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zw\Desktop\Class Folder\"/>
    </mc:Choice>
  </mc:AlternateContent>
  <xr:revisionPtr revIDLastSave="0" documentId="8_{EBCD8A44-D88A-442C-9EFB-97E4D71571C8}" xr6:coauthVersionLast="47" xr6:coauthVersionMax="47" xr10:uidLastSave="{00000000-0000-0000-0000-000000000000}"/>
  <bookViews>
    <workbookView xWindow="-98" yWindow="-98" windowWidth="45315" windowHeight="24856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8" r:id="rId6"/>
  </sheets>
  <externalReferences>
    <externalReference r:id="rId7"/>
  </externalReferences>
  <definedNames>
    <definedName name="_xlnm._FilterDatabase" localSheetId="0" hidden="1">Crowdfunding!$A$1:$T$1001</definedName>
  </definedNames>
  <calcPr calcId="191029" concurrentCalc="0"/>
  <pivotCaches>
    <pivotCache cacheId="71" r:id="rId8"/>
    <pivotCache cacheId="7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H7" i="8"/>
  <c r="K11" i="8"/>
  <c r="H11" i="8"/>
  <c r="K10" i="8"/>
  <c r="H10" i="8"/>
  <c r="K9" i="8"/>
  <c r="K8" i="8"/>
  <c r="H9" i="8"/>
  <c r="H8" i="8"/>
  <c r="K7" i="8"/>
  <c r="K6" i="8"/>
  <c r="H6" i="8"/>
  <c r="D3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2" i="5"/>
  <c r="C2" i="5"/>
  <c r="B13" i="5"/>
  <c r="B12" i="5"/>
  <c r="B11" i="5"/>
  <c r="B10" i="5"/>
  <c r="B9" i="5"/>
  <c r="E9" i="5"/>
  <c r="B8" i="5"/>
  <c r="B7" i="5"/>
  <c r="E7" i="5"/>
  <c r="B6" i="5"/>
  <c r="B5" i="5"/>
  <c r="B4" i="5"/>
  <c r="B3" i="5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5"/>
  <c r="H8" i="5"/>
  <c r="H9" i="5"/>
  <c r="H7" i="5"/>
  <c r="G7" i="5"/>
  <c r="G9" i="5"/>
  <c r="E2" i="5"/>
  <c r="G2" i="5"/>
  <c r="E6" i="5"/>
  <c r="F6" i="5"/>
  <c r="F9" i="5"/>
  <c r="E13" i="5"/>
  <c r="G13" i="5"/>
  <c r="E5" i="5"/>
  <c r="H5" i="5"/>
  <c r="E12" i="5"/>
  <c r="H12" i="5"/>
  <c r="E4" i="5"/>
  <c r="H4" i="5"/>
  <c r="F7" i="5"/>
  <c r="E11" i="5"/>
  <c r="G11" i="5"/>
  <c r="E3" i="5"/>
  <c r="G3" i="5"/>
  <c r="E10" i="5"/>
  <c r="F10" i="5"/>
  <c r="F5" i="5"/>
  <c r="G6" i="5"/>
  <c r="G8" i="5"/>
  <c r="F8" i="5"/>
  <c r="H3" i="5"/>
  <c r="F13" i="5"/>
  <c r="H11" i="5"/>
  <c r="H10" i="5"/>
  <c r="G5" i="5"/>
  <c r="H6" i="5"/>
  <c r="F11" i="5"/>
  <c r="H13" i="5"/>
  <c r="F3" i="5"/>
  <c r="G4" i="5"/>
  <c r="G12" i="5"/>
  <c r="F12" i="5"/>
  <c r="F2" i="5"/>
  <c r="F4" i="5"/>
  <c r="H2" i="5"/>
  <c r="G10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<sst xmlns="http://schemas.openxmlformats.org/spreadsheetml/2006/main" count="7068" uniqueCount="2114">
  <si>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</si>
  <si>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</si>
  <si>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</si>
  <si>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</si>
  <si>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</si>
  <si>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</si>
  <si>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</si>
  <si>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</si>
  <si>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</si>
  <si>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</si>
  <si>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</si>
  <si>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</si>
  <si>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</si>
  <si>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</si>
  <si>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</si>
  <si>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</si>
  <si>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</si>
  <si>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</si>
  <si>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</si>
  <si>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</si>
  <si>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</si>
  <si>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</si>
  <si>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</si>
  <si>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</si>
  <si>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</si>
  <si>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</si>
  <si>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</si>
  <si>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</si>
  <si>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</si>
  <si>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</si>
  <si>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</si>
  <si>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</si>
  <si>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</si>
  <si>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</si>
  <si>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</si>
  <si>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</si>
  <si>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</si>
  <si>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</si>
  <si>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</si>
  <si>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</si>
  <si>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</si>
  <si>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</si>
  <si>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</si>
  <si>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</si>
  <si>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</si>
  <si>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</si>
  <si>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</si>
  <si>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</si>
  <si>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</si>
  <si>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</si>
  <si>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</si>
  <si>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</si>
  <si>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</si>
  <si>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</si>
  <si>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</si>
  <si>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</si>
  <si>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</si>
  <si>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</si>
  <si>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</si>
  <si>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</si>
  <si>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</si>
  <si>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</si>
  <si>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</si>
  <si>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</si>
  <si>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</si>
  <si>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</si>
  <si>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</si>
  <si>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</si>
  <si>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</si>
  <si>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</si>
  <si>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</si>
  <si>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</si>
  <si>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</si>
  <si>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</si>
  <si>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</si>
  <si>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</si>
  <si>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</si>
  <si>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</si>
  <si>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</si>
  <si>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</si>
  <si>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</si>
  <si>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</si>
  <si>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</si>
  <si>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</si>
  <si>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</si>
  <si>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</si>
  <si>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</si>
  <si>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</si>
  <si>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</si>
  <si>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</si>
  <si>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</si>
  <si>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</si>
  <si>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</si>
  <si>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</si>
  <si>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</si>
  <si>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</si>
  <si>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</si>
  <si>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</si>
  <si>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</si>
  <si>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</si>
  <si>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</si>
  <si>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</si>
  <si>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</si>
  <si>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</si>
  <si>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</si>
  <si>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</si>
  <si>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</si>
  <si>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</si>
  <si>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</si>
  <si>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</si>
  <si>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</si>
  <si>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</si>
  <si>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</si>
  <si>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</si>
  <si>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</si>
  <si>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</si>
  <si>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</si>
  <si>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</si>
  <si>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</si>
  <si>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</si>
  <si>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</si>
  <si>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</si>
  <si>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</si>
  <si>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</si>
  <si>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</si>
  <si>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</si>
  <si>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</si>
  <si>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</si>
  <si>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</si>
  <si>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</si>
  <si>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</si>
  <si>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</si>
  <si>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</si>
  <si>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</si>
  <si>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</si>
  <si>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</si>
  <si>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</si>
  <si>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</si>
  <si>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</si>
  <si>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</si>
  <si>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</si>
  <si>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</si>
  <si>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</si>
  <si>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</si>
  <si>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</si>
  <si>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</si>
  <si>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</si>
  <si>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</si>
  <si>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</si>
  <si>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</si>
  <si>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</si>
  <si>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</si>
  <si>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</si>
  <si>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</si>
  <si>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</si>
  <si>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</si>
  <si>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</si>
  <si>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</si>
  <si>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</si>
  <si>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</si>
  <si>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</si>
  <si>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</si>
  <si>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</si>
  <si>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</si>
  <si>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</si>
  <si>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</si>
  <si>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</si>
  <si>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</si>
  <si>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</si>
  <si>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</si>
  <si>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</si>
  <si>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</si>
  <si>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</si>
  <si>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</si>
  <si>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</si>
  <si>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</si>
  <si>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</si>
  <si>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</si>
  <si>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</si>
  <si>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</si>
  <si>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</si>
  <si>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</si>
  <si>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</si>
  <si>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</si>
  <si>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</si>
  <si>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</si>
  <si>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</si>
  <si>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</si>
  <si>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</si>
  <si>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</si>
  <si>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</si>
  <si>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</si>
  <si>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</si>
  <si>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</si>
  <si>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</si>
  <si>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</si>
  <si>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</si>
  <si>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</si>
  <si>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</si>
  <si>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</si>
  <si>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</si>
  <si>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</si>
  <si>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</si>
  <si>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</si>
  <si>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</si>
  <si>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</si>
  <si>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</si>
  <si>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</si>
  <si>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</si>
  <si>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</si>
  <si>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</si>
  <si>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</si>
  <si>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</si>
  <si>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</si>
  <si>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</si>
  <si>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</si>
  <si>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</si>
  <si>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</si>
  <si>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</si>
  <si>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</si>
  <si>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</si>
  <si>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</si>
  <si>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</si>
  <si>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</si>
  <si>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</si>
  <si>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</si>
  <si>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</si>
  <si>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</si>
  <si>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</si>
  <si>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</si>
  <si>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</si>
  <si>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</si>
  <si>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</si>
  <si>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</si>
  <si>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</si>
  <si>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</si>
  <si>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</si>
  <si>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</si>
  <si>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</si>
  <si>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</si>
  <si>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</si>
  <si>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</si>
  <si>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</si>
  <si>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</si>
  <si>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</si>
  <si>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</si>
  <si>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</si>
  <si>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</si>
  <si>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</si>
  <si>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</si>
  <si>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</si>
  <si>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</si>
  <si>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</si>
  <si>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</si>
  <si>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</si>
  <si>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</si>
  <si>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</si>
  <si>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</si>
  <si>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</si>
  <si>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</si>
  <si>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</si>
  <si>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</si>
  <si>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</si>
  <si>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</si>
  <si>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</si>
  <si>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</si>
  <si>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</si>
  <si>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</si>
  <si>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</si>
  <si>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</si>
  <si>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</si>
  <si>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</si>
  <si>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</si>
  <si>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</si>
  <si>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</si>
  <si>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</si>
  <si>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</si>
  <si>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</si>
  <si>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</si>
  <si>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</si>
  <si>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</si>
  <si>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</si>
  <si>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</si>
  <si>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</si>
  <si>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</si>
  <si>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</si>
  <si>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</si>
  <si>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</si>
  <si>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</si>
  <si>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</si>
  <si>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</si>
  <si>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</si>
  <si>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</si>
  <si>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</si>
  <si>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</si>
  <si>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</si>
  <si>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</si>
  <si>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</si>
  <si>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</si>
  <si>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</si>
  <si>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</si>
  <si>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</si>
  <si>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</si>
  <si>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</si>
  <si>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</si>
  <si>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</si>
  <si>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</si>
  <si>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</si>
  <si>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</si>
  <si>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</si>
  <si>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</si>
  <si>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</si>
  <si>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</si>
  <si>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</si>
  <si>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</si>
  <si>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</si>
  <si>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</si>
  <si>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</si>
  <si>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</si>
  <si>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</si>
  <si>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</si>
  <si>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</si>
  <si>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</si>
  <si>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</si>
  <si>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</si>
  <si>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</si>
  <si>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</si>
  <si>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</si>
  <si>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</si>
  <si>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</si>
  <si>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</si>
  <si>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</si>
  <si>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</si>
  <si>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</si>
  <si>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</si>
  <si>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</si>
  <si>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</si>
  <si>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</si>
  <si>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</si>
  <si>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</si>
  <si>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</si>
  <si>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</si>
  <si>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</si>
  <si>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</si>
  <si>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</si>
  <si>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</si>
  <si>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</si>
  <si>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</si>
  <si>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</si>
  <si>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</si>
  <si>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</si>
  <si>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</si>
  <si>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</si>
  <si>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</si>
  <si>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</si>
  <si>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</si>
  <si>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</si>
  <si>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</si>
  <si>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</si>
  <si>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</si>
  <si>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</si>
  <si>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</si>
  <si>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</si>
  <si>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</si>
  <si>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</si>
  <si>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</si>
  <si>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</si>
  <si>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</si>
  <si>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</si>
  <si>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</si>
  <si>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</si>
  <si>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</si>
  <si>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</si>
  <si>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</si>
  <si>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</si>
  <si>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</si>
  <si>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</si>
  <si>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</si>
  <si>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</si>
  <si>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</si>
  <si>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</si>
  <si>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</si>
  <si>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</si>
  <si>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</si>
  <si>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</si>
  <si>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</si>
  <si>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</si>
  <si>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</si>
  <si>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</si>
  <si>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</si>
  <si>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</si>
  <si>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</si>
  <si>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</si>
  <si>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</si>
  <si>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</si>
  <si>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</si>
  <si>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</si>
  <si>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</si>
  <si>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</si>
  <si>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</si>
  <si>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</si>
  <si>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</si>
  <si>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</si>
  <si>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</si>
  <si>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</si>
  <si>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</si>
  <si>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</si>
  <si>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</si>
  <si>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</si>
  <si>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</si>
  <si>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</si>
  <si>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</si>
  <si>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</si>
  <si>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</si>
  <si>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</si>
  <si>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</si>
  <si>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</si>
  <si>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</si>
  <si>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</si>
  <si>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</si>
  <si>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</si>
  <si>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</si>
  <si>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</si>
  <si>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</si>
  <si>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</si>
  <si>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</si>
  <si>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</si>
  <si>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</si>
  <si>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</si>
  <si>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</si>
  <si>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</si>
  <si>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</si>
  <si>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</si>
  <si>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</si>
  <si>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</si>
  <si>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</si>
  <si>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</si>
  <si>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</si>
  <si>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</si>
  <si>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</si>
  <si>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</si>
  <si>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</si>
  <si>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</si>
  <si>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</si>
  <si>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</si>
  <si>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</si>
  <si>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</si>
  <si>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</si>
  <si>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</si>
  <si>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</si>
  <si>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</si>
  <si>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</si>
  <si>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</si>
  <si>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</si>
  <si>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</si>
  <si>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</si>
  <si>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</si>
  <si>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</si>
  <si>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</si>
  <si>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</si>
  <si>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</si>
  <si>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</si>
  <si>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</si>
  <si>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</si>
  <si>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</si>
  <si>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</si>
  <si>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</si>
  <si>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</si>
  <si>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</si>
  <si>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</si>
  <si>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</si>
  <si>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</si>
  <si>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</si>
  <si>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</si>
  <si>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</si>
  <si>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</si>
  <si>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</si>
  <si>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</si>
  <si>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</si>
  <si>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</si>
  <si>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</si>
  <si>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</si>
  <si>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</si>
  <si>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</si>
  <si>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</si>
  <si>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</si>
  <si>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</si>
  <si>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</si>
  <si>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</si>
  <si>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</si>
  <si>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</si>
  <si>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</si>
  <si>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</si>
  <si>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</si>
  <si>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</si>
  <si>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</si>
  <si>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</si>
  <si>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</si>
  <si>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</si>
  <si>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</si>
  <si>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</si>
  <si>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</si>
  <si>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</si>
  <si>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</si>
  <si>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</si>
  <si>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</si>
  <si>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</si>
  <si>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</si>
  <si>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</si>
  <si>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</si>
  <si>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</si>
  <si>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</si>
  <si>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</si>
  <si>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</si>
  <si>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</si>
  <si>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</si>
  <si>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</si>
  <si>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</si>
  <si>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</si>
  <si>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</si>
  <si>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</si>
  <si>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</si>
  <si>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</si>
  <si>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</si>
  <si>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</si>
  <si>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</si>
  <si>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</si>
  <si>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</si>
  <si>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</si>
  <si>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</si>
  <si>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</si>
  <si>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</si>
  <si>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</si>
  <si>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</si>
  <si>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</si>
  <si>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</si>
  <si>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</si>
  <si>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</si>
  <si>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</si>
  <si>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</si>
  <si>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</si>
  <si>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</si>
  <si>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</si>
  <si>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</si>
  <si>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</si>
  <si>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</si>
  <si>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</si>
  <si>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</si>
  <si>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</si>
  <si>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</si>
  <si>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</si>
  <si>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</si>
  <si>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</si>
  <si>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</si>
  <si>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</si>
  <si>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</si>
  <si>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</si>
  <si>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</si>
  <si>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</si>
  <si>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</si>
  <si>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</si>
  <si>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</si>
  <si>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</si>
  <si>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</si>
  <si>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</si>
  <si>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</si>
  <si>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</si>
  <si>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</si>
  <si>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</si>
  <si>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</si>
  <si>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</si>
  <si>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</si>
  <si>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</si>
  <si>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</si>
  <si>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</si>
  <si>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</si>
  <si>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</si>
  <si>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</si>
  <si>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</si>
  <si>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</si>
  <si>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</si>
  <si>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</si>
  <si>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</si>
  <si>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</si>
  <si>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</si>
  <si>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</si>
  <si>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</si>
  <si>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</si>
  <si>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</si>
  <si>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</si>
  <si>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</si>
  <si>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</si>
  <si>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</si>
  <si>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</si>
  <si>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</si>
  <si>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</si>
  <si>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</si>
  <si>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</si>
  <si>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</si>
  <si>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</si>
  <si>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</si>
  <si>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</si>
  <si>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</si>
  <si>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</si>
  <si>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</si>
  <si>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</si>
  <si>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</si>
  <si>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</si>
  <si>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</si>
  <si>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</si>
  <si>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</si>
  <si>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</si>
  <si>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</si>
  <si>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</si>
  <si>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</si>
  <si>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</si>
  <si>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</si>
  <si>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</si>
  <si>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</si>
  <si>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</si>
  <si>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</si>
  <si>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</si>
  <si>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</si>
  <si>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</si>
  <si>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</si>
  <si>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</si>
  <si>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</si>
  <si>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</si>
  <si>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</si>
  <si>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</si>
  <si>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</si>
  <si>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</si>
  <si>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</si>
  <si>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</si>
  <si>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</si>
  <si>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</si>
  <si>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</si>
  <si>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</si>
  <si>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</si>
  <si>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</si>
  <si>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</si>
  <si>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</si>
  <si>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</si>
  <si>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</si>
  <si>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</si>
  <si>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</si>
  <si>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</si>
  <si>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</si>
  <si>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</si>
  <si>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</si>
  <si>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</si>
  <si>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</si>
  <si>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</si>
  <si>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</si>
  <si>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</si>
  <si>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</si>
  <si>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</si>
  <si>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</si>
  <si>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</si>
  <si>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</si>
  <si>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</si>
  <si>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</si>
  <si>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</si>
  <si>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</si>
  <si>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</si>
  <si>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</si>
  <si>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</si>
  <si>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</si>
  <si>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</si>
  <si>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</si>
  <si>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</si>
  <si>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</si>
  <si>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</si>
  <si>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</si>
  <si>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</si>
  <si>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</si>
  <si>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</si>
  <si>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</si>
  <si>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</si>
  <si>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</si>
  <si>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</si>
  <si>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</si>
  <si>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</si>
  <si>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</si>
  <si>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</si>
  <si>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</si>
  <si>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</si>
  <si>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</si>
  <si>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</si>
  <si>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</si>
  <si>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</si>
  <si>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</si>
  <si>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</si>
  <si>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</si>
  <si>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</si>
  <si>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</si>
  <si>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</si>
  <si>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</si>
  <si>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</si>
  <si>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</si>
  <si>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</si>
  <si>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</si>
  <si>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</si>
  <si>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</si>
  <si>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</si>
  <si>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</si>
  <si>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</si>
  <si>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</si>
  <si>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</si>
  <si>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</si>
  <si>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</si>
  <si>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</si>
  <si>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</si>
  <si>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</si>
  <si>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</si>
  <si>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</si>
  <si>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</si>
  <si>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</si>
  <si>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</si>
  <si>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</si>
  <si>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</si>
  <si>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</si>
  <si>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</si>
  <si>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</si>
  <si>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</si>
  <si>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</si>
  <si>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</si>
  <si>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</si>
  <si>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</si>
  <si>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</si>
  <si>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</si>
  <si>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</si>
  <si>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</si>
  <si>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</si>
  <si>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</si>
  <si>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</si>
  <si>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</si>
  <si>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</si>
  <si>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</si>
  <si>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</si>
  <si>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</si>
  <si>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</si>
  <si>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</si>
  <si>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</si>
  <si>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</si>
  <si>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</si>
  <si>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</si>
  <si>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</si>
  <si>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</si>
  <si>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</si>
  <si>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</si>
  <si>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</si>
  <si>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</si>
  <si>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</si>
  <si>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</si>
  <si>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</si>
  <si>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</si>
  <si>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</si>
  <si>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</si>
  <si>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</si>
  <si>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</si>
  <si>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</si>
  <si>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</si>
  <si>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</si>
  <si>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</si>
  <si>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</si>
  <si>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</si>
  <si>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</si>
  <si>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</si>
  <si>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</si>
  <si>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</si>
  <si>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</si>
  <si>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</si>
  <si>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</si>
  <si>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</si>
  <si>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</si>
  <si>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</si>
  <si>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</si>
  <si>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</si>
  <si>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</si>
  <si>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</si>
  <si>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</si>
  <si>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</si>
  <si>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</si>
  <si>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</si>
  <si>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</si>
  <si>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</si>
  <si>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</si>
  <si>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</si>
  <si>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</si>
  <si>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</si>
  <si>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</si>
  <si>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</si>
  <si>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</si>
  <si>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</si>
  <si>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</si>
  <si>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</si>
  <si>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</si>
  <si>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</si>
  <si>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</si>
  <si>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</si>
  <si>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</si>
  <si>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</si>
  <si>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</si>
  <si>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</si>
  <si>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</si>
  <si>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</si>
  <si>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</si>
  <si>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</si>
  <si>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</si>
  <si>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</si>
  <si>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</si>
  <si>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</si>
  <si>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</si>
  <si>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</si>
  <si>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</si>
  <si>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</si>
  <si>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</si>
  <si>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</si>
  <si>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</si>
  <si>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</si>
  <si>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</si>
  <si>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</si>
  <si>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</si>
  <si>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</si>
  <si>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</si>
  <si>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</si>
  <si>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</si>
  <si>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</si>
  <si>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</si>
  <si>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</si>
  <si>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</si>
  <si>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</si>
  <si>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</si>
  <si>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</si>
  <si>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</si>
  <si>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</si>
  <si>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</si>
  <si>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</si>
  <si>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</si>
  <si>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</si>
  <si>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</si>
  <si>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</si>
  <si>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</si>
  <si>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</si>
  <si>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</si>
  <si>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</si>
  <si>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</si>
  <si>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</si>
  <si>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</si>
  <si>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</si>
  <si>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</si>
  <si>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</si>
  <si>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</si>
  <si>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</si>
  <si>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</si>
  <si>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</si>
  <si>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</si>
  <si>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</si>
  <si>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</si>
  <si>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</si>
  <si>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</si>
  <si>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</si>
  <si>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</si>
  <si>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</si>
  <si>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</si>
  <si>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</si>
  <si>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</si>
  <si>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</si>
  <si>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</si>
  <si>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</si>
  <si>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</si>
  <si>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</si>
  <si>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</si>
  <si>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</si>
  <si>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</si>
  <si>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</si>
  <si>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</si>
  <si>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</si>
  <si>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</si>
  <si>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</si>
  <si>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</si>
  <si>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</si>
  <si>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</si>
  <si>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</si>
  <si>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</si>
  <si>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</si>
  <si>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</si>
  <si>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</si>
  <si>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</si>
  <si>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</si>
  <si>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</si>
  <si>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</si>
  <si>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</si>
  <si>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</si>
  <si>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</si>
  <si>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</si>
  <si>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</si>
  <si>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</si>
  <si>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</si>
  <si>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</si>
  <si>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</si>
  <si>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</si>
  <si>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</si>
  <si>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</si>
  <si>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</si>
  <si>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</si>
  <si>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</si>
  <si>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</si>
  <si>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</si>
  <si>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</si>
  <si>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</si>
  <si>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</si>
  <si>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</si>
  <si>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</si>
  <si>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</si>
  <si>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</si>
  <si>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</si>
  <si>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</si>
  <si>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</si>
  <si>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</si>
  <si>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</si>
  <si>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</si>
  <si>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</si>
  <si>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</si>
  <si>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</si>
  <si>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</si>
  <si>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</si>
  <si>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</si>
  <si>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</si>
  <si>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</si>
  <si>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</si>
  <si>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</si>
  <si>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</si>
  <si>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</si>
  <si>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</si>
  <si>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</si>
  <si>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</si>
  <si>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</si>
  <si>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</si>
  <si>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</si>
  <si>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</si>
  <si>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</si>
  <si>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</si>
  <si>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</si>
  <si>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</si>
  <si>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</si>
  <si>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</si>
  <si>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</si>
  <si>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</si>
  <si>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</si>
  <si>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</si>
  <si>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</si>
  <si>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</si>
  <si>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</si>
  <si>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</si>
  <si>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</si>
  <si>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</si>
  <si>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</si>
  <si>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</si>
  <si>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</si>
  <si>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</si>
  <si>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</si>
  <si>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</si>
  <si>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</si>
  <si>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</si>
  <si>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</si>
  <si>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</si>
  <si>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</si>
  <si>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</si>
  <si>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</si>
  <si>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</si>
  <si>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</si>
  <si>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</si>
  <si>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</si>
  <si>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</si>
  <si>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</si>
  <si>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</si>
  <si>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</si>
  <si>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</si>
  <si>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</si>
  <si>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</si>
  <si>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</si>
  <si>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</si>
  <si>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</si>
  <si>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</si>
  <si>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</si>
  <si>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</si>
  <si>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</si>
  <si>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</si>
  <si>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</si>
  <si>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</si>
  <si>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</si>
  <si>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</si>
  <si>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</si>
  <si>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</si>
  <si>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</si>
  <si>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</si>
  <si>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</si>
  <si>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</si>
  <si>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</si>
  <si>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</si>
  <si>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</si>
  <si>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</si>
  <si>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</si>
  <si>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</si>
  <si>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</si>
  <si>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</si>
  <si>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</si>
  <si>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</si>
  <si>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</si>
  <si>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</si>
  <si>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</si>
  <si>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</si>
  <si>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</si>
  <si>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</si>
  <si>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</si>
  <si>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</si>
  <si>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</si>
  <si>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</si>
  <si>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</si>
  <si>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</si>
  <si>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</si>
  <si>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</si>
  <si>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</si>
  <si>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</si>
  <si>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</si>
  <si>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</si>
  <si>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</si>
  <si>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</si>
  <si>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</si>
  <si>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</si>
  <si>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</si>
  <si>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</si>
  <si>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</si>
  <si>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</si>
  <si>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</si>
  <si>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</si>
  <si>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</si>
  <si>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</si>
  <si>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</si>
  <si>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</si>
  <si>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</si>
  <si>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</si>
  <si>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</si>
  <si>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</si>
  <si>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</si>
  <si>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</si>
  <si>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</si>
  <si>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</si>
  <si>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</si>
  <si>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</si>
  <si>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</si>
  <si>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</si>
  <si>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</si>
  <si>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</si>
  <si>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</si>
  <si>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</si>
  <si>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</si>
  <si>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</si>
  <si>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</si>
  <si>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</si>
  <si>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</si>
  <si>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</si>
  <si>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</si>
  <si>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</si>
  <si>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</si>
  <si>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</si>
  <si>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</si>
  <si>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</si>
  <si>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</si>
  <si>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</si>
  <si>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</si>
  <si>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</si>
  <si>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</si>
  <si>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</si>
  <si>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</si>
  <si>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</si>
  <si>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</si>
  <si>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</si>
  <si>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</si>
  <si>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</si>
  <si>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</si>
  <si>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</si>
  <si>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</si>
  <si>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</si>
  <si>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</si>
  <si>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</si>
  <si>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</si>
  <si>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</si>
  <si>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</si>
  <si>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</si>
  <si>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</si>
  <si>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</si>
  <si>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</si>
  <si>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</si>
  <si>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</si>
  <si>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</si>
  <si>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</si>
  <si>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</si>
  <si>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</si>
  <si>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</si>
  <si>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</si>
  <si>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</si>
  <si>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</si>
  <si>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</si>
  <si>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</si>
  <si>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</si>
  <si>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</si>
  <si>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</si>
  <si>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</si>
  <si>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</si>
  <si>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</si>
  <si>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</si>
  <si>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</si>
  <si>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</si>
  <si>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</si>
  <si>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</si>
  <si>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</si>
  <si>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</si>
  <si>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</si>
  <si>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</si>
  <si>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</si>
  <si>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</si>
  <si>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</si>
  <si>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</si>
  <si>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</si>
  <si>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</si>
  <si>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</si>
  <si>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</si>
  <si>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</si>
  <si>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</si>
  <si>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</si>
  <si>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</si>
  <si>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</si>
  <si>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</si>
  <si>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</si>
  <si>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</si>
  <si>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</si>
  <si>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</si>
  <si>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</si>
  <si>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</si>
  <si>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</si>
  <si>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</si>
  <si>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</si>
  <si>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</si>
  <si>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</si>
  <si>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</si>
  <si>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</si>
  <si>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</si>
  <si>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</si>
  <si>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</si>
  <si>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</si>
  <si>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</si>
  <si>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</si>
  <si>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</si>
  <si>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</si>
  <si>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</si>
  <si>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</si>
  <si>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</si>
  <si>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</si>
  <si>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</si>
  <si>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</si>
  <si>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</si>
  <si>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</si>
  <si>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</si>
  <si>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</si>
  <si>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</si>
  <si>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</si>
  <si>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</si>
  <si>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</si>
  <si>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</si>
  <si>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</si>
  <si>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</si>
  <si>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</si>
  <si>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</si>
  <si>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</si>
  <si>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</si>
  <si>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</si>
  <si>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</si>
  <si>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</si>
  <si>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</si>
  <si>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</si>
  <si>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</si>
  <si>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</si>
  <si>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</si>
  <si>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</si>
  <si>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</si>
  <si>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</si>
  <si>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</si>
  <si>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</si>
  <si>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</si>
  <si>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</si>
  <si>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</si>
  <si>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</si>
  <si>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</si>
  <si>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</si>
  <si>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</si>
  <si>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</si>
  <si>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</si>
  <si>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</si>
  <si>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</si>
  <si>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</si>
  <si>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</si>
  <si>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</si>
  <si>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</si>
  <si>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</si>
  <si>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</si>
  <si>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</si>
  <si>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</si>
  <si>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</si>
  <si>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</si>
  <si>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</si>
  <si>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</si>
  <si>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</si>
  <si>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</si>
  <si>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</si>
  <si>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</si>
  <si>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</si>
  <si>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</si>
  <si>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</si>
  <si>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</si>
  <si>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</si>
  <si>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</si>
  <si>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</si>
  <si>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</si>
  <si>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</si>
  <si>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</si>
  <si>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</si>
  <si>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</si>
  <si>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</si>
  <si>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</si>
  <si>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</si>
  <si>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</si>
  <si>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</si>
  <si>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</si>
  <si>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</si>
  <si>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</si>
  <si>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</si>
  <si>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</si>
  <si>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</si>
  <si>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</si>
  <si>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</si>
  <si>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</si>
  <si>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</si>
  <si>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</si>
  <si>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</si>
  <si>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</si>
  <si>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</si>
  <si>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</si>
  <si>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</si>
  <si>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</si>
  <si>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</si>
  <si>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</si>
  <si>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</si>
  <si>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</si>
  <si>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</si>
  <si>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</si>
  <si>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</si>
  <si>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</si>
  <si>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</si>
  <si>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</si>
  <si>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</si>
  <si>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</si>
  <si>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</si>
  <si>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</si>
  <si>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</si>
  <si>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</si>
  <si>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</si>
  <si>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</si>
  <si>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</si>
  <si>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</si>
  <si>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</si>
  <si>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</si>
  <si>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</si>
  <si>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</si>
  <si>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</si>
  <si>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</si>
  <si>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</si>
  <si>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</si>
  <si>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</si>
  <si>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</si>
  <si>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</si>
  <si>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</si>
  <si>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</si>
  <si>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</si>
  <si>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</si>
  <si>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</si>
  <si>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</si>
  <si>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</si>
  <si>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</si>
  <si>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</si>
  <si>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</si>
  <si>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</si>
  <si>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</si>
  <si>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</si>
  <si>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</si>
  <si>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</si>
  <si>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</si>
  <si>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</si>
  <si>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</si>
  <si>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</si>
  <si>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</si>
  <si>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</si>
  <si>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</si>
  <si>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</si>
  <si>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</si>
  <si>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</si>
  <si>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</si>
  <si>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</si>
  <si>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</si>
  <si>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</si>
  <si>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</si>
  <si>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</si>
  <si>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</si>
  <si>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</si>
  <si>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</si>
  <si>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</si>
  <si>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</si>
  <si>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</si>
  <si>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</si>
  <si>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</si>
  <si>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</si>
  <si>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</si>
  <si>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</si>
  <si>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</si>
  <si>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</si>
  <si>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</si>
  <si>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</si>
  <si>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</si>
  <si>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</si>
  <si>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</si>
  <si>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</si>
  <si>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</si>
  <si>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</si>
  <si>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</si>
  <si>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</si>
  <si>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</si>
  <si>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</si>
  <si>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</si>
  <si>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</si>
  <si>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</si>
  <si>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</si>
  <si>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</si>
  <si>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</si>
  <si>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</si>
  <si>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</si>
  <si>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</si>
  <si>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</si>
  <si>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</si>
  <si>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</si>
  <si>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</si>
  <si>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</si>
  <si>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</si>
  <si>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</si>
  <si>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</si>
  <si>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</si>
  <si>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</si>
  <si>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</si>
  <si>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</si>
  <si>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</si>
  <si>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</si>
  <si>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</si>
  <si>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</si>
  <si>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</si>
  <si>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</si>
  <si>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</si>
  <si>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</si>
  <si>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</si>
  <si>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</si>
  <si>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</si>
  <si>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</si>
  <si>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</si>
  <si>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</si>
  <si>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</si>
  <si>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</si>
  <si>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</si>
  <si>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</si>
  <si>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</si>
  <si>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</si>
  <si>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</si>
  <si>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</si>
  <si>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</si>
  <si>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</si>
  <si>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</si>
  <si>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</si>
  <si>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</si>
  <si>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</si>
  <si>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</si>
  <si>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</si>
  <si>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</si>
  <si>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</si>
  <si>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</si>
  <si>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</si>
  <si>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</si>
  <si>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</si>
  <si>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</si>
  <si>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</si>
  <si>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</si>
  <si>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</si>
  <si>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</si>
  <si>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</si>
  <si>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</si>
  <si>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</si>
  <si>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</si>
  <si>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</si>
  <si>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</si>
  <si>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</si>
  <si>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</si>
  <si>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</si>
  <si>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</si>
  <si>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</si>
  <si>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</si>
  <si>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</si>
  <si>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</si>
  <si>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</si>
  <si>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</si>
  <si>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</si>
  <si>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</si>
  <si>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</si>
  <si>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</si>
  <si>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</si>
  <si>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</si>
  <si>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</si>
  <si>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</si>
  <si>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</si>
  <si>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</si>
  <si>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</si>
  <si>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</si>
  <si>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</si>
  <si>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</si>
  <si>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</si>
  <si>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</si>
  <si>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</si>
  <si>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</si>
  <si>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</si>
  <si>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</si>
  <si>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</si>
  <si>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</si>
  <si>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</si>
  <si>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</si>
  <si>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</si>
  <si>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</si>
  <si>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</si>
  <si>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</si>
  <si>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</si>
  <si>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</si>
  <si>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</si>
  <si>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</si>
  <si>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</si>
  <si>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</si>
  <si>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</si>
  <si>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</si>
  <si>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</si>
  <si>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</si>
  <si>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</si>
  <si>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</si>
  <si>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</si>
  <si>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</si>
  <si>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</si>
  <si>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</si>
  <si>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</si>
  <si>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</si>
  <si>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</si>
  <si>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</si>
  <si>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</si>
  <si>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</si>
  <si>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</si>
  <si>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</si>
  <si>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</si>
  <si>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</si>
  <si>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</si>
  <si>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</si>
  <si>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</si>
  <si>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</si>
  <si>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</si>
  <si>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</si>
  <si>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</si>
  <si>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</si>
  <si>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</si>
  <si>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</si>
  <si>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</si>
  <si>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</si>
  <si>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</si>
  <si>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</si>
  <si>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</si>
  <si>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</si>
  <si>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</si>
  <si>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</si>
  <si>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</si>
  <si>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</si>
  <si>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</si>
  <si>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</si>
  <si>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</si>
  <si>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</si>
  <si>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</si>
  <si>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</si>
  <si>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</si>
  <si>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</si>
  <si>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</si>
  <si>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</si>
  <si>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</si>
  <si>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</si>
  <si>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</si>
  <si>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</si>
  <si>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</si>
  <si>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</si>
  <si>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</si>
  <si>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</si>
  <si>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</si>
  <si>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</si>
  <si>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</si>
  <si>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</si>
  <si>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</si>
  <si>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</si>
  <si>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</si>
  <si>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</si>
  <si>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</si>
  <si>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</si>
  <si>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</si>
  <si>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</si>
  <si>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</si>
  <si>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</si>
  <si>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</si>
  <si>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</si>
  <si>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</si>
  <si>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</si>
  <si>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</si>
  <si>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</si>
  <si>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</si>
  <si>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</si>
  <si>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</si>
  <si>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</si>
  <si>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</si>
  <si>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</si>
  <si>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</si>
  <si>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</si>
  <si>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</si>
  <si>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</si>
  <si>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</si>
  <si>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</si>
  <si>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</si>
  <si>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</si>
  <si>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</si>
  <si>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</si>
  <si>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</si>
  <si>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</si>
  <si>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</si>
  <si>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</si>
  <si>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</si>
  <si>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</si>
  <si>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</si>
  <si>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</si>
  <si>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</si>
  <si>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</si>
  <si>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</si>
  <si>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</si>
  <si>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</si>
  <si>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</si>
  <si>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</si>
  <si>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</si>
  <si>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</si>
  <si>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</si>
  <si>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</si>
  <si>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</si>
  <si>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</si>
  <si>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</si>
  <si>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</si>
  <si>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</si>
  <si>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</si>
  <si>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</si>
  <si>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</si>
  <si>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</si>
  <si>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</si>
  <si>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</si>
  <si>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</si>
  <si>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</si>
  <si>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</si>
  <si>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</si>
  <si>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</si>
  <si>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</si>
  <si>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</si>
  <si>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</si>
  <si>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</si>
  <si>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</si>
  <si>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</si>
  <si>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</si>
  <si>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</si>
  <si>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</si>
  <si>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</si>
  <si>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</si>
  <si>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</si>
  <si>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</si>
  <si>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</si>
  <si>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</si>
  <si>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</si>
  <si>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</si>
  <si>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</si>
  <si>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</si>
  <si>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</si>
  <si>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</si>
  <si>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</si>
  <si>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</si>
  <si>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</si>
  <si>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</si>
  <si>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</si>
  <si>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</si>
  <si>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</si>
  <si>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</si>
  <si>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</si>
  <si>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</si>
  <si>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</si>
  <si>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</si>
  <si>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</si>
  <si>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</si>
  <si>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</si>
  <si>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</si>
  <si>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</si>
  <si>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</si>
  <si>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</si>
  <si>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</si>
  <si>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</si>
  <si>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</si>
  <si>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</si>
  <si>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</si>
  <si>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</si>
  <si>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</si>
  <si>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</si>
  <si>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</si>
  <si>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</si>
  <si>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</si>
  <si>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</si>
  <si>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</si>
  <si>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</si>
  <si>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</si>
  <si>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</si>
  <si>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</si>
  <si>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</si>
  <si>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</si>
  <si>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</si>
  <si>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</si>
  <si>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</si>
  <si>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</si>
  <si>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</si>
  <si>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</si>
  <si>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</si>
  <si>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</si>
  <si>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</si>
  <si>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</si>
  <si>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</si>
  <si>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</si>
  <si>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</si>
  <si>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</si>
  <si>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</si>
  <si>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</si>
  <si>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</si>
  <si>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</si>
  <si>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</si>
  <si>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</si>
  <si>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</si>
  <si>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</si>
  <si>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</si>
  <si>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</si>
  <si>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</si>
  <si>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</si>
  <si>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</si>
  <si>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</si>
  <si>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</si>
  <si>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</si>
  <si>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</si>
  <si>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</si>
  <si>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</si>
  <si>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</si>
  <si>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</si>
  <si>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</si>
  <si>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</si>
  <si>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</si>
  <si>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</si>
  <si>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</si>
  <si>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</si>
  <si>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</si>
  <si>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</si>
  <si>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</si>
  <si>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</si>
  <si>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</si>
  <si>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</si>
  <si>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</si>
  <si>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</si>
  <si>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</si>
  <si>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</si>
  <si>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</si>
  <si>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</si>
  <si>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</si>
  <si>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</si>
  <si>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</si>
  <si>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</si>
  <si>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</si>
  <si>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</si>
  <si>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</si>
  <si>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</si>
  <si>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</si>
  <si>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</si>
  <si>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</si>
  <si>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</si>
  <si>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</si>
  <si>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</si>
  <si>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</si>
  <si>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</si>
  <si>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</si>
  <si>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</si>
  <si>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</si>
  <si>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</si>
  <si>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</si>
  <si>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</si>
  <si>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</si>
  <si>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</si>
  <si>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</si>
  <si>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</si>
  <si>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</si>
  <si>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</si>
  <si>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</si>
  <si>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</si>
  <si>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</si>
  <si>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</si>
  <si>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</si>
  <si>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</si>
  <si>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</si>
  <si>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</si>
  <si>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</si>
  <si>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</si>
  <si>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</si>
  <si>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</si>
  <si>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</si>
  <si>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</si>
  <si>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</si>
  <si>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</si>
  <si>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</si>
  <si>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</si>
  <si>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</si>
  <si>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</si>
  <si>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</si>
  <si>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</si>
  <si>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</si>
  <si>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</si>
  <si>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</si>
  <si>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</si>
  <si>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</si>
  <si>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</si>
  <si>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</si>
  <si>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</si>
  <si>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</si>
  <si>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</si>
  <si>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</si>
  <si>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</si>
  <si>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</si>
  <si>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</si>
  <si>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</si>
  <si>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</si>
  <si>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</si>
  <si>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</si>
  <si>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</si>
  <si>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</si>
  <si>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</si>
  <si>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</si>
  <si>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</si>
  <si>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</si>
  <si>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</si>
  <si>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</si>
  <si>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</si>
  <si>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</si>
  <si>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</si>
  <si>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</si>
  <si>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</si>
  <si>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</si>
  <si>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</si>
  <si>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</si>
  <si>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</si>
  <si>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</si>
  <si>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</si>
  <si>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</si>
  <si>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</si>
  <si>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</si>
  <si>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</si>
  <si>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</si>
  <si>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</si>
  <si>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</si>
  <si>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</si>
  <si>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</si>
  <si>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</si>
  <si>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</si>
  <si>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</si>
  <si>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</si>
  <si>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</si>
  <si>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</si>
  <si>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</si>
  <si>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</si>
  <si>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</si>
  <si>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</si>
  <si>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</si>
  <si>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</si>
  <si>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</si>
  <si>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</si>
  <si>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</si>
  <si>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</si>
  <si>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</si>
  <si>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</si>
  <si>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</si>
  <si>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</si>
  <si>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</si>
  <si>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</si>
  <si>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</si>
  <si>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</si>
  <si>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</si>
  <si>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</si>
  <si>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</si>
  <si>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</si>
  <si>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</si>
  <si>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</si>
  <si>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</si>
  <si>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</si>
  <si>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</si>
  <si>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</si>
  <si>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</si>
  <si>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</si>
  <si>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</si>
  <si>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</si>
  <si>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</si>
  <si>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</si>
  <si>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</si>
  <si>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</si>
  <si>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</si>
  <si>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</si>
  <si>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</si>
  <si>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</si>
  <si>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</si>
  <si>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</si>
  <si>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</si>
  <si>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</si>
  <si>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</si>
  <si>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</si>
  <si>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</si>
  <si>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</si>
  <si>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</si>
  <si>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</si>
  <si>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</si>
  <si>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</si>
  <si>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</si>
  <si>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</si>
  <si>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</si>
  <si>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</si>
  <si>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</si>
  <si>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</si>
  <si>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</si>
  <si>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</si>
  <si>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</si>
  <si>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</si>
  <si>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</si>
  <si>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</si>
  <si>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</si>
  <si>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</si>
  <si>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</si>
  <si>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</si>
  <si>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</si>
  <si>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</si>
  <si>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</si>
  <si>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</si>
  <si>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</si>
  <si>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</si>
  <si>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</si>
  <si>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</si>
  <si>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</si>
  <si>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</si>
  <si>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</si>
  <si>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</si>
  <si>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</si>
  <si>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</si>
  <si>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</si>
  <si>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</si>
  <si>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</si>
  <si>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</si>
  <si>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</si>
  <si>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</si>
  <si>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</si>
  <si>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</si>
  <si>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</si>
  <si>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</si>
  <si>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</si>
  <si>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</si>
  <si>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</si>
  <si>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</si>
  <si>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</si>
  <si>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</si>
  <si>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</si>
  <si>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</si>
  <si>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</si>
  <si>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</si>
  <si>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</si>
  <si>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</si>
  <si>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</si>
  <si>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</si>
  <si>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</si>
  <si>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</si>
  <si>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</si>
  <si>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</si>
  <si>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</si>
  <si>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</si>
  <si>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</si>
  <si>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</si>
  <si>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</si>
  <si>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</si>
  <si>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</si>
  <si>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</si>
  <si>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</si>
  <si>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</si>
  <si>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</si>
  <si>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</si>
  <si>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</si>
  <si>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</si>
  <si>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</si>
  <si>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</si>
  <si>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</si>
  <si>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</si>
  <si>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</si>
  <si>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</si>
  <si>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</si>
  <si>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</si>
  <si>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</si>
  <si>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</si>
  <si>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</si>
  <si>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</si>
  <si>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</si>
  <si>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</si>
  <si>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</si>
  <si>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</si>
  <si>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</si>
  <si>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</si>
  <si>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</si>
  <si>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</si>
  <si>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</si>
  <si>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</si>
  <si>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</si>
  <si>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</si>
  <si>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</si>
  <si>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</si>
  <si>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</si>
  <si>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</si>
  <si>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</si>
  <si>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</si>
  <si>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</si>
  <si>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</si>
  <si>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</si>
  <si>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</si>
  <si>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</si>
  <si>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</si>
  <si>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</si>
  <si>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</si>
  <si>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</si>
  <si>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</si>
  <si>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</si>
  <si>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</si>
  <si>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</si>
  <si>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</si>
  <si>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</si>
  <si>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</si>
  <si>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</si>
  <si>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</si>
  <si>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</si>
  <si>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</si>
  <si>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</si>
  <si>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</si>
  <si>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</si>
  <si>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</si>
  <si>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</si>
  <si>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</si>
  <si>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</si>
  <si>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</si>
  <si>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</si>
  <si>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</si>
  <si>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</si>
  <si>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</si>
  <si>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</si>
  <si>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</si>
  <si>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</si>
  <si>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</si>
  <si>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</si>
  <si>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</si>
  <si>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</si>
  <si>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</si>
  <si>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</si>
  <si>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</si>
  <si>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</si>
  <si>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</si>
  <si>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</si>
  <si>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</si>
  <si>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</si>
  <si>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</si>
  <si>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</si>
  <si>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</si>
  <si>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</si>
  <si>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</si>
  <si>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</si>
  <si>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</si>
  <si>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</si>
  <si>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</si>
  <si>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</si>
  <si>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</si>
  <si>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</si>
  <si>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</si>
  <si>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</si>
  <si>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</si>
  <si>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</si>
  <si>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</si>
  <si>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</si>
  <si>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</si>
  <si>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</si>
  <si>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</si>
  <si>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</si>
  <si>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</si>
  <si>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</si>
  <si>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</si>
  <si>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</si>
  <si>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</si>
  <si>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</si>
  <si>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</si>
  <si>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</si>
  <si>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</si>
  <si>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</si>
  <si>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</si>
  <si>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</si>
  <si>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</si>
  <si>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</si>
  <si>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</si>
  <si>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</si>
  <si>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</si>
  <si>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</si>
  <si>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</si>
  <si>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</si>
  <si>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</si>
  <si>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</si>
  <si>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</si>
  <si>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</si>
  <si>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</si>
  <si>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</si>
  <si>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</si>
  <si>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</si>
  <si>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</si>
  <si>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</si>
  <si>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</si>
  <si>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</si>
  <si>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</si>
  <si>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</si>
  <si>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</si>
  <si>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</si>
  <si>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</si>
  <si>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</si>
  <si>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</si>
  <si>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</si>
  <si>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</si>
  <si>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</si>
  <si>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</si>
  <si>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</si>
  <si>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</si>
  <si>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</si>
  <si>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</si>
  <si>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</si>
  <si>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</si>
  <si>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</si>
  <si>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</si>
  <si>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</si>
  <si>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</si>
  <si>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</si>
  <si>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</si>
  <si>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</si>
  <si>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</si>
  <si>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</si>
  <si>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</si>
  <si>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</si>
  <si>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</si>
  <si>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</si>
  <si>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</si>
  <si>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</si>
  <si>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</si>
  <si>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</si>
  <si>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</si>
  <si>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</si>
  <si>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</si>
  <si>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</si>
  <si>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</si>
  <si>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</si>
  <si>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</si>
  <si>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</si>
  <si>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</si>
  <si>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</si>
  <si>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</si>
  <si>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</si>
  <si>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</si>
  <si>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</si>
  <si>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</si>
  <si>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</si>
  <si>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</si>
  <si>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</si>
  <si>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</si>
  <si>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40000 to 44999</t>
  </si>
  <si>
    <t>45000 to 49999</t>
  </si>
  <si>
    <t>Greater than or equal to 50000</t>
  </si>
  <si>
    <t>35000 to 39999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</si>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</sst>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9" fontId="0" fillId="0" borderId="0" xfId="0" applyNumberFormat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FDA1A1"/>
        </patternFill>
      </fill>
    </dxf>
    <dxf>
      <font>
        <color auto="1"/>
      </font>
      <fill>
        <patternFill>
          <bgColor rgb="FFA1D88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DA1A1"/>
      <color rgb="FFFF5050"/>
      <color rgb="FFCC0000"/>
      <color rgb="FF0066CC"/>
      <color rgb="FFA1D886"/>
      <color rgb="FFAACA94"/>
      <color rgb="FFFDA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[CrowdfundingBook_Grant.xlsx]Sheet1!PivotTable1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492-911F-159C135C816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492-911F-159C135C816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C-4492-911F-159C135C816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C-4492-911F-159C135C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[CrowdfundingBook_Grant.xlsx]Sheet2!PivotTable2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911-998F-71D93063A84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6-4911-998F-71D93063A84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6-4911-998F-71D93063A84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6-4911-998F-71D93063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[CrowdfundingBook_Grant.xlsx]Sheet3!PivotTable3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B26-A50E-4323398C0A0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B26-A50E-4323398C0A0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7-4B26-A50E-4323398C0A0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1-4319-BBCA-A8B291ACA1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47-4B26-A50E-4323398C0A04}"/>
              </c:ext>
            </c:extLst>
          </c:dPt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7-4B26-A50E-4323398C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D0-4F25-AF7A-44550A821FC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D0-4F25-AF7A-44550A821FC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D0-4F25-AF7A-44550A82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175260</xdr:rowOff>
    </xdr:from>
    <xdr:to>
      <xdr:col>16</xdr:col>
      <xdr:colOff>114300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99BF-D6B4-1910-0C82-7EFCC0C8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167646</xdr:colOff>
      <xdr:row>1</xdr:row>
      <xdr:rowOff>68580</xdr:rowOff>
    </xdr:from>
    <xdr:to>
      <xdr:col>16</xdr:col>
      <xdr:colOff>213360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7ED6B-9ACF-F760-B81A-978C007C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91440</xdr:rowOff>
    </xdr:from>
    <xdr:to>
      <xdr:col>13</xdr:col>
      <xdr:colOff>99060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A541-5E62-BB97-57C3-7BE8198E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63500</xdr:rowOff>
    </xdr:from>
    <xdr:to>
      <xdr:col>9</xdr:col>
      <xdr:colOff>546100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46E5-F882-2E3A-FA47-788D3419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tzw\Desktop\Class%20Folder\Copy%20of%20CrowdfundingBook.xlsx" TargetMode="External"/><Relationship Id="rId1" Type="http://schemas.openxmlformats.org/officeDocument/2006/relationships/externalLinkPath" Target="Copy%20of%20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  <sheetName val="Sheet2"/>
      <sheetName val="Crowdfunding"/>
    </sheetNames>
    <sheetDataSet>
      <sheetData sheetId="0"/>
      <sheetData sheetId="1">
        <row r="2">
          <cell r="B2">
            <v>30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266BF91C-6EF8-4B67-8B0A-6210272D20F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C9EDEE18-33D5-4628-81C8-4073A5E32D3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1961B-1D36-4826-83C4-B3263165735C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7A9A3-BC02-47DB-A837-CC19E04B30F1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DB3D-EBA8-44EB-B7EB-2EA7C858C822}" name="PivotTable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1" sqref="I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2" max="13" width="11.19921875" bestFit="1" customWidth="1"/>
    <col min="16" max="16" width="28" bestFit="1" customWidth="1"/>
    <col min="19" max="19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6">
        <f>(((L2/60)/60/24)+DATE(1970,1,1))</f>
        <v>42336.25</v>
      </c>
      <c r="T2" s="6">
        <f>(((M2/60)/60/24)+DATE(1970,1,1))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6">
        <f t="shared" ref="S3:S66" si="3">(((L3/60)/60/24)+DATE(1970,1,1))</f>
        <v>41870.208333333336</v>
      </c>
      <c r="T3" s="6">
        <f t="shared" ref="T3:T66" si="4">(((M3/60)/60/24)+DATE(1970,1,1))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6">
        <f t="shared" si="3"/>
        <v>41595.25</v>
      </c>
      <c r="T4" s="6">
        <f t="shared" si="4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6">
        <f t="shared" si="3"/>
        <v>43688.208333333328</v>
      </c>
      <c r="T5" s="6">
        <f t="shared" si="4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6">
        <f t="shared" si="3"/>
        <v>43485.25</v>
      </c>
      <c r="T6" s="6">
        <f t="shared" si="4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6">
        <f t="shared" si="3"/>
        <v>41149.208333333336</v>
      </c>
      <c r="T7" s="6">
        <f t="shared" si="4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6">
        <f t="shared" si="3"/>
        <v>42991.208333333328</v>
      </c>
      <c r="T8" s="6">
        <f t="shared" si="4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6">
        <f t="shared" si="3"/>
        <v>42229.208333333328</v>
      </c>
      <c r="T9" s="6">
        <f t="shared" si="4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6">
        <f t="shared" si="3"/>
        <v>40399.208333333336</v>
      </c>
      <c r="T10" s="6">
        <f t="shared" si="4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6">
        <f t="shared" si="3"/>
        <v>41536.208333333336</v>
      </c>
      <c r="T11" s="6">
        <f t="shared" si="4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6">
        <f t="shared" si="3"/>
        <v>40404.208333333336</v>
      </c>
      <c r="T12" s="6">
        <f t="shared" si="4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6">
        <f t="shared" si="3"/>
        <v>40442.208333333336</v>
      </c>
      <c r="T13" s="6">
        <f t="shared" si="4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6">
        <f t="shared" si="3"/>
        <v>43760.208333333328</v>
      </c>
      <c r="T14" s="6">
        <f t="shared" si="4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6">
        <f t="shared" si="3"/>
        <v>42532.208333333328</v>
      </c>
      <c r="T15" s="6">
        <f t="shared" si="4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6">
        <f t="shared" si="3"/>
        <v>40974.25</v>
      </c>
      <c r="T16" s="6">
        <f t="shared" si="4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6">
        <f t="shared" si="3"/>
        <v>43809.25</v>
      </c>
      <c r="T17" s="6">
        <f t="shared" si="4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6">
        <f t="shared" si="3"/>
        <v>41661.25</v>
      </c>
      <c r="T18" s="6">
        <f t="shared" si="4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6">
        <f t="shared" si="3"/>
        <v>40555.25</v>
      </c>
      <c r="T19" s="6">
        <f t="shared" si="4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6">
        <f t="shared" si="3"/>
        <v>43351.208333333328</v>
      </c>
      <c r="T20" s="6">
        <f t="shared" si="4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6">
        <f t="shared" si="3"/>
        <v>43528.25</v>
      </c>
      <c r="T21" s="6">
        <f t="shared" si="4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6">
        <f t="shared" si="3"/>
        <v>41848.208333333336</v>
      </c>
      <c r="T22" s="6">
        <f t="shared" si="4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6">
        <f t="shared" si="3"/>
        <v>40770.208333333336</v>
      </c>
      <c r="T23" s="6">
        <f t="shared" si="4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6">
        <f t="shared" si="3"/>
        <v>43193.208333333328</v>
      </c>
      <c r="T24" s="6">
        <f t="shared" si="4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6">
        <f t="shared" si="3"/>
        <v>43510.25</v>
      </c>
      <c r="T25" s="6">
        <f t="shared" si="4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6">
        <f t="shared" si="3"/>
        <v>41811.208333333336</v>
      </c>
      <c r="T26" s="6">
        <f t="shared" si="4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6">
        <f t="shared" si="3"/>
        <v>40681.208333333336</v>
      </c>
      <c r="T27" s="6">
        <f t="shared" si="4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6">
        <f t="shared" si="3"/>
        <v>43312.208333333328</v>
      </c>
      <c r="T28" s="6">
        <f t="shared" si="4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6">
        <f t="shared" si="3"/>
        <v>42280.208333333328</v>
      </c>
      <c r="T29" s="6">
        <f t="shared" si="4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6">
        <f t="shared" si="3"/>
        <v>40218.25</v>
      </c>
      <c r="T30" s="6">
        <f t="shared" si="4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6">
        <f t="shared" si="3"/>
        <v>43301.208333333328</v>
      </c>
      <c r="T31" s="6">
        <f t="shared" si="4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6">
        <f t="shared" si="3"/>
        <v>43609.208333333328</v>
      </c>
      <c r="T32" s="6">
        <f t="shared" si="4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6">
        <f t="shared" si="3"/>
        <v>42374.25</v>
      </c>
      <c r="T33" s="6">
        <f t="shared" si="4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6">
        <f t="shared" si="3"/>
        <v>43110.25</v>
      </c>
      <c r="T34" s="6">
        <f t="shared" si="4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6">
        <f t="shared" si="3"/>
        <v>41917.208333333336</v>
      </c>
      <c r="T35" s="6">
        <f t="shared" si="4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6">
        <f t="shared" si="3"/>
        <v>42817.208333333328</v>
      </c>
      <c r="T36" s="6">
        <f t="shared" si="4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6">
        <f t="shared" si="3"/>
        <v>43484.25</v>
      </c>
      <c r="T37" s="6">
        <f t="shared" si="4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6">
        <f t="shared" si="3"/>
        <v>40600.25</v>
      </c>
      <c r="T38" s="6">
        <f t="shared" si="4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6">
        <f t="shared" si="3"/>
        <v>43744.208333333328</v>
      </c>
      <c r="T39" s="6">
        <f t="shared" si="4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6">
        <f t="shared" si="3"/>
        <v>40469.208333333336</v>
      </c>
      <c r="T40" s="6">
        <f t="shared" si="4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6">
        <f t="shared" si="3"/>
        <v>41330.25</v>
      </c>
      <c r="T41" s="6">
        <f t="shared" si="4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6">
        <f t="shared" si="3"/>
        <v>40334.208333333336</v>
      </c>
      <c r="T42" s="6">
        <f t="shared" si="4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6">
        <f t="shared" si="3"/>
        <v>41156.208333333336</v>
      </c>
      <c r="T43" s="6">
        <f t="shared" si="4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6">
        <f t="shared" si="3"/>
        <v>40728.208333333336</v>
      </c>
      <c r="T44" s="6">
        <f t="shared" si="4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6">
        <f t="shared" si="3"/>
        <v>41844.208333333336</v>
      </c>
      <c r="T45" s="6">
        <f t="shared" si="4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6">
        <f t="shared" si="3"/>
        <v>43541.208333333328</v>
      </c>
      <c r="T46" s="6">
        <f t="shared" si="4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6">
        <f t="shared" si="3"/>
        <v>42676.208333333328</v>
      </c>
      <c r="T47" s="6">
        <f t="shared" si="4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6">
        <f t="shared" si="3"/>
        <v>40367.208333333336</v>
      </c>
      <c r="T48" s="6">
        <f t="shared" si="4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6">
        <f t="shared" si="3"/>
        <v>41727.208333333336</v>
      </c>
      <c r="T49" s="6">
        <f t="shared" si="4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6">
        <f t="shared" si="3"/>
        <v>42180.208333333328</v>
      </c>
      <c r="T50" s="6">
        <f t="shared" si="4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6">
        <f t="shared" si="3"/>
        <v>43758.208333333328</v>
      </c>
      <c r="T51" s="6">
        <f t="shared" si="4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6">
        <f t="shared" si="3"/>
        <v>41487.208333333336</v>
      </c>
      <c r="T52" s="6">
        <f t="shared" si="4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6">
        <f t="shared" si="3"/>
        <v>40995.208333333336</v>
      </c>
      <c r="T53" s="6">
        <f t="shared" si="4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6">
        <f t="shared" si="3"/>
        <v>40436.208333333336</v>
      </c>
      <c r="T54" s="6">
        <f t="shared" si="4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6">
        <f t="shared" si="3"/>
        <v>41779.208333333336</v>
      </c>
      <c r="T55" s="6">
        <f t="shared" si="4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6">
        <f t="shared" si="3"/>
        <v>43170.25</v>
      </c>
      <c r="T56" s="6">
        <f t="shared" si="4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6">
        <f t="shared" si="3"/>
        <v>43311.208333333328</v>
      </c>
      <c r="T57" s="6">
        <f t="shared" si="4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6">
        <f t="shared" si="3"/>
        <v>42014.25</v>
      </c>
      <c r="T58" s="6">
        <f t="shared" si="4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6">
        <f t="shared" si="3"/>
        <v>42979.208333333328</v>
      </c>
      <c r="T59" s="6">
        <f t="shared" si="4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6">
        <f t="shared" si="3"/>
        <v>42268.208333333328</v>
      </c>
      <c r="T60" s="6">
        <f t="shared" si="4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6">
        <f t="shared" si="3"/>
        <v>42898.208333333328</v>
      </c>
      <c r="T61" s="6">
        <f t="shared" si="4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6">
        <f t="shared" si="3"/>
        <v>41107.208333333336</v>
      </c>
      <c r="T62" s="6">
        <f t="shared" si="4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6">
        <f t="shared" si="3"/>
        <v>40595.25</v>
      </c>
      <c r="T63" s="6">
        <f t="shared" si="4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6">
        <f t="shared" si="3"/>
        <v>42160.208333333328</v>
      </c>
      <c r="T64" s="6">
        <f t="shared" si="4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6">
        <f t="shared" si="3"/>
        <v>42853.208333333328</v>
      </c>
      <c r="T65" s="6">
        <f t="shared" si="4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6">
        <f t="shared" si="3"/>
        <v>43283.208333333328</v>
      </c>
      <c r="T66" s="6">
        <f t="shared" si="4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ROUND(((E67/D67)*100),0)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6">
        <f t="shared" ref="S67:T130" si="9">(((L67/60)/60/24)+DATE(1970,1,1))</f>
        <v>40570.25</v>
      </c>
      <c r="T67" s="6">
        <f t="shared" si="9"/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6">
        <f t="shared" si="9"/>
        <v>42102.208333333328</v>
      </c>
      <c r="T68" s="6">
        <f t="shared" si="9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6">
        <f t="shared" si="9"/>
        <v>40203.25</v>
      </c>
      <c r="T69" s="6">
        <f t="shared" si="9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6">
        <f t="shared" si="9"/>
        <v>42943.208333333328</v>
      </c>
      <c r="T70" s="6">
        <f t="shared" si="9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6">
        <f t="shared" si="9"/>
        <v>40531.25</v>
      </c>
      <c r="T71" s="6">
        <f t="shared" si="9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6">
        <f t="shared" si="9"/>
        <v>40484.208333333336</v>
      </c>
      <c r="T72" s="6">
        <f t="shared" si="9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6">
        <f t="shared" si="9"/>
        <v>43799.25</v>
      </c>
      <c r="T73" s="6">
        <f t="shared" si="9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6">
        <f t="shared" si="9"/>
        <v>42186.208333333328</v>
      </c>
      <c r="T74" s="6">
        <f t="shared" si="9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6">
        <f t="shared" si="9"/>
        <v>42701.25</v>
      </c>
      <c r="T75" s="6">
        <f t="shared" si="9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6">
        <f t="shared" si="9"/>
        <v>42456.208333333328</v>
      </c>
      <c r="T76" s="6">
        <f t="shared" si="9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6">
        <f t="shared" si="9"/>
        <v>43296.208333333328</v>
      </c>
      <c r="T77" s="6">
        <f t="shared" si="9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6">
        <f t="shared" si="9"/>
        <v>42027.25</v>
      </c>
      <c r="T78" s="6">
        <f t="shared" si="9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6">
        <f t="shared" si="9"/>
        <v>40448.208333333336</v>
      </c>
      <c r="T79" s="6">
        <f t="shared" si="9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6">
        <f t="shared" si="9"/>
        <v>43206.208333333328</v>
      </c>
      <c r="T80" s="6">
        <f t="shared" si="9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6">
        <f t="shared" si="9"/>
        <v>43267.208333333328</v>
      </c>
      <c r="T81" s="6">
        <f t="shared" si="9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6">
        <f t="shared" si="9"/>
        <v>42976.208333333328</v>
      </c>
      <c r="T82" s="6">
        <f t="shared" si="9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6">
        <f t="shared" si="9"/>
        <v>43062.25</v>
      </c>
      <c r="T83" s="6">
        <f t="shared" si="9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6">
        <f t="shared" si="9"/>
        <v>43482.25</v>
      </c>
      <c r="T84" s="6">
        <f t="shared" si="9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6">
        <f t="shared" si="9"/>
        <v>42579.208333333328</v>
      </c>
      <c r="T85" s="6">
        <f t="shared" si="9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6">
        <f t="shared" si="9"/>
        <v>41118.208333333336</v>
      </c>
      <c r="T86" s="6">
        <f t="shared" si="9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6">
        <f t="shared" si="9"/>
        <v>40797.208333333336</v>
      </c>
      <c r="T87" s="6">
        <f t="shared" si="9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6">
        <f t="shared" si="9"/>
        <v>42128.208333333328</v>
      </c>
      <c r="T88" s="6">
        <f t="shared" si="9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6">
        <f t="shared" si="9"/>
        <v>40610.25</v>
      </c>
      <c r="T89" s="6">
        <f t="shared" si="9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6">
        <f t="shared" si="9"/>
        <v>42110.208333333328</v>
      </c>
      <c r="T90" s="6">
        <f t="shared" si="9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6">
        <f t="shared" si="9"/>
        <v>40283.208333333336</v>
      </c>
      <c r="T91" s="6">
        <f t="shared" si="9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6">
        <f t="shared" si="9"/>
        <v>42425.25</v>
      </c>
      <c r="T92" s="6">
        <f t="shared" si="9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6">
        <f t="shared" si="9"/>
        <v>42588.208333333328</v>
      </c>
      <c r="T93" s="6">
        <f t="shared" si="9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6">
        <f t="shared" si="9"/>
        <v>40352.208333333336</v>
      </c>
      <c r="T94" s="6">
        <f t="shared" si="9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6">
        <f t="shared" si="9"/>
        <v>41202.208333333336</v>
      </c>
      <c r="T95" s="6">
        <f t="shared" si="9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6">
        <f t="shared" si="9"/>
        <v>43562.208333333328</v>
      </c>
      <c r="T96" s="6">
        <f t="shared" si="9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6">
        <f t="shared" si="9"/>
        <v>43752.208333333328</v>
      </c>
      <c r="T97" s="6">
        <f t="shared" si="9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6">
        <f t="shared" si="9"/>
        <v>40612.25</v>
      </c>
      <c r="T98" s="6">
        <f t="shared" si="9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6">
        <f t="shared" si="9"/>
        <v>42180.208333333328</v>
      </c>
      <c r="T99" s="6">
        <f t="shared" si="9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6">
        <f t="shared" si="9"/>
        <v>42212.208333333328</v>
      </c>
      <c r="T100" s="6">
        <f t="shared" si="9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6">
        <f t="shared" si="9"/>
        <v>41968.25</v>
      </c>
      <c r="T101" s="6">
        <f t="shared" si="9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6">
        <f t="shared" si="9"/>
        <v>40835.208333333336</v>
      </c>
      <c r="T102" s="6">
        <f t="shared" si="9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6">
        <f t="shared" si="9"/>
        <v>42056.25</v>
      </c>
      <c r="T103" s="6">
        <f t="shared" si="9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6">
        <f t="shared" si="9"/>
        <v>43234.208333333328</v>
      </c>
      <c r="T104" s="6">
        <f t="shared" si="9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6">
        <f t="shared" si="9"/>
        <v>40475.208333333336</v>
      </c>
      <c r="T105" s="6">
        <f t="shared" si="9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6">
        <f t="shared" si="9"/>
        <v>42878.208333333328</v>
      </c>
      <c r="T106" s="6">
        <f t="shared" si="9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6">
        <f t="shared" si="9"/>
        <v>41366.208333333336</v>
      </c>
      <c r="T107" s="6">
        <f t="shared" si="9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6">
        <f t="shared" si="9"/>
        <v>43716.208333333328</v>
      </c>
      <c r="T108" s="6">
        <f t="shared" si="9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6">
        <f t="shared" si="9"/>
        <v>43213.208333333328</v>
      </c>
      <c r="T109" s="6">
        <f t="shared" si="9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6">
        <f t="shared" si="9"/>
        <v>41005.208333333336</v>
      </c>
      <c r="T110" s="6">
        <f t="shared" si="9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6">
        <f t="shared" si="9"/>
        <v>41651.25</v>
      </c>
      <c r="T111" s="6">
        <f t="shared" si="9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6">
        <f t="shared" si="9"/>
        <v>43354.208333333328</v>
      </c>
      <c r="T112" s="6">
        <f t="shared" si="9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6">
        <f t="shared" si="9"/>
        <v>41174.208333333336</v>
      </c>
      <c r="T113" s="6">
        <f t="shared" si="9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6">
        <f t="shared" si="9"/>
        <v>41875.208333333336</v>
      </c>
      <c r="T114" s="6">
        <f t="shared" si="9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6">
        <f t="shared" si="9"/>
        <v>42990.208333333328</v>
      </c>
      <c r="T115" s="6">
        <f t="shared" si="9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6">
        <f t="shared" si="9"/>
        <v>43564.208333333328</v>
      </c>
      <c r="T116" s="6">
        <f t="shared" si="9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6">
        <f t="shared" si="9"/>
        <v>43056.25</v>
      </c>
      <c r="T117" s="6">
        <f t="shared" si="9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6">
        <f t="shared" si="9"/>
        <v>42265.208333333328</v>
      </c>
      <c r="T118" s="6">
        <f t="shared" si="9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6">
        <f t="shared" si="9"/>
        <v>40808.208333333336</v>
      </c>
      <c r="T119" s="6">
        <f t="shared" si="9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6">
        <f t="shared" si="9"/>
        <v>41665.25</v>
      </c>
      <c r="T120" s="6">
        <f t="shared" si="9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6">
        <f t="shared" si="9"/>
        <v>41806.208333333336</v>
      </c>
      <c r="T121" s="6">
        <f t="shared" si="9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6">
        <f t="shared" si="9"/>
        <v>42111.208333333328</v>
      </c>
      <c r="T122" s="6">
        <f t="shared" si="9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6">
        <f t="shared" si="9"/>
        <v>41917.208333333336</v>
      </c>
      <c r="T123" s="6">
        <f t="shared" si="9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6">
        <f t="shared" si="9"/>
        <v>41970.25</v>
      </c>
      <c r="T124" s="6">
        <f t="shared" si="9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6">
        <f t="shared" si="9"/>
        <v>42332.25</v>
      </c>
      <c r="T125" s="6">
        <f t="shared" si="9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6">
        <f t="shared" si="9"/>
        <v>43598.208333333328</v>
      </c>
      <c r="T126" s="6">
        <f t="shared" si="9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6">
        <f t="shared" si="9"/>
        <v>43362.208333333328</v>
      </c>
      <c r="T127" s="6">
        <f t="shared" si="9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6">
        <f t="shared" si="9"/>
        <v>42596.208333333328</v>
      </c>
      <c r="T128" s="6">
        <f t="shared" si="9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6">
        <f t="shared" si="9"/>
        <v>40310.208333333336</v>
      </c>
      <c r="T129" s="6">
        <f t="shared" si="9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6">
        <f t="shared" si="9"/>
        <v>40417.208333333336</v>
      </c>
      <c r="T130" s="6">
        <f t="shared" si="9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1">ROUND(((E131/D131)*100),0)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2">LEFT(P131,SEARCH("/",P131)-1)</f>
        <v>food</v>
      </c>
      <c r="R131" t="str">
        <f t="shared" ref="R131:R194" si="13">RIGHT(P131,LEN(P131)-SEARCH("/",P131))</f>
        <v>food trucks</v>
      </c>
      <c r="S131" s="6">
        <f t="shared" ref="S131:T194" si="14">(((L131/60)/60/24)+DATE(1970,1,1))</f>
        <v>42038.25</v>
      </c>
      <c r="T131" s="6">
        <f t="shared" si="14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ref="I132:I195" si="15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3"/>
        <v>drama</v>
      </c>
      <c r="S132" s="6">
        <f t="shared" si="14"/>
        <v>40842.208333333336</v>
      </c>
      <c r="T132" s="6">
        <f t="shared" si="14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3"/>
        <v>web</v>
      </c>
      <c r="S133" s="6">
        <f t="shared" si="14"/>
        <v>41607.25</v>
      </c>
      <c r="T133" s="6">
        <f t="shared" si="14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3"/>
        <v>plays</v>
      </c>
      <c r="S134" s="6">
        <f t="shared" si="14"/>
        <v>43112.25</v>
      </c>
      <c r="T134" s="6">
        <f t="shared" si="14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3"/>
        <v>world music</v>
      </c>
      <c r="S135" s="6">
        <f t="shared" si="14"/>
        <v>40767.208333333336</v>
      </c>
      <c r="T135" s="6">
        <f t="shared" si="14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3"/>
        <v>documentary</v>
      </c>
      <c r="S136" s="6">
        <f t="shared" si="14"/>
        <v>40713.208333333336</v>
      </c>
      <c r="T136" s="6">
        <f t="shared" si="14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3"/>
        <v>plays</v>
      </c>
      <c r="S137" s="6">
        <f t="shared" si="14"/>
        <v>41340.25</v>
      </c>
      <c r="T137" s="6">
        <f t="shared" si="14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3"/>
        <v>drama</v>
      </c>
      <c r="S138" s="6">
        <f t="shared" si="14"/>
        <v>41797.208333333336</v>
      </c>
      <c r="T138" s="6">
        <f t="shared" si="14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3"/>
        <v>nonfiction</v>
      </c>
      <c r="S139" s="6">
        <f t="shared" si="14"/>
        <v>40457.208333333336</v>
      </c>
      <c r="T139" s="6">
        <f t="shared" si="14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3"/>
        <v>mobile games</v>
      </c>
      <c r="S140" s="6">
        <f t="shared" si="14"/>
        <v>41180.208333333336</v>
      </c>
      <c r="T140" s="6">
        <f t="shared" si="14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3"/>
        <v>wearables</v>
      </c>
      <c r="S141" s="6">
        <f t="shared" si="14"/>
        <v>42115.208333333328</v>
      </c>
      <c r="T141" s="6">
        <f t="shared" si="14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3"/>
        <v>documentary</v>
      </c>
      <c r="S142" s="6">
        <f t="shared" si="14"/>
        <v>43156.25</v>
      </c>
      <c r="T142" s="6">
        <f t="shared" si="14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3"/>
        <v>web</v>
      </c>
      <c r="S143" s="6">
        <f t="shared" si="14"/>
        <v>42167.208333333328</v>
      </c>
      <c r="T143" s="6">
        <f t="shared" si="14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3"/>
        <v>web</v>
      </c>
      <c r="S144" s="6">
        <f t="shared" si="14"/>
        <v>41005.208333333336</v>
      </c>
      <c r="T144" s="6">
        <f t="shared" si="14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3"/>
        <v>indie rock</v>
      </c>
      <c r="S145" s="6">
        <f t="shared" si="14"/>
        <v>40357.208333333336</v>
      </c>
      <c r="T145" s="6">
        <f t="shared" si="14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3"/>
        <v>plays</v>
      </c>
      <c r="S146" s="6">
        <f t="shared" si="14"/>
        <v>43633.208333333328</v>
      </c>
      <c r="T146" s="6">
        <f t="shared" si="14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3"/>
        <v>wearables</v>
      </c>
      <c r="S147" s="6">
        <f t="shared" si="14"/>
        <v>41889.208333333336</v>
      </c>
      <c r="T147" s="6">
        <f t="shared" si="14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3"/>
        <v>plays</v>
      </c>
      <c r="S148" s="6">
        <f t="shared" si="14"/>
        <v>40855.25</v>
      </c>
      <c r="T148" s="6">
        <f t="shared" si="14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3"/>
        <v>plays</v>
      </c>
      <c r="S149" s="6">
        <f t="shared" si="14"/>
        <v>42534.208333333328</v>
      </c>
      <c r="T149" s="6">
        <f t="shared" si="14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3"/>
        <v>wearables</v>
      </c>
      <c r="S150" s="6">
        <f t="shared" si="14"/>
        <v>42941.208333333328</v>
      </c>
      <c r="T150" s="6">
        <f t="shared" si="14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3"/>
        <v>indie rock</v>
      </c>
      <c r="S151" s="6">
        <f t="shared" si="14"/>
        <v>41275.25</v>
      </c>
      <c r="T151" s="6">
        <f t="shared" si="14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3"/>
        <v>rock</v>
      </c>
      <c r="S152" s="6">
        <f t="shared" si="14"/>
        <v>43450.25</v>
      </c>
      <c r="T152" s="6">
        <f t="shared" si="14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3"/>
        <v>electric music</v>
      </c>
      <c r="S153" s="6">
        <f t="shared" si="14"/>
        <v>41799.208333333336</v>
      </c>
      <c r="T153" s="6">
        <f t="shared" si="14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3"/>
        <v>indie rock</v>
      </c>
      <c r="S154" s="6">
        <f t="shared" si="14"/>
        <v>42783.25</v>
      </c>
      <c r="T154" s="6">
        <f t="shared" si="14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3"/>
        <v>plays</v>
      </c>
      <c r="S155" s="6">
        <f t="shared" si="14"/>
        <v>41201.208333333336</v>
      </c>
      <c r="T155" s="6">
        <f t="shared" si="14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3"/>
        <v>indie rock</v>
      </c>
      <c r="S156" s="6">
        <f t="shared" si="14"/>
        <v>42502.208333333328</v>
      </c>
      <c r="T156" s="6">
        <f t="shared" si="14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3"/>
        <v>plays</v>
      </c>
      <c r="S157" s="6">
        <f t="shared" si="14"/>
        <v>40262.208333333336</v>
      </c>
      <c r="T157" s="6">
        <f t="shared" si="14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3"/>
        <v>rock</v>
      </c>
      <c r="S158" s="6">
        <f t="shared" si="14"/>
        <v>43743.208333333328</v>
      </c>
      <c r="T158" s="6">
        <f t="shared" si="14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3"/>
        <v>photography books</v>
      </c>
      <c r="S159" s="6">
        <f t="shared" si="14"/>
        <v>41638.25</v>
      </c>
      <c r="T159" s="6">
        <f t="shared" si="14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3"/>
        <v>rock</v>
      </c>
      <c r="S160" s="6">
        <f t="shared" si="14"/>
        <v>42346.25</v>
      </c>
      <c r="T160" s="6">
        <f t="shared" si="14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3"/>
        <v>plays</v>
      </c>
      <c r="S161" s="6">
        <f t="shared" si="14"/>
        <v>43551.208333333328</v>
      </c>
      <c r="T161" s="6">
        <f t="shared" si="14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3"/>
        <v>wearables</v>
      </c>
      <c r="S162" s="6">
        <f t="shared" si="14"/>
        <v>43582.208333333328</v>
      </c>
      <c r="T162" s="6">
        <f t="shared" si="14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3"/>
        <v>web</v>
      </c>
      <c r="S163" s="6">
        <f t="shared" si="14"/>
        <v>42270.208333333328</v>
      </c>
      <c r="T163" s="6">
        <f t="shared" si="14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3"/>
        <v>rock</v>
      </c>
      <c r="S164" s="6">
        <f t="shared" si="14"/>
        <v>43442.25</v>
      </c>
      <c r="T164" s="6">
        <f t="shared" si="14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3"/>
        <v>photography books</v>
      </c>
      <c r="S165" s="6">
        <f t="shared" si="14"/>
        <v>43028.208333333328</v>
      </c>
      <c r="T165" s="6">
        <f t="shared" si="14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3"/>
        <v>plays</v>
      </c>
      <c r="S166" s="6">
        <f t="shared" si="14"/>
        <v>43016.208333333328</v>
      </c>
      <c r="T166" s="6">
        <f t="shared" si="14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3"/>
        <v>web</v>
      </c>
      <c r="S167" s="6">
        <f t="shared" si="14"/>
        <v>42948.208333333328</v>
      </c>
      <c r="T167" s="6">
        <f t="shared" si="14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3"/>
        <v>photography books</v>
      </c>
      <c r="S168" s="6">
        <f t="shared" si="14"/>
        <v>40534.25</v>
      </c>
      <c r="T168" s="6">
        <f t="shared" si="14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3"/>
        <v>plays</v>
      </c>
      <c r="S169" s="6">
        <f t="shared" si="14"/>
        <v>41435.208333333336</v>
      </c>
      <c r="T169" s="6">
        <f t="shared" si="14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3"/>
        <v>indie rock</v>
      </c>
      <c r="S170" s="6">
        <f t="shared" si="14"/>
        <v>43518.25</v>
      </c>
      <c r="T170" s="6">
        <f t="shared" si="14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3"/>
        <v>shorts</v>
      </c>
      <c r="S171" s="6">
        <f t="shared" si="14"/>
        <v>41077.208333333336</v>
      </c>
      <c r="T171" s="6">
        <f t="shared" si="14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3"/>
        <v>indie rock</v>
      </c>
      <c r="S172" s="6">
        <f t="shared" si="14"/>
        <v>42950.208333333328</v>
      </c>
      <c r="T172" s="6">
        <f t="shared" si="14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3"/>
        <v>translations</v>
      </c>
      <c r="S173" s="6">
        <f t="shared" si="14"/>
        <v>41718.208333333336</v>
      </c>
      <c r="T173" s="6">
        <f t="shared" si="14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3"/>
        <v>documentary</v>
      </c>
      <c r="S174" s="6">
        <f t="shared" si="14"/>
        <v>41839.208333333336</v>
      </c>
      <c r="T174" s="6">
        <f t="shared" si="14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3"/>
        <v>plays</v>
      </c>
      <c r="S175" s="6">
        <f t="shared" si="14"/>
        <v>41412.208333333336</v>
      </c>
      <c r="T175" s="6">
        <f t="shared" si="14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3"/>
        <v>wearables</v>
      </c>
      <c r="S176" s="6">
        <f t="shared" si="14"/>
        <v>42282.208333333328</v>
      </c>
      <c r="T176" s="6">
        <f t="shared" si="14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3"/>
        <v>plays</v>
      </c>
      <c r="S177" s="6">
        <f t="shared" si="14"/>
        <v>42613.208333333328</v>
      </c>
      <c r="T177" s="6">
        <f t="shared" si="14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3"/>
        <v>plays</v>
      </c>
      <c r="S178" s="6">
        <f t="shared" si="14"/>
        <v>42616.208333333328</v>
      </c>
      <c r="T178" s="6">
        <f t="shared" si="14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3"/>
        <v>plays</v>
      </c>
      <c r="S179" s="6">
        <f t="shared" si="14"/>
        <v>40497.25</v>
      </c>
      <c r="T179" s="6">
        <f t="shared" si="14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3"/>
        <v>food trucks</v>
      </c>
      <c r="S180" s="6">
        <f t="shared" si="14"/>
        <v>42999.208333333328</v>
      </c>
      <c r="T180" s="6">
        <f t="shared" si="14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3"/>
        <v>plays</v>
      </c>
      <c r="S181" s="6">
        <f t="shared" si="14"/>
        <v>41350.208333333336</v>
      </c>
      <c r="T181" s="6">
        <f t="shared" si="14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3"/>
        <v>wearables</v>
      </c>
      <c r="S182" s="6">
        <f t="shared" si="14"/>
        <v>40259.208333333336</v>
      </c>
      <c r="T182" s="6">
        <f t="shared" si="14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3"/>
        <v>web</v>
      </c>
      <c r="S183" s="6">
        <f t="shared" si="14"/>
        <v>43012.208333333328</v>
      </c>
      <c r="T183" s="6">
        <f t="shared" si="14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3"/>
        <v>plays</v>
      </c>
      <c r="S184" s="6">
        <f t="shared" si="14"/>
        <v>43631.208333333328</v>
      </c>
      <c r="T184" s="6">
        <f t="shared" si="14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3"/>
        <v>rock</v>
      </c>
      <c r="S185" s="6">
        <f t="shared" si="14"/>
        <v>40430.208333333336</v>
      </c>
      <c r="T185" s="6">
        <f t="shared" si="14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3"/>
        <v>plays</v>
      </c>
      <c r="S186" s="6">
        <f t="shared" si="14"/>
        <v>43588.208333333328</v>
      </c>
      <c r="T186" s="6">
        <f t="shared" si="14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3"/>
        <v>television</v>
      </c>
      <c r="S187" s="6">
        <f t="shared" si="14"/>
        <v>43233.208333333328</v>
      </c>
      <c r="T187" s="6">
        <f t="shared" si="14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3"/>
        <v>plays</v>
      </c>
      <c r="S188" s="6">
        <f t="shared" si="14"/>
        <v>41782.208333333336</v>
      </c>
      <c r="T188" s="6">
        <f t="shared" si="14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3"/>
        <v>shorts</v>
      </c>
      <c r="S189" s="6">
        <f t="shared" si="14"/>
        <v>41328.25</v>
      </c>
      <c r="T189" s="6">
        <f t="shared" si="14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3"/>
        <v>plays</v>
      </c>
      <c r="S190" s="6">
        <f t="shared" si="14"/>
        <v>41975.25</v>
      </c>
      <c r="T190" s="6">
        <f t="shared" si="14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3"/>
        <v>plays</v>
      </c>
      <c r="S191" s="6">
        <f t="shared" si="14"/>
        <v>42433.25</v>
      </c>
      <c r="T191" s="6">
        <f t="shared" si="14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3"/>
        <v>plays</v>
      </c>
      <c r="S192" s="6">
        <f t="shared" si="14"/>
        <v>41429.208333333336</v>
      </c>
      <c r="T192" s="6">
        <f t="shared" si="14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3"/>
        <v>plays</v>
      </c>
      <c r="S193" s="6">
        <f t="shared" si="14"/>
        <v>43536.208333333328</v>
      </c>
      <c r="T193" s="6">
        <f t="shared" si="14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2"/>
        <v>music</v>
      </c>
      <c r="R194" t="str">
        <f t="shared" si="13"/>
        <v>rock</v>
      </c>
      <c r="S194" s="6">
        <f t="shared" si="14"/>
        <v>41817.208333333336</v>
      </c>
      <c r="T194" s="6">
        <f t="shared" si="14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6">ROUND(((E195/D195)*100),0)</f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7">LEFT(P195,SEARCH("/",P195)-1)</f>
        <v>music</v>
      </c>
      <c r="R195" t="str">
        <f t="shared" ref="R195:R258" si="18">RIGHT(P195,LEN(P195)-SEARCH("/",P195))</f>
        <v>indie rock</v>
      </c>
      <c r="S195" s="6">
        <f t="shared" ref="S195:T258" si="19">(((L195/60)/60/24)+DATE(1970,1,1))</f>
        <v>43198.208333333328</v>
      </c>
      <c r="T195" s="6">
        <f t="shared" si="19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>
        <f t="shared" ref="I196:I259" si="20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7"/>
        <v>music</v>
      </c>
      <c r="R196" t="str">
        <f t="shared" si="18"/>
        <v>metal</v>
      </c>
      <c r="S196" s="6">
        <f t="shared" si="19"/>
        <v>42261.208333333328</v>
      </c>
      <c r="T196" s="6">
        <f t="shared" si="19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6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7"/>
        <v>music</v>
      </c>
      <c r="R197" t="str">
        <f t="shared" si="18"/>
        <v>electric music</v>
      </c>
      <c r="S197" s="6">
        <f t="shared" si="19"/>
        <v>43310.208333333328</v>
      </c>
      <c r="T197" s="6">
        <f t="shared" si="19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6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7"/>
        <v>technology</v>
      </c>
      <c r="R198" t="str">
        <f t="shared" si="18"/>
        <v>wearables</v>
      </c>
      <c r="S198" s="6">
        <f t="shared" si="19"/>
        <v>42616.208333333328</v>
      </c>
      <c r="T198" s="6">
        <f t="shared" si="19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6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7"/>
        <v>film &amp; video</v>
      </c>
      <c r="R199" t="str">
        <f t="shared" si="18"/>
        <v>drama</v>
      </c>
      <c r="S199" s="6">
        <f t="shared" si="19"/>
        <v>42909.208333333328</v>
      </c>
      <c r="T199" s="6">
        <f t="shared" si="19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6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7"/>
        <v>music</v>
      </c>
      <c r="R200" t="str">
        <f t="shared" si="18"/>
        <v>electric music</v>
      </c>
      <c r="S200" s="6">
        <f t="shared" si="19"/>
        <v>40396.208333333336</v>
      </c>
      <c r="T200" s="6">
        <f t="shared" si="19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7"/>
        <v>music</v>
      </c>
      <c r="R201" t="str">
        <f t="shared" si="18"/>
        <v>rock</v>
      </c>
      <c r="S201" s="6">
        <f t="shared" si="19"/>
        <v>42192.208333333328</v>
      </c>
      <c r="T201" s="6">
        <f t="shared" si="19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7"/>
        <v>theater</v>
      </c>
      <c r="R202" t="str">
        <f t="shared" si="18"/>
        <v>plays</v>
      </c>
      <c r="S202" s="6">
        <f t="shared" si="19"/>
        <v>40262.208333333336</v>
      </c>
      <c r="T202" s="6">
        <f t="shared" si="19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6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7"/>
        <v>technology</v>
      </c>
      <c r="R203" t="str">
        <f t="shared" si="18"/>
        <v>web</v>
      </c>
      <c r="S203" s="6">
        <f t="shared" si="19"/>
        <v>41845.208333333336</v>
      </c>
      <c r="T203" s="6">
        <f t="shared" si="19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6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7"/>
        <v>food</v>
      </c>
      <c r="R204" t="str">
        <f t="shared" si="18"/>
        <v>food trucks</v>
      </c>
      <c r="S204" s="6">
        <f t="shared" si="19"/>
        <v>40818.208333333336</v>
      </c>
      <c r="T204" s="6">
        <f t="shared" si="19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6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7"/>
        <v>theater</v>
      </c>
      <c r="R205" t="str">
        <f t="shared" si="18"/>
        <v>plays</v>
      </c>
      <c r="S205" s="6">
        <f t="shared" si="19"/>
        <v>42752.25</v>
      </c>
      <c r="T205" s="6">
        <f t="shared" si="19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7"/>
        <v>music</v>
      </c>
      <c r="R206" t="str">
        <f t="shared" si="18"/>
        <v>jazz</v>
      </c>
      <c r="S206" s="6">
        <f t="shared" si="19"/>
        <v>40636.208333333336</v>
      </c>
      <c r="T206" s="6">
        <f t="shared" si="19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6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7"/>
        <v>theater</v>
      </c>
      <c r="R207" t="str">
        <f t="shared" si="18"/>
        <v>plays</v>
      </c>
      <c r="S207" s="6">
        <f t="shared" si="19"/>
        <v>43390.208333333328</v>
      </c>
      <c r="T207" s="6">
        <f t="shared" si="19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6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7"/>
        <v>publishing</v>
      </c>
      <c r="R208" t="str">
        <f t="shared" si="18"/>
        <v>fiction</v>
      </c>
      <c r="S208" s="6">
        <f t="shared" si="19"/>
        <v>40236.25</v>
      </c>
      <c r="T208" s="6">
        <f t="shared" si="19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6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7"/>
        <v>music</v>
      </c>
      <c r="R209" t="str">
        <f t="shared" si="18"/>
        <v>rock</v>
      </c>
      <c r="S209" s="6">
        <f t="shared" si="19"/>
        <v>43340.208333333328</v>
      </c>
      <c r="T209" s="6">
        <f t="shared" si="19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6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7"/>
        <v>film &amp; video</v>
      </c>
      <c r="R210" t="str">
        <f t="shared" si="18"/>
        <v>documentary</v>
      </c>
      <c r="S210" s="6">
        <f t="shared" si="19"/>
        <v>43048.25</v>
      </c>
      <c r="T210" s="6">
        <f t="shared" si="19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6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7"/>
        <v>film &amp; video</v>
      </c>
      <c r="R211" t="str">
        <f t="shared" si="18"/>
        <v>documentary</v>
      </c>
      <c r="S211" s="6">
        <f t="shared" si="19"/>
        <v>42496.208333333328</v>
      </c>
      <c r="T211" s="6">
        <f t="shared" si="19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7"/>
        <v>film &amp; video</v>
      </c>
      <c r="R212" t="str">
        <f t="shared" si="18"/>
        <v>science fiction</v>
      </c>
      <c r="S212" s="6">
        <f t="shared" si="19"/>
        <v>42797.25</v>
      </c>
      <c r="T212" s="6">
        <f t="shared" si="19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7"/>
        <v>theater</v>
      </c>
      <c r="R213" t="str">
        <f t="shared" si="18"/>
        <v>plays</v>
      </c>
      <c r="S213" s="6">
        <f t="shared" si="19"/>
        <v>41513.208333333336</v>
      </c>
      <c r="T213" s="6">
        <f t="shared" si="19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6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7"/>
        <v>theater</v>
      </c>
      <c r="R214" t="str">
        <f t="shared" si="18"/>
        <v>plays</v>
      </c>
      <c r="S214" s="6">
        <f t="shared" si="19"/>
        <v>43814.25</v>
      </c>
      <c r="T214" s="6">
        <f t="shared" si="19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6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7"/>
        <v>music</v>
      </c>
      <c r="R215" t="str">
        <f t="shared" si="18"/>
        <v>indie rock</v>
      </c>
      <c r="S215" s="6">
        <f t="shared" si="19"/>
        <v>40488.208333333336</v>
      </c>
      <c r="T215" s="6">
        <f t="shared" si="19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6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7"/>
        <v>music</v>
      </c>
      <c r="R216" t="str">
        <f t="shared" si="18"/>
        <v>rock</v>
      </c>
      <c r="S216" s="6">
        <f t="shared" si="19"/>
        <v>40409.208333333336</v>
      </c>
      <c r="T216" s="6">
        <f t="shared" si="19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7"/>
        <v>theater</v>
      </c>
      <c r="R217" t="str">
        <f t="shared" si="18"/>
        <v>plays</v>
      </c>
      <c r="S217" s="6">
        <f t="shared" si="19"/>
        <v>43509.25</v>
      </c>
      <c r="T217" s="6">
        <f t="shared" si="19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6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7"/>
        <v>theater</v>
      </c>
      <c r="R218" t="str">
        <f t="shared" si="18"/>
        <v>plays</v>
      </c>
      <c r="S218" s="6">
        <f t="shared" si="19"/>
        <v>40869.25</v>
      </c>
      <c r="T218" s="6">
        <f t="shared" si="19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7"/>
        <v>film &amp; video</v>
      </c>
      <c r="R219" t="str">
        <f t="shared" si="18"/>
        <v>science fiction</v>
      </c>
      <c r="S219" s="6">
        <f t="shared" si="19"/>
        <v>43583.208333333328</v>
      </c>
      <c r="T219" s="6">
        <f t="shared" si="19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6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7"/>
        <v>film &amp; video</v>
      </c>
      <c r="R220" t="str">
        <f t="shared" si="18"/>
        <v>shorts</v>
      </c>
      <c r="S220" s="6">
        <f t="shared" si="19"/>
        <v>40858.25</v>
      </c>
      <c r="T220" s="6">
        <f t="shared" si="19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6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7"/>
        <v>film &amp; video</v>
      </c>
      <c r="R221" t="str">
        <f t="shared" si="18"/>
        <v>animation</v>
      </c>
      <c r="S221" s="6">
        <f t="shared" si="19"/>
        <v>41137.208333333336</v>
      </c>
      <c r="T221" s="6">
        <f t="shared" si="19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7"/>
        <v>theater</v>
      </c>
      <c r="R222" t="str">
        <f t="shared" si="18"/>
        <v>plays</v>
      </c>
      <c r="S222" s="6">
        <f t="shared" si="19"/>
        <v>40725.208333333336</v>
      </c>
      <c r="T222" s="6">
        <f t="shared" si="19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7"/>
        <v>food</v>
      </c>
      <c r="R223" t="str">
        <f t="shared" si="18"/>
        <v>food trucks</v>
      </c>
      <c r="S223" s="6">
        <f t="shared" si="19"/>
        <v>41081.208333333336</v>
      </c>
      <c r="T223" s="6">
        <f t="shared" si="19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6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7"/>
        <v>photography</v>
      </c>
      <c r="R224" t="str">
        <f t="shared" si="18"/>
        <v>photography books</v>
      </c>
      <c r="S224" s="6">
        <f t="shared" si="19"/>
        <v>41914.208333333336</v>
      </c>
      <c r="T224" s="6">
        <f t="shared" si="19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7"/>
        <v>theater</v>
      </c>
      <c r="R225" t="str">
        <f t="shared" si="18"/>
        <v>plays</v>
      </c>
      <c r="S225" s="6">
        <f t="shared" si="19"/>
        <v>42445.208333333328</v>
      </c>
      <c r="T225" s="6">
        <f t="shared" si="19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6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7"/>
        <v>film &amp; video</v>
      </c>
      <c r="R226" t="str">
        <f t="shared" si="18"/>
        <v>science fiction</v>
      </c>
      <c r="S226" s="6">
        <f t="shared" si="19"/>
        <v>41906.208333333336</v>
      </c>
      <c r="T226" s="6">
        <f t="shared" si="19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6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7"/>
        <v>music</v>
      </c>
      <c r="R227" t="str">
        <f t="shared" si="18"/>
        <v>rock</v>
      </c>
      <c r="S227" s="6">
        <f t="shared" si="19"/>
        <v>41762.208333333336</v>
      </c>
      <c r="T227" s="6">
        <f t="shared" si="19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6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7"/>
        <v>photography</v>
      </c>
      <c r="R228" t="str">
        <f t="shared" si="18"/>
        <v>photography books</v>
      </c>
      <c r="S228" s="6">
        <f t="shared" si="19"/>
        <v>40276.208333333336</v>
      </c>
      <c r="T228" s="6">
        <f t="shared" si="19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6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7"/>
        <v>games</v>
      </c>
      <c r="R229" t="str">
        <f t="shared" si="18"/>
        <v>mobile games</v>
      </c>
      <c r="S229" s="6">
        <f t="shared" si="19"/>
        <v>42139.208333333328</v>
      </c>
      <c r="T229" s="6">
        <f t="shared" si="19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6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7"/>
        <v>film &amp; video</v>
      </c>
      <c r="R230" t="str">
        <f t="shared" si="18"/>
        <v>animation</v>
      </c>
      <c r="S230" s="6">
        <f t="shared" si="19"/>
        <v>42613.208333333328</v>
      </c>
      <c r="T230" s="6">
        <f t="shared" si="19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6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7"/>
        <v>games</v>
      </c>
      <c r="R231" t="str">
        <f t="shared" si="18"/>
        <v>mobile games</v>
      </c>
      <c r="S231" s="6">
        <f t="shared" si="19"/>
        <v>42887.208333333328</v>
      </c>
      <c r="T231" s="6">
        <f t="shared" si="19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6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7"/>
        <v>games</v>
      </c>
      <c r="R232" t="str">
        <f t="shared" si="18"/>
        <v>video games</v>
      </c>
      <c r="S232" s="6">
        <f t="shared" si="19"/>
        <v>43805.25</v>
      </c>
      <c r="T232" s="6">
        <f t="shared" si="19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6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7"/>
        <v>theater</v>
      </c>
      <c r="R233" t="str">
        <f t="shared" si="18"/>
        <v>plays</v>
      </c>
      <c r="S233" s="6">
        <f t="shared" si="19"/>
        <v>41415.208333333336</v>
      </c>
      <c r="T233" s="6">
        <f t="shared" si="19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6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7"/>
        <v>theater</v>
      </c>
      <c r="R234" t="str">
        <f t="shared" si="18"/>
        <v>plays</v>
      </c>
      <c r="S234" s="6">
        <f t="shared" si="19"/>
        <v>42576.208333333328</v>
      </c>
      <c r="T234" s="6">
        <f t="shared" si="19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6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7"/>
        <v>film &amp; video</v>
      </c>
      <c r="R235" t="str">
        <f t="shared" si="18"/>
        <v>animation</v>
      </c>
      <c r="S235" s="6">
        <f t="shared" si="19"/>
        <v>40706.208333333336</v>
      </c>
      <c r="T235" s="6">
        <f t="shared" si="19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6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7"/>
        <v>games</v>
      </c>
      <c r="R236" t="str">
        <f t="shared" si="18"/>
        <v>video games</v>
      </c>
      <c r="S236" s="6">
        <f t="shared" si="19"/>
        <v>42969.208333333328</v>
      </c>
      <c r="T236" s="6">
        <f t="shared" si="19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7"/>
        <v>film &amp; video</v>
      </c>
      <c r="R237" t="str">
        <f t="shared" si="18"/>
        <v>animation</v>
      </c>
      <c r="S237" s="6">
        <f t="shared" si="19"/>
        <v>42779.25</v>
      </c>
      <c r="T237" s="6">
        <f t="shared" si="19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7"/>
        <v>music</v>
      </c>
      <c r="R238" t="str">
        <f t="shared" si="18"/>
        <v>rock</v>
      </c>
      <c r="S238" s="6">
        <f t="shared" si="19"/>
        <v>43641.208333333328</v>
      </c>
      <c r="T238" s="6">
        <f t="shared" si="19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6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7"/>
        <v>film &amp; video</v>
      </c>
      <c r="R239" t="str">
        <f t="shared" si="18"/>
        <v>animation</v>
      </c>
      <c r="S239" s="6">
        <f t="shared" si="19"/>
        <v>41754.208333333336</v>
      </c>
      <c r="T239" s="6">
        <f t="shared" si="19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6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7"/>
        <v>theater</v>
      </c>
      <c r="R240" t="str">
        <f t="shared" si="18"/>
        <v>plays</v>
      </c>
      <c r="S240" s="6">
        <f t="shared" si="19"/>
        <v>43083.25</v>
      </c>
      <c r="T240" s="6">
        <f t="shared" si="19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7"/>
        <v>technology</v>
      </c>
      <c r="R241" t="str">
        <f t="shared" si="18"/>
        <v>wearables</v>
      </c>
      <c r="S241" s="6">
        <f t="shared" si="19"/>
        <v>42245.208333333328</v>
      </c>
      <c r="T241" s="6">
        <f t="shared" si="19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6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7"/>
        <v>theater</v>
      </c>
      <c r="R242" t="str">
        <f t="shared" si="18"/>
        <v>plays</v>
      </c>
      <c r="S242" s="6">
        <f t="shared" si="19"/>
        <v>40396.208333333336</v>
      </c>
      <c r="T242" s="6">
        <f t="shared" si="19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6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7"/>
        <v>publishing</v>
      </c>
      <c r="R243" t="str">
        <f t="shared" si="18"/>
        <v>nonfiction</v>
      </c>
      <c r="S243" s="6">
        <f t="shared" si="19"/>
        <v>41742.208333333336</v>
      </c>
      <c r="T243" s="6">
        <f t="shared" si="19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6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7"/>
        <v>music</v>
      </c>
      <c r="R244" t="str">
        <f t="shared" si="18"/>
        <v>rock</v>
      </c>
      <c r="S244" s="6">
        <f t="shared" si="19"/>
        <v>42865.208333333328</v>
      </c>
      <c r="T244" s="6">
        <f t="shared" si="19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6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7"/>
        <v>theater</v>
      </c>
      <c r="R245" t="str">
        <f t="shared" si="18"/>
        <v>plays</v>
      </c>
      <c r="S245" s="6">
        <f t="shared" si="19"/>
        <v>43163.25</v>
      </c>
      <c r="T245" s="6">
        <f t="shared" si="19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6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7"/>
        <v>theater</v>
      </c>
      <c r="R246" t="str">
        <f t="shared" si="18"/>
        <v>plays</v>
      </c>
      <c r="S246" s="6">
        <f t="shared" si="19"/>
        <v>41834.208333333336</v>
      </c>
      <c r="T246" s="6">
        <f t="shared" si="19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6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7"/>
        <v>theater</v>
      </c>
      <c r="R247" t="str">
        <f t="shared" si="18"/>
        <v>plays</v>
      </c>
      <c r="S247" s="6">
        <f t="shared" si="19"/>
        <v>41736.208333333336</v>
      </c>
      <c r="T247" s="6">
        <f t="shared" si="19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6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7"/>
        <v>technology</v>
      </c>
      <c r="R248" t="str">
        <f t="shared" si="18"/>
        <v>web</v>
      </c>
      <c r="S248" s="6">
        <f t="shared" si="19"/>
        <v>41491.208333333336</v>
      </c>
      <c r="T248" s="6">
        <f t="shared" si="19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6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7"/>
        <v>publishing</v>
      </c>
      <c r="R249" t="str">
        <f t="shared" si="18"/>
        <v>fiction</v>
      </c>
      <c r="S249" s="6">
        <f t="shared" si="19"/>
        <v>42726.25</v>
      </c>
      <c r="T249" s="6">
        <f t="shared" si="19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6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7"/>
        <v>games</v>
      </c>
      <c r="R250" t="str">
        <f t="shared" si="18"/>
        <v>mobile games</v>
      </c>
      <c r="S250" s="6">
        <f t="shared" si="19"/>
        <v>42004.25</v>
      </c>
      <c r="T250" s="6">
        <f t="shared" si="19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6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7"/>
        <v>publishing</v>
      </c>
      <c r="R251" t="str">
        <f t="shared" si="18"/>
        <v>translations</v>
      </c>
      <c r="S251" s="6">
        <f t="shared" si="19"/>
        <v>42006.25</v>
      </c>
      <c r="T251" s="6">
        <f t="shared" si="19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7"/>
        <v>music</v>
      </c>
      <c r="R252" t="str">
        <f t="shared" si="18"/>
        <v>rock</v>
      </c>
      <c r="S252" s="6">
        <f t="shared" si="19"/>
        <v>40203.25</v>
      </c>
      <c r="T252" s="6">
        <f t="shared" si="19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7"/>
        <v>theater</v>
      </c>
      <c r="R253" t="str">
        <f t="shared" si="18"/>
        <v>plays</v>
      </c>
      <c r="S253" s="6">
        <f t="shared" si="19"/>
        <v>41252.25</v>
      </c>
      <c r="T253" s="6">
        <f t="shared" si="19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6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7"/>
        <v>theater</v>
      </c>
      <c r="R254" t="str">
        <f t="shared" si="18"/>
        <v>plays</v>
      </c>
      <c r="S254" s="6">
        <f t="shared" si="19"/>
        <v>41572.208333333336</v>
      </c>
      <c r="T254" s="6">
        <f t="shared" si="19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7"/>
        <v>film &amp; video</v>
      </c>
      <c r="R255" t="str">
        <f t="shared" si="18"/>
        <v>drama</v>
      </c>
      <c r="S255" s="6">
        <f t="shared" si="19"/>
        <v>40641.208333333336</v>
      </c>
      <c r="T255" s="6">
        <f t="shared" si="19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6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7"/>
        <v>publishing</v>
      </c>
      <c r="R256" t="str">
        <f t="shared" si="18"/>
        <v>nonfiction</v>
      </c>
      <c r="S256" s="6">
        <f t="shared" si="19"/>
        <v>42787.25</v>
      </c>
      <c r="T256" s="6">
        <f t="shared" si="19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6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7"/>
        <v>music</v>
      </c>
      <c r="R257" t="str">
        <f t="shared" si="18"/>
        <v>rock</v>
      </c>
      <c r="S257" s="6">
        <f t="shared" si="19"/>
        <v>40590.25</v>
      </c>
      <c r="T257" s="6">
        <f t="shared" si="19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7"/>
        <v>music</v>
      </c>
      <c r="R258" t="str">
        <f t="shared" si="18"/>
        <v>rock</v>
      </c>
      <c r="S258" s="6">
        <f t="shared" si="19"/>
        <v>42393.25</v>
      </c>
      <c r="T258" s="6">
        <f t="shared" si="19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1">ROUND(((E259/D259)*100),0)</f>
        <v>146</v>
      </c>
      <c r="G259" t="s">
        <v>20</v>
      </c>
      <c r="H259">
        <v>92</v>
      </c>
      <c r="I259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2">LEFT(P259,SEARCH("/",P259)-1)</f>
        <v>theater</v>
      </c>
      <c r="R259" t="str">
        <f t="shared" ref="R259:R322" si="23">RIGHT(P259,LEN(P259)-SEARCH("/",P259))</f>
        <v>plays</v>
      </c>
      <c r="S259" s="6">
        <f t="shared" ref="S259:T322" si="24">(((L259/60)/60/24)+DATE(1970,1,1))</f>
        <v>41338.25</v>
      </c>
      <c r="T259" s="6">
        <f t="shared" si="24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>
        <f t="shared" ref="I260:I323" si="25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2"/>
        <v>theater</v>
      </c>
      <c r="R260" t="str">
        <f t="shared" si="23"/>
        <v>plays</v>
      </c>
      <c r="S260" s="6">
        <f t="shared" si="24"/>
        <v>42712.25</v>
      </c>
      <c r="T260" s="6">
        <f t="shared" si="24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1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2"/>
        <v>photography</v>
      </c>
      <c r="R261" t="str">
        <f t="shared" si="23"/>
        <v>photography books</v>
      </c>
      <c r="S261" s="6">
        <f t="shared" si="24"/>
        <v>41251.25</v>
      </c>
      <c r="T261" s="6">
        <f t="shared" si="24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1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2"/>
        <v>music</v>
      </c>
      <c r="R262" t="str">
        <f t="shared" si="23"/>
        <v>rock</v>
      </c>
      <c r="S262" s="6">
        <f t="shared" si="24"/>
        <v>41180.208333333336</v>
      </c>
      <c r="T262" s="6">
        <f t="shared" si="24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1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2"/>
        <v>music</v>
      </c>
      <c r="R263" t="str">
        <f t="shared" si="23"/>
        <v>rock</v>
      </c>
      <c r="S263" s="6">
        <f t="shared" si="24"/>
        <v>40415.208333333336</v>
      </c>
      <c r="T263" s="6">
        <f t="shared" si="24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1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2"/>
        <v>music</v>
      </c>
      <c r="R264" t="str">
        <f t="shared" si="23"/>
        <v>indie rock</v>
      </c>
      <c r="S264" s="6">
        <f t="shared" si="24"/>
        <v>40638.208333333336</v>
      </c>
      <c r="T264" s="6">
        <f t="shared" si="24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1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2"/>
        <v>photography</v>
      </c>
      <c r="R265" t="str">
        <f t="shared" si="23"/>
        <v>photography books</v>
      </c>
      <c r="S265" s="6">
        <f t="shared" si="24"/>
        <v>40187.25</v>
      </c>
      <c r="T265" s="6">
        <f t="shared" si="24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1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2"/>
        <v>theater</v>
      </c>
      <c r="R266" t="str">
        <f t="shared" si="23"/>
        <v>plays</v>
      </c>
      <c r="S266" s="6">
        <f t="shared" si="24"/>
        <v>41317.25</v>
      </c>
      <c r="T266" s="6">
        <f t="shared" si="24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1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2"/>
        <v>theater</v>
      </c>
      <c r="R267" t="str">
        <f t="shared" si="23"/>
        <v>plays</v>
      </c>
      <c r="S267" s="6">
        <f t="shared" si="24"/>
        <v>42372.25</v>
      </c>
      <c r="T267" s="6">
        <f t="shared" si="24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1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2"/>
        <v>music</v>
      </c>
      <c r="R268" t="str">
        <f t="shared" si="23"/>
        <v>jazz</v>
      </c>
      <c r="S268" s="6">
        <f t="shared" si="24"/>
        <v>41950.25</v>
      </c>
      <c r="T268" s="6">
        <f t="shared" si="24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1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2"/>
        <v>theater</v>
      </c>
      <c r="R269" t="str">
        <f t="shared" si="23"/>
        <v>plays</v>
      </c>
      <c r="S269" s="6">
        <f t="shared" si="24"/>
        <v>41206.208333333336</v>
      </c>
      <c r="T269" s="6">
        <f t="shared" si="24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1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2"/>
        <v>film &amp; video</v>
      </c>
      <c r="R270" t="str">
        <f t="shared" si="23"/>
        <v>documentary</v>
      </c>
      <c r="S270" s="6">
        <f t="shared" si="24"/>
        <v>41186.208333333336</v>
      </c>
      <c r="T270" s="6">
        <f t="shared" si="24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1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2"/>
        <v>film &amp; video</v>
      </c>
      <c r="R271" t="str">
        <f t="shared" si="23"/>
        <v>television</v>
      </c>
      <c r="S271" s="6">
        <f t="shared" si="24"/>
        <v>43496.25</v>
      </c>
      <c r="T271" s="6">
        <f t="shared" si="24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1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2"/>
        <v>games</v>
      </c>
      <c r="R272" t="str">
        <f t="shared" si="23"/>
        <v>video games</v>
      </c>
      <c r="S272" s="6">
        <f t="shared" si="24"/>
        <v>40514.25</v>
      </c>
      <c r="T272" s="6">
        <f t="shared" si="24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1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2"/>
        <v>photography</v>
      </c>
      <c r="R273" t="str">
        <f t="shared" si="23"/>
        <v>photography books</v>
      </c>
      <c r="S273" s="6">
        <f t="shared" si="24"/>
        <v>42345.25</v>
      </c>
      <c r="T273" s="6">
        <f t="shared" si="24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1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2"/>
        <v>theater</v>
      </c>
      <c r="R274" t="str">
        <f t="shared" si="23"/>
        <v>plays</v>
      </c>
      <c r="S274" s="6">
        <f t="shared" si="24"/>
        <v>43656.208333333328</v>
      </c>
      <c r="T274" s="6">
        <f t="shared" si="24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1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2"/>
        <v>theater</v>
      </c>
      <c r="R275" t="str">
        <f t="shared" si="23"/>
        <v>plays</v>
      </c>
      <c r="S275" s="6">
        <f t="shared" si="24"/>
        <v>42995.208333333328</v>
      </c>
      <c r="T275" s="6">
        <f t="shared" si="24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1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2"/>
        <v>theater</v>
      </c>
      <c r="R276" t="str">
        <f t="shared" si="23"/>
        <v>plays</v>
      </c>
      <c r="S276" s="6">
        <f t="shared" si="24"/>
        <v>43045.25</v>
      </c>
      <c r="T276" s="6">
        <f t="shared" si="24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1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2"/>
        <v>publishing</v>
      </c>
      <c r="R277" t="str">
        <f t="shared" si="23"/>
        <v>translations</v>
      </c>
      <c r="S277" s="6">
        <f t="shared" si="24"/>
        <v>43561.208333333328</v>
      </c>
      <c r="T277" s="6">
        <f t="shared" si="24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1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2"/>
        <v>games</v>
      </c>
      <c r="R278" t="str">
        <f t="shared" si="23"/>
        <v>video games</v>
      </c>
      <c r="S278" s="6">
        <f t="shared" si="24"/>
        <v>41018.208333333336</v>
      </c>
      <c r="T278" s="6">
        <f t="shared" si="24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1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2"/>
        <v>theater</v>
      </c>
      <c r="R279" t="str">
        <f t="shared" si="23"/>
        <v>plays</v>
      </c>
      <c r="S279" s="6">
        <f t="shared" si="24"/>
        <v>40378.208333333336</v>
      </c>
      <c r="T279" s="6">
        <f t="shared" si="24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1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2"/>
        <v>technology</v>
      </c>
      <c r="R280" t="str">
        <f t="shared" si="23"/>
        <v>web</v>
      </c>
      <c r="S280" s="6">
        <f t="shared" si="24"/>
        <v>41239.25</v>
      </c>
      <c r="T280" s="6">
        <f t="shared" si="24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1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2"/>
        <v>theater</v>
      </c>
      <c r="R281" t="str">
        <f t="shared" si="23"/>
        <v>plays</v>
      </c>
      <c r="S281" s="6">
        <f t="shared" si="24"/>
        <v>43346.208333333328</v>
      </c>
      <c r="T281" s="6">
        <f t="shared" si="24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1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2"/>
        <v>film &amp; video</v>
      </c>
      <c r="R282" t="str">
        <f t="shared" si="23"/>
        <v>animation</v>
      </c>
      <c r="S282" s="6">
        <f t="shared" si="24"/>
        <v>43060.25</v>
      </c>
      <c r="T282" s="6">
        <f t="shared" si="24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1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2"/>
        <v>theater</v>
      </c>
      <c r="R283" t="str">
        <f t="shared" si="23"/>
        <v>plays</v>
      </c>
      <c r="S283" s="6">
        <f t="shared" si="24"/>
        <v>40979.25</v>
      </c>
      <c r="T283" s="6">
        <f t="shared" si="24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1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2"/>
        <v>film &amp; video</v>
      </c>
      <c r="R284" t="str">
        <f t="shared" si="23"/>
        <v>television</v>
      </c>
      <c r="S284" s="6">
        <f t="shared" si="24"/>
        <v>42701.25</v>
      </c>
      <c r="T284" s="6">
        <f t="shared" si="24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1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2"/>
        <v>music</v>
      </c>
      <c r="R285" t="str">
        <f t="shared" si="23"/>
        <v>rock</v>
      </c>
      <c r="S285" s="6">
        <f t="shared" si="24"/>
        <v>42520.208333333328</v>
      </c>
      <c r="T285" s="6">
        <f t="shared" si="24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1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2"/>
        <v>technology</v>
      </c>
      <c r="R286" t="str">
        <f t="shared" si="23"/>
        <v>web</v>
      </c>
      <c r="S286" s="6">
        <f t="shared" si="24"/>
        <v>41030.208333333336</v>
      </c>
      <c r="T286" s="6">
        <f t="shared" si="24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1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2"/>
        <v>theater</v>
      </c>
      <c r="R287" t="str">
        <f t="shared" si="23"/>
        <v>plays</v>
      </c>
      <c r="S287" s="6">
        <f t="shared" si="24"/>
        <v>42623.208333333328</v>
      </c>
      <c r="T287" s="6">
        <f t="shared" si="24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1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2"/>
        <v>theater</v>
      </c>
      <c r="R288" t="str">
        <f t="shared" si="23"/>
        <v>plays</v>
      </c>
      <c r="S288" s="6">
        <f t="shared" si="24"/>
        <v>42697.25</v>
      </c>
      <c r="T288" s="6">
        <f t="shared" si="24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1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2"/>
        <v>music</v>
      </c>
      <c r="R289" t="str">
        <f t="shared" si="23"/>
        <v>electric music</v>
      </c>
      <c r="S289" s="6">
        <f t="shared" si="24"/>
        <v>42122.208333333328</v>
      </c>
      <c r="T289" s="6">
        <f t="shared" si="24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1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2"/>
        <v>music</v>
      </c>
      <c r="R290" t="str">
        <f t="shared" si="23"/>
        <v>metal</v>
      </c>
      <c r="S290" s="6">
        <f t="shared" si="24"/>
        <v>40982.208333333336</v>
      </c>
      <c r="T290" s="6">
        <f t="shared" si="24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1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2"/>
        <v>theater</v>
      </c>
      <c r="R291" t="str">
        <f t="shared" si="23"/>
        <v>plays</v>
      </c>
      <c r="S291" s="6">
        <f t="shared" si="24"/>
        <v>42219.208333333328</v>
      </c>
      <c r="T291" s="6">
        <f t="shared" si="24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1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2"/>
        <v>film &amp; video</v>
      </c>
      <c r="R292" t="str">
        <f t="shared" si="23"/>
        <v>documentary</v>
      </c>
      <c r="S292" s="6">
        <f t="shared" si="24"/>
        <v>41404.208333333336</v>
      </c>
      <c r="T292" s="6">
        <f t="shared" si="24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1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2"/>
        <v>technology</v>
      </c>
      <c r="R293" t="str">
        <f t="shared" si="23"/>
        <v>web</v>
      </c>
      <c r="S293" s="6">
        <f t="shared" si="24"/>
        <v>40831.208333333336</v>
      </c>
      <c r="T293" s="6">
        <f t="shared" si="24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1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2"/>
        <v>food</v>
      </c>
      <c r="R294" t="str">
        <f t="shared" si="23"/>
        <v>food trucks</v>
      </c>
      <c r="S294" s="6">
        <f t="shared" si="24"/>
        <v>40984.208333333336</v>
      </c>
      <c r="T294" s="6">
        <f t="shared" si="24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1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2"/>
        <v>theater</v>
      </c>
      <c r="R295" t="str">
        <f t="shared" si="23"/>
        <v>plays</v>
      </c>
      <c r="S295" s="6">
        <f t="shared" si="24"/>
        <v>40456.208333333336</v>
      </c>
      <c r="T295" s="6">
        <f t="shared" si="24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1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2"/>
        <v>theater</v>
      </c>
      <c r="R296" t="str">
        <f t="shared" si="23"/>
        <v>plays</v>
      </c>
      <c r="S296" s="6">
        <f t="shared" si="24"/>
        <v>43399.208333333328</v>
      </c>
      <c r="T296" s="6">
        <f t="shared" si="24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1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2"/>
        <v>theater</v>
      </c>
      <c r="R297" t="str">
        <f t="shared" si="23"/>
        <v>plays</v>
      </c>
      <c r="S297" s="6">
        <f t="shared" si="24"/>
        <v>41562.208333333336</v>
      </c>
      <c r="T297" s="6">
        <f t="shared" si="24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1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2"/>
        <v>theater</v>
      </c>
      <c r="R298" t="str">
        <f t="shared" si="23"/>
        <v>plays</v>
      </c>
      <c r="S298" s="6">
        <f t="shared" si="24"/>
        <v>43493.25</v>
      </c>
      <c r="T298" s="6">
        <f t="shared" si="24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1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2"/>
        <v>theater</v>
      </c>
      <c r="R299" t="str">
        <f t="shared" si="23"/>
        <v>plays</v>
      </c>
      <c r="S299" s="6">
        <f t="shared" si="24"/>
        <v>41653.25</v>
      </c>
      <c r="T299" s="6">
        <f t="shared" si="24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1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2"/>
        <v>music</v>
      </c>
      <c r="R300" t="str">
        <f t="shared" si="23"/>
        <v>rock</v>
      </c>
      <c r="S300" s="6">
        <f t="shared" si="24"/>
        <v>42426.25</v>
      </c>
      <c r="T300" s="6">
        <f t="shared" si="24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1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2"/>
        <v>food</v>
      </c>
      <c r="R301" t="str">
        <f t="shared" si="23"/>
        <v>food trucks</v>
      </c>
      <c r="S301" s="6">
        <f t="shared" si="24"/>
        <v>42432.25</v>
      </c>
      <c r="T301" s="6">
        <f t="shared" si="24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1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2"/>
        <v>publishing</v>
      </c>
      <c r="R302" t="str">
        <f t="shared" si="23"/>
        <v>nonfiction</v>
      </c>
      <c r="S302" s="6">
        <f t="shared" si="24"/>
        <v>42977.208333333328</v>
      </c>
      <c r="T302" s="6">
        <f t="shared" si="24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1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2"/>
        <v>film &amp; video</v>
      </c>
      <c r="R303" t="str">
        <f t="shared" si="23"/>
        <v>documentary</v>
      </c>
      <c r="S303" s="6">
        <f t="shared" si="24"/>
        <v>42061.25</v>
      </c>
      <c r="T303" s="6">
        <f t="shared" si="24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1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2"/>
        <v>theater</v>
      </c>
      <c r="R304" t="str">
        <f t="shared" si="23"/>
        <v>plays</v>
      </c>
      <c r="S304" s="6">
        <f t="shared" si="24"/>
        <v>43345.208333333328</v>
      </c>
      <c r="T304" s="6">
        <f t="shared" si="24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1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2"/>
        <v>music</v>
      </c>
      <c r="R305" t="str">
        <f t="shared" si="23"/>
        <v>indie rock</v>
      </c>
      <c r="S305" s="6">
        <f t="shared" si="24"/>
        <v>42376.25</v>
      </c>
      <c r="T305" s="6">
        <f t="shared" si="24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1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2"/>
        <v>film &amp; video</v>
      </c>
      <c r="R306" t="str">
        <f t="shared" si="23"/>
        <v>documentary</v>
      </c>
      <c r="S306" s="6">
        <f t="shared" si="24"/>
        <v>42589.208333333328</v>
      </c>
      <c r="T306" s="6">
        <f t="shared" si="24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1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2"/>
        <v>theater</v>
      </c>
      <c r="R307" t="str">
        <f t="shared" si="23"/>
        <v>plays</v>
      </c>
      <c r="S307" s="6">
        <f t="shared" si="24"/>
        <v>42448.208333333328</v>
      </c>
      <c r="T307" s="6">
        <f t="shared" si="24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1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2"/>
        <v>theater</v>
      </c>
      <c r="R308" t="str">
        <f t="shared" si="23"/>
        <v>plays</v>
      </c>
      <c r="S308" s="6">
        <f t="shared" si="24"/>
        <v>42930.208333333328</v>
      </c>
      <c r="T308" s="6">
        <f t="shared" si="24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1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2"/>
        <v>publishing</v>
      </c>
      <c r="R309" t="str">
        <f t="shared" si="23"/>
        <v>fiction</v>
      </c>
      <c r="S309" s="6">
        <f t="shared" si="24"/>
        <v>41066.208333333336</v>
      </c>
      <c r="T309" s="6">
        <f t="shared" si="24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1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2"/>
        <v>theater</v>
      </c>
      <c r="R310" t="str">
        <f t="shared" si="23"/>
        <v>plays</v>
      </c>
      <c r="S310" s="6">
        <f t="shared" si="24"/>
        <v>40651.208333333336</v>
      </c>
      <c r="T310" s="6">
        <f t="shared" si="24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1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2"/>
        <v>music</v>
      </c>
      <c r="R311" t="str">
        <f t="shared" si="23"/>
        <v>indie rock</v>
      </c>
      <c r="S311" s="6">
        <f t="shared" si="24"/>
        <v>40807.208333333336</v>
      </c>
      <c r="T311" s="6">
        <f t="shared" si="24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1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2"/>
        <v>games</v>
      </c>
      <c r="R312" t="str">
        <f t="shared" si="23"/>
        <v>video games</v>
      </c>
      <c r="S312" s="6">
        <f t="shared" si="24"/>
        <v>40277.208333333336</v>
      </c>
      <c r="T312" s="6">
        <f t="shared" si="24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1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2"/>
        <v>theater</v>
      </c>
      <c r="R313" t="str">
        <f t="shared" si="23"/>
        <v>plays</v>
      </c>
      <c r="S313" s="6">
        <f t="shared" si="24"/>
        <v>40590.25</v>
      </c>
      <c r="T313" s="6">
        <f t="shared" si="24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1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2"/>
        <v>theater</v>
      </c>
      <c r="R314" t="str">
        <f t="shared" si="23"/>
        <v>plays</v>
      </c>
      <c r="S314" s="6">
        <f t="shared" si="24"/>
        <v>41572.208333333336</v>
      </c>
      <c r="T314" s="6">
        <f t="shared" si="24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1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2"/>
        <v>music</v>
      </c>
      <c r="R315" t="str">
        <f t="shared" si="23"/>
        <v>rock</v>
      </c>
      <c r="S315" s="6">
        <f t="shared" si="24"/>
        <v>40966.25</v>
      </c>
      <c r="T315" s="6">
        <f t="shared" si="24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1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2"/>
        <v>film &amp; video</v>
      </c>
      <c r="R316" t="str">
        <f t="shared" si="23"/>
        <v>documentary</v>
      </c>
      <c r="S316" s="6">
        <f t="shared" si="24"/>
        <v>43536.208333333328</v>
      </c>
      <c r="T316" s="6">
        <f t="shared" si="24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1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2"/>
        <v>theater</v>
      </c>
      <c r="R317" t="str">
        <f t="shared" si="23"/>
        <v>plays</v>
      </c>
      <c r="S317" s="6">
        <f t="shared" si="24"/>
        <v>41783.208333333336</v>
      </c>
      <c r="T317" s="6">
        <f t="shared" si="24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1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2"/>
        <v>food</v>
      </c>
      <c r="R318" t="str">
        <f t="shared" si="23"/>
        <v>food trucks</v>
      </c>
      <c r="S318" s="6">
        <f t="shared" si="24"/>
        <v>43788.25</v>
      </c>
      <c r="T318" s="6">
        <f t="shared" si="24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1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2"/>
        <v>theater</v>
      </c>
      <c r="R319" t="str">
        <f t="shared" si="23"/>
        <v>plays</v>
      </c>
      <c r="S319" s="6">
        <f t="shared" si="24"/>
        <v>42869.208333333328</v>
      </c>
      <c r="T319" s="6">
        <f t="shared" si="24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1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2"/>
        <v>music</v>
      </c>
      <c r="R320" t="str">
        <f t="shared" si="23"/>
        <v>rock</v>
      </c>
      <c r="S320" s="6">
        <f t="shared" si="24"/>
        <v>41684.25</v>
      </c>
      <c r="T320" s="6">
        <f t="shared" si="24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1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2"/>
        <v>technology</v>
      </c>
      <c r="R321" t="str">
        <f t="shared" si="23"/>
        <v>web</v>
      </c>
      <c r="S321" s="6">
        <f t="shared" si="24"/>
        <v>40402.208333333336</v>
      </c>
      <c r="T321" s="6">
        <f t="shared" si="24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1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2"/>
        <v>publishing</v>
      </c>
      <c r="R322" t="str">
        <f t="shared" si="23"/>
        <v>fiction</v>
      </c>
      <c r="S322" s="6">
        <f t="shared" si="24"/>
        <v>40673.208333333336</v>
      </c>
      <c r="T322" s="6">
        <f t="shared" si="24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6">ROUND(((E323/D323)*100),0)</f>
        <v>94</v>
      </c>
      <c r="G323" t="s">
        <v>14</v>
      </c>
      <c r="H323">
        <v>2468</v>
      </c>
      <c r="I323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7">LEFT(P323,SEARCH("/",P323)-1)</f>
        <v>film &amp; video</v>
      </c>
      <c r="R323" t="str">
        <f t="shared" ref="R323:R386" si="28">RIGHT(P323,LEN(P323)-SEARCH("/",P323))</f>
        <v>shorts</v>
      </c>
      <c r="S323" s="6">
        <f t="shared" ref="S323:T386" si="29">(((L323/60)/60/24)+DATE(1970,1,1))</f>
        <v>40634.208333333336</v>
      </c>
      <c r="T323" s="6">
        <f t="shared" si="29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>
        <f t="shared" ref="I324:I387" si="30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7"/>
        <v>theater</v>
      </c>
      <c r="R324" t="str">
        <f t="shared" si="28"/>
        <v>plays</v>
      </c>
      <c r="S324" s="6">
        <f t="shared" si="29"/>
        <v>40507.25</v>
      </c>
      <c r="T324" s="6">
        <f t="shared" si="29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6"/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7"/>
        <v>film &amp; video</v>
      </c>
      <c r="R325" t="str">
        <f t="shared" si="28"/>
        <v>documentary</v>
      </c>
      <c r="S325" s="6">
        <f t="shared" si="29"/>
        <v>41725.208333333336</v>
      </c>
      <c r="T325" s="6">
        <f t="shared" si="29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6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7"/>
        <v>theater</v>
      </c>
      <c r="R326" t="str">
        <f t="shared" si="28"/>
        <v>plays</v>
      </c>
      <c r="S326" s="6">
        <f t="shared" si="29"/>
        <v>42176.208333333328</v>
      </c>
      <c r="T326" s="6">
        <f t="shared" si="29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6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7"/>
        <v>theater</v>
      </c>
      <c r="R327" t="str">
        <f t="shared" si="28"/>
        <v>plays</v>
      </c>
      <c r="S327" s="6">
        <f t="shared" si="29"/>
        <v>43267.208333333328</v>
      </c>
      <c r="T327" s="6">
        <f t="shared" si="29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6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7"/>
        <v>film &amp; video</v>
      </c>
      <c r="R328" t="str">
        <f t="shared" si="28"/>
        <v>animation</v>
      </c>
      <c r="S328" s="6">
        <f t="shared" si="29"/>
        <v>42364.25</v>
      </c>
      <c r="T328" s="6">
        <f t="shared" si="29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6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7"/>
        <v>theater</v>
      </c>
      <c r="R329" t="str">
        <f t="shared" si="28"/>
        <v>plays</v>
      </c>
      <c r="S329" s="6">
        <f t="shared" si="29"/>
        <v>43705.208333333328</v>
      </c>
      <c r="T329" s="6">
        <f t="shared" si="29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6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7"/>
        <v>music</v>
      </c>
      <c r="R330" t="str">
        <f t="shared" si="28"/>
        <v>rock</v>
      </c>
      <c r="S330" s="6">
        <f t="shared" si="29"/>
        <v>43434.25</v>
      </c>
      <c r="T330" s="6">
        <f t="shared" si="29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6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7"/>
        <v>games</v>
      </c>
      <c r="R331" t="str">
        <f t="shared" si="28"/>
        <v>video games</v>
      </c>
      <c r="S331" s="6">
        <f t="shared" si="29"/>
        <v>42716.25</v>
      </c>
      <c r="T331" s="6">
        <f t="shared" si="29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6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7"/>
        <v>film &amp; video</v>
      </c>
      <c r="R332" t="str">
        <f t="shared" si="28"/>
        <v>documentary</v>
      </c>
      <c r="S332" s="6">
        <f t="shared" si="29"/>
        <v>43077.25</v>
      </c>
      <c r="T332" s="6">
        <f t="shared" si="29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6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7"/>
        <v>food</v>
      </c>
      <c r="R333" t="str">
        <f t="shared" si="28"/>
        <v>food trucks</v>
      </c>
      <c r="S333" s="6">
        <f t="shared" si="29"/>
        <v>40896.25</v>
      </c>
      <c r="T333" s="6">
        <f t="shared" si="29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6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7"/>
        <v>technology</v>
      </c>
      <c r="R334" t="str">
        <f t="shared" si="28"/>
        <v>wearables</v>
      </c>
      <c r="S334" s="6">
        <f t="shared" si="29"/>
        <v>41361.208333333336</v>
      </c>
      <c r="T334" s="6">
        <f t="shared" si="29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6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7"/>
        <v>theater</v>
      </c>
      <c r="R335" t="str">
        <f t="shared" si="28"/>
        <v>plays</v>
      </c>
      <c r="S335" s="6">
        <f t="shared" si="29"/>
        <v>43424.25</v>
      </c>
      <c r="T335" s="6">
        <f t="shared" si="29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6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7"/>
        <v>music</v>
      </c>
      <c r="R336" t="str">
        <f t="shared" si="28"/>
        <v>rock</v>
      </c>
      <c r="S336" s="6">
        <f t="shared" si="29"/>
        <v>43110.25</v>
      </c>
      <c r="T336" s="6">
        <f t="shared" si="29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6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7"/>
        <v>music</v>
      </c>
      <c r="R337" t="str">
        <f t="shared" si="28"/>
        <v>rock</v>
      </c>
      <c r="S337" s="6">
        <f t="shared" si="29"/>
        <v>43784.25</v>
      </c>
      <c r="T337" s="6">
        <f t="shared" si="29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6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7"/>
        <v>music</v>
      </c>
      <c r="R338" t="str">
        <f t="shared" si="28"/>
        <v>rock</v>
      </c>
      <c r="S338" s="6">
        <f t="shared" si="29"/>
        <v>40527.25</v>
      </c>
      <c r="T338" s="6">
        <f t="shared" si="29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6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7"/>
        <v>theater</v>
      </c>
      <c r="R339" t="str">
        <f t="shared" si="28"/>
        <v>plays</v>
      </c>
      <c r="S339" s="6">
        <f t="shared" si="29"/>
        <v>43780.25</v>
      </c>
      <c r="T339" s="6">
        <f t="shared" si="29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6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7"/>
        <v>theater</v>
      </c>
      <c r="R340" t="str">
        <f t="shared" si="28"/>
        <v>plays</v>
      </c>
      <c r="S340" s="6">
        <f t="shared" si="29"/>
        <v>40821.208333333336</v>
      </c>
      <c r="T340" s="6">
        <f t="shared" si="29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6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7"/>
        <v>theater</v>
      </c>
      <c r="R341" t="str">
        <f t="shared" si="28"/>
        <v>plays</v>
      </c>
      <c r="S341" s="6">
        <f t="shared" si="29"/>
        <v>42949.208333333328</v>
      </c>
      <c r="T341" s="6">
        <f t="shared" si="29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6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7"/>
        <v>photography</v>
      </c>
      <c r="R342" t="str">
        <f t="shared" si="28"/>
        <v>photography books</v>
      </c>
      <c r="S342" s="6">
        <f t="shared" si="29"/>
        <v>40889.25</v>
      </c>
      <c r="T342" s="6">
        <f t="shared" si="29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6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7"/>
        <v>music</v>
      </c>
      <c r="R343" t="str">
        <f t="shared" si="28"/>
        <v>indie rock</v>
      </c>
      <c r="S343" s="6">
        <f t="shared" si="29"/>
        <v>42244.208333333328</v>
      </c>
      <c r="T343" s="6">
        <f t="shared" si="29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6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7"/>
        <v>theater</v>
      </c>
      <c r="R344" t="str">
        <f t="shared" si="28"/>
        <v>plays</v>
      </c>
      <c r="S344" s="6">
        <f t="shared" si="29"/>
        <v>41475.208333333336</v>
      </c>
      <c r="T344" s="6">
        <f t="shared" si="29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6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7"/>
        <v>theater</v>
      </c>
      <c r="R345" t="str">
        <f t="shared" si="28"/>
        <v>plays</v>
      </c>
      <c r="S345" s="6">
        <f t="shared" si="29"/>
        <v>41597.25</v>
      </c>
      <c r="T345" s="6">
        <f t="shared" si="29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6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7"/>
        <v>games</v>
      </c>
      <c r="R346" t="str">
        <f t="shared" si="28"/>
        <v>video games</v>
      </c>
      <c r="S346" s="6">
        <f t="shared" si="29"/>
        <v>43122.25</v>
      </c>
      <c r="T346" s="6">
        <f t="shared" si="29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6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7"/>
        <v>film &amp; video</v>
      </c>
      <c r="R347" t="str">
        <f t="shared" si="28"/>
        <v>drama</v>
      </c>
      <c r="S347" s="6">
        <f t="shared" si="29"/>
        <v>42194.208333333328</v>
      </c>
      <c r="T347" s="6">
        <f t="shared" si="29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6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7"/>
        <v>music</v>
      </c>
      <c r="R348" t="str">
        <f t="shared" si="28"/>
        <v>indie rock</v>
      </c>
      <c r="S348" s="6">
        <f t="shared" si="29"/>
        <v>42971.208333333328</v>
      </c>
      <c r="T348" s="6">
        <f t="shared" si="29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6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7"/>
        <v>technology</v>
      </c>
      <c r="R349" t="str">
        <f t="shared" si="28"/>
        <v>web</v>
      </c>
      <c r="S349" s="6">
        <f t="shared" si="29"/>
        <v>42046.25</v>
      </c>
      <c r="T349" s="6">
        <f t="shared" si="29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6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7"/>
        <v>food</v>
      </c>
      <c r="R350" t="str">
        <f t="shared" si="28"/>
        <v>food trucks</v>
      </c>
      <c r="S350" s="6">
        <f t="shared" si="29"/>
        <v>42782.25</v>
      </c>
      <c r="T350" s="6">
        <f t="shared" si="29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6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7"/>
        <v>theater</v>
      </c>
      <c r="R351" t="str">
        <f t="shared" si="28"/>
        <v>plays</v>
      </c>
      <c r="S351" s="6">
        <f t="shared" si="29"/>
        <v>42930.208333333328</v>
      </c>
      <c r="T351" s="6">
        <f t="shared" si="29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6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7"/>
        <v>music</v>
      </c>
      <c r="R352" t="str">
        <f t="shared" si="28"/>
        <v>jazz</v>
      </c>
      <c r="S352" s="6">
        <f t="shared" si="29"/>
        <v>42144.208333333328</v>
      </c>
      <c r="T352" s="6">
        <f t="shared" si="29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6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7"/>
        <v>music</v>
      </c>
      <c r="R353" t="str">
        <f t="shared" si="28"/>
        <v>rock</v>
      </c>
      <c r="S353" s="6">
        <f t="shared" si="29"/>
        <v>42240.208333333328</v>
      </c>
      <c r="T353" s="6">
        <f t="shared" si="29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6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7"/>
        <v>theater</v>
      </c>
      <c r="R354" t="str">
        <f t="shared" si="28"/>
        <v>plays</v>
      </c>
      <c r="S354" s="6">
        <f t="shared" si="29"/>
        <v>42315.25</v>
      </c>
      <c r="T354" s="6">
        <f t="shared" si="29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6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7"/>
        <v>theater</v>
      </c>
      <c r="R355" t="str">
        <f t="shared" si="28"/>
        <v>plays</v>
      </c>
      <c r="S355" s="6">
        <f t="shared" si="29"/>
        <v>43651.208333333328</v>
      </c>
      <c r="T355" s="6">
        <f t="shared" si="29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6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7"/>
        <v>film &amp; video</v>
      </c>
      <c r="R356" t="str">
        <f t="shared" si="28"/>
        <v>documentary</v>
      </c>
      <c r="S356" s="6">
        <f t="shared" si="29"/>
        <v>41520.208333333336</v>
      </c>
      <c r="T356" s="6">
        <f t="shared" si="29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6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7"/>
        <v>technology</v>
      </c>
      <c r="R357" t="str">
        <f t="shared" si="28"/>
        <v>wearables</v>
      </c>
      <c r="S357" s="6">
        <f t="shared" si="29"/>
        <v>42757.25</v>
      </c>
      <c r="T357" s="6">
        <f t="shared" si="29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6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7"/>
        <v>theater</v>
      </c>
      <c r="R358" t="str">
        <f t="shared" si="28"/>
        <v>plays</v>
      </c>
      <c r="S358" s="6">
        <f t="shared" si="29"/>
        <v>40922.25</v>
      </c>
      <c r="T358" s="6">
        <f t="shared" si="29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6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7"/>
        <v>games</v>
      </c>
      <c r="R359" t="str">
        <f t="shared" si="28"/>
        <v>video games</v>
      </c>
      <c r="S359" s="6">
        <f t="shared" si="29"/>
        <v>42250.208333333328</v>
      </c>
      <c r="T359" s="6">
        <f t="shared" si="29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6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7"/>
        <v>photography</v>
      </c>
      <c r="R360" t="str">
        <f t="shared" si="28"/>
        <v>photography books</v>
      </c>
      <c r="S360" s="6">
        <f t="shared" si="29"/>
        <v>43322.208333333328</v>
      </c>
      <c r="T360" s="6">
        <f t="shared" si="29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6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7"/>
        <v>film &amp; video</v>
      </c>
      <c r="R361" t="str">
        <f t="shared" si="28"/>
        <v>animation</v>
      </c>
      <c r="S361" s="6">
        <f t="shared" si="29"/>
        <v>40782.208333333336</v>
      </c>
      <c r="T361" s="6">
        <f t="shared" si="29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6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7"/>
        <v>theater</v>
      </c>
      <c r="R362" t="str">
        <f t="shared" si="28"/>
        <v>plays</v>
      </c>
      <c r="S362" s="6">
        <f t="shared" si="29"/>
        <v>40544.25</v>
      </c>
      <c r="T362" s="6">
        <f t="shared" si="29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6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7"/>
        <v>theater</v>
      </c>
      <c r="R363" t="str">
        <f t="shared" si="28"/>
        <v>plays</v>
      </c>
      <c r="S363" s="6">
        <f t="shared" si="29"/>
        <v>43015.208333333328</v>
      </c>
      <c r="T363" s="6">
        <f t="shared" si="29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6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7"/>
        <v>music</v>
      </c>
      <c r="R364" t="str">
        <f t="shared" si="28"/>
        <v>rock</v>
      </c>
      <c r="S364" s="6">
        <f t="shared" si="29"/>
        <v>40570.25</v>
      </c>
      <c r="T364" s="6">
        <f t="shared" si="29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6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7"/>
        <v>music</v>
      </c>
      <c r="R365" t="str">
        <f t="shared" si="28"/>
        <v>rock</v>
      </c>
      <c r="S365" s="6">
        <f t="shared" si="29"/>
        <v>40904.25</v>
      </c>
      <c r="T365" s="6">
        <f t="shared" si="29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6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7"/>
        <v>music</v>
      </c>
      <c r="R366" t="str">
        <f t="shared" si="28"/>
        <v>indie rock</v>
      </c>
      <c r="S366" s="6">
        <f t="shared" si="29"/>
        <v>43164.25</v>
      </c>
      <c r="T366" s="6">
        <f t="shared" si="29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6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7"/>
        <v>theater</v>
      </c>
      <c r="R367" t="str">
        <f t="shared" si="28"/>
        <v>plays</v>
      </c>
      <c r="S367" s="6">
        <f t="shared" si="29"/>
        <v>42733.25</v>
      </c>
      <c r="T367" s="6">
        <f t="shared" si="29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6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7"/>
        <v>theater</v>
      </c>
      <c r="R368" t="str">
        <f t="shared" si="28"/>
        <v>plays</v>
      </c>
      <c r="S368" s="6">
        <f t="shared" si="29"/>
        <v>40546.25</v>
      </c>
      <c r="T368" s="6">
        <f t="shared" si="29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6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7"/>
        <v>theater</v>
      </c>
      <c r="R369" t="str">
        <f t="shared" si="28"/>
        <v>plays</v>
      </c>
      <c r="S369" s="6">
        <f t="shared" si="29"/>
        <v>41930.208333333336</v>
      </c>
      <c r="T369" s="6">
        <f t="shared" si="29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6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7"/>
        <v>film &amp; video</v>
      </c>
      <c r="R370" t="str">
        <f t="shared" si="28"/>
        <v>documentary</v>
      </c>
      <c r="S370" s="6">
        <f t="shared" si="29"/>
        <v>40464.208333333336</v>
      </c>
      <c r="T370" s="6">
        <f t="shared" si="29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6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7"/>
        <v>film &amp; video</v>
      </c>
      <c r="R371" t="str">
        <f t="shared" si="28"/>
        <v>television</v>
      </c>
      <c r="S371" s="6">
        <f t="shared" si="29"/>
        <v>41308.25</v>
      </c>
      <c r="T371" s="6">
        <f t="shared" si="29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6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7"/>
        <v>theater</v>
      </c>
      <c r="R372" t="str">
        <f t="shared" si="28"/>
        <v>plays</v>
      </c>
      <c r="S372" s="6">
        <f t="shared" si="29"/>
        <v>43570.208333333328</v>
      </c>
      <c r="T372" s="6">
        <f t="shared" si="29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6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7"/>
        <v>theater</v>
      </c>
      <c r="R373" t="str">
        <f t="shared" si="28"/>
        <v>plays</v>
      </c>
      <c r="S373" s="6">
        <f t="shared" si="29"/>
        <v>42043.25</v>
      </c>
      <c r="T373" s="6">
        <f t="shared" si="29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6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7"/>
        <v>film &amp; video</v>
      </c>
      <c r="R374" t="str">
        <f t="shared" si="28"/>
        <v>documentary</v>
      </c>
      <c r="S374" s="6">
        <f t="shared" si="29"/>
        <v>42012.25</v>
      </c>
      <c r="T374" s="6">
        <f t="shared" si="29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6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7"/>
        <v>theater</v>
      </c>
      <c r="R375" t="str">
        <f t="shared" si="28"/>
        <v>plays</v>
      </c>
      <c r="S375" s="6">
        <f t="shared" si="29"/>
        <v>42964.208333333328</v>
      </c>
      <c r="T375" s="6">
        <f t="shared" si="29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6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7"/>
        <v>film &amp; video</v>
      </c>
      <c r="R376" t="str">
        <f t="shared" si="28"/>
        <v>documentary</v>
      </c>
      <c r="S376" s="6">
        <f t="shared" si="29"/>
        <v>43476.25</v>
      </c>
      <c r="T376" s="6">
        <f t="shared" si="29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6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7"/>
        <v>music</v>
      </c>
      <c r="R377" t="str">
        <f t="shared" si="28"/>
        <v>indie rock</v>
      </c>
      <c r="S377" s="6">
        <f t="shared" si="29"/>
        <v>42293.208333333328</v>
      </c>
      <c r="T377" s="6">
        <f t="shared" si="29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6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7"/>
        <v>music</v>
      </c>
      <c r="R378" t="str">
        <f t="shared" si="28"/>
        <v>rock</v>
      </c>
      <c r="S378" s="6">
        <f t="shared" si="29"/>
        <v>41826.208333333336</v>
      </c>
      <c r="T378" s="6">
        <f t="shared" si="29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6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7"/>
        <v>theater</v>
      </c>
      <c r="R379" t="str">
        <f t="shared" si="28"/>
        <v>plays</v>
      </c>
      <c r="S379" s="6">
        <f t="shared" si="29"/>
        <v>43760.208333333328</v>
      </c>
      <c r="T379" s="6">
        <f t="shared" si="29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6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7"/>
        <v>film &amp; video</v>
      </c>
      <c r="R380" t="str">
        <f t="shared" si="28"/>
        <v>documentary</v>
      </c>
      <c r="S380" s="6">
        <f t="shared" si="29"/>
        <v>43241.208333333328</v>
      </c>
      <c r="T380" s="6">
        <f t="shared" si="29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6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7"/>
        <v>theater</v>
      </c>
      <c r="R381" t="str">
        <f t="shared" si="28"/>
        <v>plays</v>
      </c>
      <c r="S381" s="6">
        <f t="shared" si="29"/>
        <v>40843.208333333336</v>
      </c>
      <c r="T381" s="6">
        <f t="shared" si="29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6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7"/>
        <v>theater</v>
      </c>
      <c r="R382" t="str">
        <f t="shared" si="28"/>
        <v>plays</v>
      </c>
      <c r="S382" s="6">
        <f t="shared" si="29"/>
        <v>41448.208333333336</v>
      </c>
      <c r="T382" s="6">
        <f t="shared" si="29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6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7"/>
        <v>theater</v>
      </c>
      <c r="R383" t="str">
        <f t="shared" si="28"/>
        <v>plays</v>
      </c>
      <c r="S383" s="6">
        <f t="shared" si="29"/>
        <v>42163.208333333328</v>
      </c>
      <c r="T383" s="6">
        <f t="shared" si="29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6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7"/>
        <v>photography</v>
      </c>
      <c r="R384" t="str">
        <f t="shared" si="28"/>
        <v>photography books</v>
      </c>
      <c r="S384" s="6">
        <f t="shared" si="29"/>
        <v>43024.208333333328</v>
      </c>
      <c r="T384" s="6">
        <f t="shared" si="29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6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7"/>
        <v>food</v>
      </c>
      <c r="R385" t="str">
        <f t="shared" si="28"/>
        <v>food trucks</v>
      </c>
      <c r="S385" s="6">
        <f t="shared" si="29"/>
        <v>43509.25</v>
      </c>
      <c r="T385" s="6">
        <f t="shared" si="29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6"/>
        <v>172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7"/>
        <v>film &amp; video</v>
      </c>
      <c r="R386" t="str">
        <f t="shared" si="28"/>
        <v>documentary</v>
      </c>
      <c r="S386" s="6">
        <f t="shared" si="29"/>
        <v>42776.25</v>
      </c>
      <c r="T386" s="6">
        <f t="shared" si="29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1">ROUND(((E387/D387)*100),0)</f>
        <v>146</v>
      </c>
      <c r="G387" t="s">
        <v>20</v>
      </c>
      <c r="H387">
        <v>1137</v>
      </c>
      <c r="I387">
        <f t="shared" si="30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2">LEFT(P387,SEARCH("/",P387)-1)</f>
        <v>publishing</v>
      </c>
      <c r="R387" t="str">
        <f t="shared" ref="R387:R450" si="33">RIGHT(P387,LEN(P387)-SEARCH("/",P387))</f>
        <v>nonfiction</v>
      </c>
      <c r="S387" s="6">
        <f t="shared" ref="S387:T450" si="34">(((L387/60)/60/24)+DATE(1970,1,1))</f>
        <v>43553.208333333328</v>
      </c>
      <c r="T387" s="6">
        <f t="shared" si="34"/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1"/>
        <v>76</v>
      </c>
      <c r="G388" t="s">
        <v>14</v>
      </c>
      <c r="H388">
        <v>1068</v>
      </c>
      <c r="I388">
        <f t="shared" ref="I388:I451" si="35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2"/>
        <v>theater</v>
      </c>
      <c r="R388" t="str">
        <f t="shared" si="33"/>
        <v>plays</v>
      </c>
      <c r="S388" s="6">
        <f t="shared" si="34"/>
        <v>40355.208333333336</v>
      </c>
      <c r="T388" s="6">
        <f t="shared" si="34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1"/>
        <v>39</v>
      </c>
      <c r="G389" t="s">
        <v>14</v>
      </c>
      <c r="H389">
        <v>424</v>
      </c>
      <c r="I389">
        <f t="shared" si="3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2"/>
        <v>technology</v>
      </c>
      <c r="R389" t="str">
        <f t="shared" si="33"/>
        <v>wearables</v>
      </c>
      <c r="S389" s="6">
        <f t="shared" si="34"/>
        <v>41072.208333333336</v>
      </c>
      <c r="T389" s="6">
        <f t="shared" si="34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1"/>
        <v>11</v>
      </c>
      <c r="G390" t="s">
        <v>74</v>
      </c>
      <c r="H390">
        <v>145</v>
      </c>
      <c r="I390">
        <f t="shared" si="3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2"/>
        <v>music</v>
      </c>
      <c r="R390" t="str">
        <f t="shared" si="33"/>
        <v>indie rock</v>
      </c>
      <c r="S390" s="6">
        <f t="shared" si="34"/>
        <v>40912.25</v>
      </c>
      <c r="T390" s="6">
        <f t="shared" si="34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1"/>
        <v>122</v>
      </c>
      <c r="G391" t="s">
        <v>20</v>
      </c>
      <c r="H391">
        <v>1152</v>
      </c>
      <c r="I391">
        <f t="shared" si="3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2"/>
        <v>theater</v>
      </c>
      <c r="R391" t="str">
        <f t="shared" si="33"/>
        <v>plays</v>
      </c>
      <c r="S391" s="6">
        <f t="shared" si="34"/>
        <v>40479.208333333336</v>
      </c>
      <c r="T391" s="6">
        <f t="shared" si="34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1"/>
        <v>187</v>
      </c>
      <c r="G392" t="s">
        <v>20</v>
      </c>
      <c r="H392">
        <v>50</v>
      </c>
      <c r="I392">
        <f t="shared" si="3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2"/>
        <v>photography</v>
      </c>
      <c r="R392" t="str">
        <f t="shared" si="33"/>
        <v>photography books</v>
      </c>
      <c r="S392" s="6">
        <f t="shared" si="34"/>
        <v>41530.208333333336</v>
      </c>
      <c r="T392" s="6">
        <f t="shared" si="34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1"/>
        <v>7</v>
      </c>
      <c r="G393" t="s">
        <v>14</v>
      </c>
      <c r="H393">
        <v>151</v>
      </c>
      <c r="I393">
        <f t="shared" si="3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2"/>
        <v>publishing</v>
      </c>
      <c r="R393" t="str">
        <f t="shared" si="33"/>
        <v>nonfiction</v>
      </c>
      <c r="S393" s="6">
        <f t="shared" si="34"/>
        <v>41653.25</v>
      </c>
      <c r="T393" s="6">
        <f t="shared" si="34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1"/>
        <v>66</v>
      </c>
      <c r="G394" t="s">
        <v>14</v>
      </c>
      <c r="H394">
        <v>1608</v>
      </c>
      <c r="I394">
        <f t="shared" si="3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2"/>
        <v>technology</v>
      </c>
      <c r="R394" t="str">
        <f t="shared" si="33"/>
        <v>wearables</v>
      </c>
      <c r="S394" s="6">
        <f t="shared" si="34"/>
        <v>40549.25</v>
      </c>
      <c r="T394" s="6">
        <f t="shared" si="34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1"/>
        <v>229</v>
      </c>
      <c r="G395" t="s">
        <v>20</v>
      </c>
      <c r="H395">
        <v>3059</v>
      </c>
      <c r="I395">
        <f t="shared" si="3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2"/>
        <v>music</v>
      </c>
      <c r="R395" t="str">
        <f t="shared" si="33"/>
        <v>jazz</v>
      </c>
      <c r="S395" s="6">
        <f t="shared" si="34"/>
        <v>42933.208333333328</v>
      </c>
      <c r="T395" s="6">
        <f t="shared" si="34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1"/>
        <v>469</v>
      </c>
      <c r="G396" t="s">
        <v>20</v>
      </c>
      <c r="H396">
        <v>34</v>
      </c>
      <c r="I396">
        <f t="shared" si="3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2"/>
        <v>film &amp; video</v>
      </c>
      <c r="R396" t="str">
        <f t="shared" si="33"/>
        <v>documentary</v>
      </c>
      <c r="S396" s="6">
        <f t="shared" si="34"/>
        <v>41484.208333333336</v>
      </c>
      <c r="T396" s="6">
        <f t="shared" si="34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1"/>
        <v>130</v>
      </c>
      <c r="G397" t="s">
        <v>20</v>
      </c>
      <c r="H397">
        <v>220</v>
      </c>
      <c r="I397">
        <f t="shared" si="3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2"/>
        <v>theater</v>
      </c>
      <c r="R397" t="str">
        <f t="shared" si="33"/>
        <v>plays</v>
      </c>
      <c r="S397" s="6">
        <f t="shared" si="34"/>
        <v>40885.25</v>
      </c>
      <c r="T397" s="6">
        <f t="shared" si="34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1"/>
        <v>167</v>
      </c>
      <c r="G398" t="s">
        <v>20</v>
      </c>
      <c r="H398">
        <v>1604</v>
      </c>
      <c r="I398">
        <f t="shared" si="3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2"/>
        <v>film &amp; video</v>
      </c>
      <c r="R398" t="str">
        <f t="shared" si="33"/>
        <v>drama</v>
      </c>
      <c r="S398" s="6">
        <f t="shared" si="34"/>
        <v>43378.208333333328</v>
      </c>
      <c r="T398" s="6">
        <f t="shared" si="34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1"/>
        <v>174</v>
      </c>
      <c r="G399" t="s">
        <v>20</v>
      </c>
      <c r="H399">
        <v>454</v>
      </c>
      <c r="I399">
        <f t="shared" si="3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2"/>
        <v>music</v>
      </c>
      <c r="R399" t="str">
        <f t="shared" si="33"/>
        <v>rock</v>
      </c>
      <c r="S399" s="6">
        <f t="shared" si="34"/>
        <v>41417.208333333336</v>
      </c>
      <c r="T399" s="6">
        <f t="shared" si="34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1"/>
        <v>718</v>
      </c>
      <c r="G400" t="s">
        <v>20</v>
      </c>
      <c r="H400">
        <v>123</v>
      </c>
      <c r="I400">
        <f t="shared" si="3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2"/>
        <v>film &amp; video</v>
      </c>
      <c r="R400" t="str">
        <f t="shared" si="33"/>
        <v>animation</v>
      </c>
      <c r="S400" s="6">
        <f t="shared" si="34"/>
        <v>43228.208333333328</v>
      </c>
      <c r="T400" s="6">
        <f t="shared" si="34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1"/>
        <v>64</v>
      </c>
      <c r="G401" t="s">
        <v>14</v>
      </c>
      <c r="H401">
        <v>941</v>
      </c>
      <c r="I401">
        <f t="shared" si="3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2"/>
        <v>music</v>
      </c>
      <c r="R401" t="str">
        <f t="shared" si="33"/>
        <v>indie rock</v>
      </c>
      <c r="S401" s="6">
        <f t="shared" si="34"/>
        <v>40576.25</v>
      </c>
      <c r="T401" s="6">
        <f t="shared" si="34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1"/>
        <v>2</v>
      </c>
      <c r="G402" t="s">
        <v>14</v>
      </c>
      <c r="H402">
        <v>1</v>
      </c>
      <c r="I402">
        <f t="shared" si="3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2"/>
        <v>photography</v>
      </c>
      <c r="R402" t="str">
        <f t="shared" si="33"/>
        <v>photography books</v>
      </c>
      <c r="S402" s="6">
        <f t="shared" si="34"/>
        <v>41502.208333333336</v>
      </c>
      <c r="T402" s="6">
        <f t="shared" si="34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1"/>
        <v>1530</v>
      </c>
      <c r="G403" t="s">
        <v>20</v>
      </c>
      <c r="H403">
        <v>299</v>
      </c>
      <c r="I403">
        <f t="shared" si="3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2"/>
        <v>theater</v>
      </c>
      <c r="R403" t="str">
        <f t="shared" si="33"/>
        <v>plays</v>
      </c>
      <c r="S403" s="6">
        <f t="shared" si="34"/>
        <v>43765.208333333328</v>
      </c>
      <c r="T403" s="6">
        <f t="shared" si="34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1"/>
        <v>40</v>
      </c>
      <c r="G404" t="s">
        <v>14</v>
      </c>
      <c r="H404">
        <v>40</v>
      </c>
      <c r="I404">
        <f t="shared" si="3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2"/>
        <v>film &amp; video</v>
      </c>
      <c r="R404" t="str">
        <f t="shared" si="33"/>
        <v>shorts</v>
      </c>
      <c r="S404" s="6">
        <f t="shared" si="34"/>
        <v>40914.25</v>
      </c>
      <c r="T404" s="6">
        <f t="shared" si="34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1"/>
        <v>86</v>
      </c>
      <c r="G405" t="s">
        <v>14</v>
      </c>
      <c r="H405">
        <v>3015</v>
      </c>
      <c r="I405">
        <f t="shared" si="3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2"/>
        <v>theater</v>
      </c>
      <c r="R405" t="str">
        <f t="shared" si="33"/>
        <v>plays</v>
      </c>
      <c r="S405" s="6">
        <f t="shared" si="34"/>
        <v>40310.208333333336</v>
      </c>
      <c r="T405" s="6">
        <f t="shared" si="34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1"/>
        <v>316</v>
      </c>
      <c r="G406" t="s">
        <v>20</v>
      </c>
      <c r="H406">
        <v>2237</v>
      </c>
      <c r="I406">
        <f t="shared" si="3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2"/>
        <v>theater</v>
      </c>
      <c r="R406" t="str">
        <f t="shared" si="33"/>
        <v>plays</v>
      </c>
      <c r="S406" s="6">
        <f t="shared" si="34"/>
        <v>43053.25</v>
      </c>
      <c r="T406" s="6">
        <f t="shared" si="34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1"/>
        <v>90</v>
      </c>
      <c r="G407" t="s">
        <v>14</v>
      </c>
      <c r="H407">
        <v>435</v>
      </c>
      <c r="I407">
        <f t="shared" si="3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2"/>
        <v>theater</v>
      </c>
      <c r="R407" t="str">
        <f t="shared" si="33"/>
        <v>plays</v>
      </c>
      <c r="S407" s="6">
        <f t="shared" si="34"/>
        <v>43255.208333333328</v>
      </c>
      <c r="T407" s="6">
        <f t="shared" si="34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1"/>
        <v>182</v>
      </c>
      <c r="G408" t="s">
        <v>20</v>
      </c>
      <c r="H408">
        <v>645</v>
      </c>
      <c r="I408">
        <f t="shared" si="3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2"/>
        <v>film &amp; video</v>
      </c>
      <c r="R408" t="str">
        <f t="shared" si="33"/>
        <v>documentary</v>
      </c>
      <c r="S408" s="6">
        <f t="shared" si="34"/>
        <v>41304.25</v>
      </c>
      <c r="T408" s="6">
        <f t="shared" si="34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1"/>
        <v>356</v>
      </c>
      <c r="G409" t="s">
        <v>20</v>
      </c>
      <c r="H409">
        <v>484</v>
      </c>
      <c r="I409">
        <f t="shared" si="3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2"/>
        <v>theater</v>
      </c>
      <c r="R409" t="str">
        <f t="shared" si="33"/>
        <v>plays</v>
      </c>
      <c r="S409" s="6">
        <f t="shared" si="34"/>
        <v>43751.208333333328</v>
      </c>
      <c r="T409" s="6">
        <f t="shared" si="34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1"/>
        <v>132</v>
      </c>
      <c r="G410" t="s">
        <v>20</v>
      </c>
      <c r="H410">
        <v>154</v>
      </c>
      <c r="I410">
        <f t="shared" si="3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2"/>
        <v>film &amp; video</v>
      </c>
      <c r="R410" t="str">
        <f t="shared" si="33"/>
        <v>documentary</v>
      </c>
      <c r="S410" s="6">
        <f t="shared" si="34"/>
        <v>42541.208333333328</v>
      </c>
      <c r="T410" s="6">
        <f t="shared" si="34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1"/>
        <v>46</v>
      </c>
      <c r="G411" t="s">
        <v>14</v>
      </c>
      <c r="H411">
        <v>714</v>
      </c>
      <c r="I411">
        <f t="shared" si="3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2"/>
        <v>music</v>
      </c>
      <c r="R411" t="str">
        <f t="shared" si="33"/>
        <v>rock</v>
      </c>
      <c r="S411" s="6">
        <f t="shared" si="34"/>
        <v>42843.208333333328</v>
      </c>
      <c r="T411" s="6">
        <f t="shared" si="34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1"/>
        <v>36</v>
      </c>
      <c r="G412" t="s">
        <v>47</v>
      </c>
      <c r="H412">
        <v>1111</v>
      </c>
      <c r="I412">
        <f t="shared" si="3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2"/>
        <v>games</v>
      </c>
      <c r="R412" t="str">
        <f t="shared" si="33"/>
        <v>mobile games</v>
      </c>
      <c r="S412" s="6">
        <f t="shared" si="34"/>
        <v>42122.208333333328</v>
      </c>
      <c r="T412" s="6">
        <f t="shared" si="34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1"/>
        <v>105</v>
      </c>
      <c r="G413" t="s">
        <v>20</v>
      </c>
      <c r="H413">
        <v>82</v>
      </c>
      <c r="I413">
        <f t="shared" si="3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2"/>
        <v>theater</v>
      </c>
      <c r="R413" t="str">
        <f t="shared" si="33"/>
        <v>plays</v>
      </c>
      <c r="S413" s="6">
        <f t="shared" si="34"/>
        <v>42884.208333333328</v>
      </c>
      <c r="T413" s="6">
        <f t="shared" si="34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1"/>
        <v>669</v>
      </c>
      <c r="G414" t="s">
        <v>20</v>
      </c>
      <c r="H414">
        <v>134</v>
      </c>
      <c r="I414">
        <f t="shared" si="3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2"/>
        <v>publishing</v>
      </c>
      <c r="R414" t="str">
        <f t="shared" si="33"/>
        <v>fiction</v>
      </c>
      <c r="S414" s="6">
        <f t="shared" si="34"/>
        <v>41642.25</v>
      </c>
      <c r="T414" s="6">
        <f t="shared" si="34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1"/>
        <v>62</v>
      </c>
      <c r="G415" t="s">
        <v>47</v>
      </c>
      <c r="H415">
        <v>1089</v>
      </c>
      <c r="I415">
        <f t="shared" si="3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2"/>
        <v>film &amp; video</v>
      </c>
      <c r="R415" t="str">
        <f t="shared" si="33"/>
        <v>animation</v>
      </c>
      <c r="S415" s="6">
        <f t="shared" si="34"/>
        <v>43431.25</v>
      </c>
      <c r="T415" s="6">
        <f t="shared" si="34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1"/>
        <v>85</v>
      </c>
      <c r="G416" t="s">
        <v>14</v>
      </c>
      <c r="H416">
        <v>5497</v>
      </c>
      <c r="I416">
        <f t="shared" si="3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2"/>
        <v>food</v>
      </c>
      <c r="R416" t="str">
        <f t="shared" si="33"/>
        <v>food trucks</v>
      </c>
      <c r="S416" s="6">
        <f t="shared" si="34"/>
        <v>40288.208333333336</v>
      </c>
      <c r="T416" s="6">
        <f t="shared" si="34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1"/>
        <v>11</v>
      </c>
      <c r="G417" t="s">
        <v>14</v>
      </c>
      <c r="H417">
        <v>418</v>
      </c>
      <c r="I417">
        <f t="shared" si="3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2"/>
        <v>theater</v>
      </c>
      <c r="R417" t="str">
        <f t="shared" si="33"/>
        <v>plays</v>
      </c>
      <c r="S417" s="6">
        <f t="shared" si="34"/>
        <v>40921.25</v>
      </c>
      <c r="T417" s="6">
        <f t="shared" si="34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1"/>
        <v>44</v>
      </c>
      <c r="G418" t="s">
        <v>14</v>
      </c>
      <c r="H418">
        <v>1439</v>
      </c>
      <c r="I418">
        <f t="shared" si="3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2"/>
        <v>film &amp; video</v>
      </c>
      <c r="R418" t="str">
        <f t="shared" si="33"/>
        <v>documentary</v>
      </c>
      <c r="S418" s="6">
        <f t="shared" si="34"/>
        <v>40560.25</v>
      </c>
      <c r="T418" s="6">
        <f t="shared" si="34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1"/>
        <v>55</v>
      </c>
      <c r="G419" t="s">
        <v>14</v>
      </c>
      <c r="H419">
        <v>15</v>
      </c>
      <c r="I419">
        <f t="shared" si="3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2"/>
        <v>theater</v>
      </c>
      <c r="R419" t="str">
        <f t="shared" si="33"/>
        <v>plays</v>
      </c>
      <c r="S419" s="6">
        <f t="shared" si="34"/>
        <v>43407.208333333328</v>
      </c>
      <c r="T419" s="6">
        <f t="shared" si="34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1"/>
        <v>57</v>
      </c>
      <c r="G420" t="s">
        <v>14</v>
      </c>
      <c r="H420">
        <v>1999</v>
      </c>
      <c r="I420">
        <f t="shared" si="3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2"/>
        <v>film &amp; video</v>
      </c>
      <c r="R420" t="str">
        <f t="shared" si="33"/>
        <v>documentary</v>
      </c>
      <c r="S420" s="6">
        <f t="shared" si="34"/>
        <v>41035.208333333336</v>
      </c>
      <c r="T420" s="6">
        <f t="shared" si="34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1"/>
        <v>123</v>
      </c>
      <c r="G421" t="s">
        <v>20</v>
      </c>
      <c r="H421">
        <v>5203</v>
      </c>
      <c r="I421">
        <f t="shared" si="3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2"/>
        <v>technology</v>
      </c>
      <c r="R421" t="str">
        <f t="shared" si="33"/>
        <v>web</v>
      </c>
      <c r="S421" s="6">
        <f t="shared" si="34"/>
        <v>40899.25</v>
      </c>
      <c r="T421" s="6">
        <f t="shared" si="34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1"/>
        <v>128</v>
      </c>
      <c r="G422" t="s">
        <v>20</v>
      </c>
      <c r="H422">
        <v>94</v>
      </c>
      <c r="I422">
        <f t="shared" si="3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2"/>
        <v>theater</v>
      </c>
      <c r="R422" t="str">
        <f t="shared" si="33"/>
        <v>plays</v>
      </c>
      <c r="S422" s="6">
        <f t="shared" si="34"/>
        <v>42911.208333333328</v>
      </c>
      <c r="T422" s="6">
        <f t="shared" si="34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1"/>
        <v>64</v>
      </c>
      <c r="G423" t="s">
        <v>14</v>
      </c>
      <c r="H423">
        <v>118</v>
      </c>
      <c r="I423">
        <f t="shared" si="3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2"/>
        <v>technology</v>
      </c>
      <c r="R423" t="str">
        <f t="shared" si="33"/>
        <v>wearables</v>
      </c>
      <c r="S423" s="6">
        <f t="shared" si="34"/>
        <v>42915.208333333328</v>
      </c>
      <c r="T423" s="6">
        <f t="shared" si="34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1"/>
        <v>127</v>
      </c>
      <c r="G424" t="s">
        <v>20</v>
      </c>
      <c r="H424">
        <v>205</v>
      </c>
      <c r="I424">
        <f t="shared" si="3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2"/>
        <v>theater</v>
      </c>
      <c r="R424" t="str">
        <f t="shared" si="33"/>
        <v>plays</v>
      </c>
      <c r="S424" s="6">
        <f t="shared" si="34"/>
        <v>40285.208333333336</v>
      </c>
      <c r="T424" s="6">
        <f t="shared" si="34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1"/>
        <v>11</v>
      </c>
      <c r="G425" t="s">
        <v>14</v>
      </c>
      <c r="H425">
        <v>162</v>
      </c>
      <c r="I425">
        <f t="shared" si="3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2"/>
        <v>food</v>
      </c>
      <c r="R425" t="str">
        <f t="shared" si="33"/>
        <v>food trucks</v>
      </c>
      <c r="S425" s="6">
        <f t="shared" si="34"/>
        <v>40808.208333333336</v>
      </c>
      <c r="T425" s="6">
        <f t="shared" si="34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1"/>
        <v>40</v>
      </c>
      <c r="G426" t="s">
        <v>14</v>
      </c>
      <c r="H426">
        <v>83</v>
      </c>
      <c r="I426">
        <f t="shared" si="3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2"/>
        <v>music</v>
      </c>
      <c r="R426" t="str">
        <f t="shared" si="33"/>
        <v>indie rock</v>
      </c>
      <c r="S426" s="6">
        <f t="shared" si="34"/>
        <v>43208.208333333328</v>
      </c>
      <c r="T426" s="6">
        <f t="shared" si="34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1"/>
        <v>288</v>
      </c>
      <c r="G427" t="s">
        <v>20</v>
      </c>
      <c r="H427">
        <v>92</v>
      </c>
      <c r="I427">
        <f t="shared" si="3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2"/>
        <v>photography</v>
      </c>
      <c r="R427" t="str">
        <f t="shared" si="33"/>
        <v>photography books</v>
      </c>
      <c r="S427" s="6">
        <f t="shared" si="34"/>
        <v>42213.208333333328</v>
      </c>
      <c r="T427" s="6">
        <f t="shared" si="34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1"/>
        <v>573</v>
      </c>
      <c r="G428" t="s">
        <v>20</v>
      </c>
      <c r="H428">
        <v>219</v>
      </c>
      <c r="I428">
        <f t="shared" si="3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2"/>
        <v>theater</v>
      </c>
      <c r="R428" t="str">
        <f t="shared" si="33"/>
        <v>plays</v>
      </c>
      <c r="S428" s="6">
        <f t="shared" si="34"/>
        <v>41332.25</v>
      </c>
      <c r="T428" s="6">
        <f t="shared" si="34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1"/>
        <v>113</v>
      </c>
      <c r="G429" t="s">
        <v>20</v>
      </c>
      <c r="H429">
        <v>2526</v>
      </c>
      <c r="I429">
        <f t="shared" si="3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2"/>
        <v>theater</v>
      </c>
      <c r="R429" t="str">
        <f t="shared" si="33"/>
        <v>plays</v>
      </c>
      <c r="S429" s="6">
        <f t="shared" si="34"/>
        <v>41895.208333333336</v>
      </c>
      <c r="T429" s="6">
        <f t="shared" si="34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1"/>
        <v>46</v>
      </c>
      <c r="G430" t="s">
        <v>14</v>
      </c>
      <c r="H430">
        <v>747</v>
      </c>
      <c r="I430">
        <f t="shared" si="3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2"/>
        <v>film &amp; video</v>
      </c>
      <c r="R430" t="str">
        <f t="shared" si="33"/>
        <v>animation</v>
      </c>
      <c r="S430" s="6">
        <f t="shared" si="34"/>
        <v>40585.25</v>
      </c>
      <c r="T430" s="6">
        <f t="shared" si="34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1"/>
        <v>91</v>
      </c>
      <c r="G431" t="s">
        <v>74</v>
      </c>
      <c r="H431">
        <v>2138</v>
      </c>
      <c r="I431">
        <f t="shared" si="3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2"/>
        <v>photography</v>
      </c>
      <c r="R431" t="str">
        <f t="shared" si="33"/>
        <v>photography books</v>
      </c>
      <c r="S431" s="6">
        <f t="shared" si="34"/>
        <v>41680.25</v>
      </c>
      <c r="T431" s="6">
        <f t="shared" si="34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1"/>
        <v>68</v>
      </c>
      <c r="G432" t="s">
        <v>14</v>
      </c>
      <c r="H432">
        <v>84</v>
      </c>
      <c r="I432">
        <f t="shared" si="3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2"/>
        <v>theater</v>
      </c>
      <c r="R432" t="str">
        <f t="shared" si="33"/>
        <v>plays</v>
      </c>
      <c r="S432" s="6">
        <f t="shared" si="34"/>
        <v>43737.208333333328</v>
      </c>
      <c r="T432" s="6">
        <f t="shared" si="34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1"/>
        <v>192</v>
      </c>
      <c r="G433" t="s">
        <v>20</v>
      </c>
      <c r="H433">
        <v>94</v>
      </c>
      <c r="I433">
        <f t="shared" si="3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2"/>
        <v>theater</v>
      </c>
      <c r="R433" t="str">
        <f t="shared" si="33"/>
        <v>plays</v>
      </c>
      <c r="S433" s="6">
        <f t="shared" si="34"/>
        <v>43273.208333333328</v>
      </c>
      <c r="T433" s="6">
        <f t="shared" si="34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1"/>
        <v>83</v>
      </c>
      <c r="G434" t="s">
        <v>14</v>
      </c>
      <c r="H434">
        <v>91</v>
      </c>
      <c r="I434">
        <f t="shared" si="3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2"/>
        <v>theater</v>
      </c>
      <c r="R434" t="str">
        <f t="shared" si="33"/>
        <v>plays</v>
      </c>
      <c r="S434" s="6">
        <f t="shared" si="34"/>
        <v>41761.208333333336</v>
      </c>
      <c r="T434" s="6">
        <f t="shared" si="34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1"/>
        <v>54</v>
      </c>
      <c r="G435" t="s">
        <v>14</v>
      </c>
      <c r="H435">
        <v>792</v>
      </c>
      <c r="I435">
        <f t="shared" si="3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2"/>
        <v>film &amp; video</v>
      </c>
      <c r="R435" t="str">
        <f t="shared" si="33"/>
        <v>documentary</v>
      </c>
      <c r="S435" s="6">
        <f t="shared" si="34"/>
        <v>41603.25</v>
      </c>
      <c r="T435" s="6">
        <f t="shared" si="34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1"/>
        <v>17</v>
      </c>
      <c r="G436" t="s">
        <v>74</v>
      </c>
      <c r="H436">
        <v>10</v>
      </c>
      <c r="I436">
        <f t="shared" si="3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2"/>
        <v>theater</v>
      </c>
      <c r="R436" t="str">
        <f t="shared" si="33"/>
        <v>plays</v>
      </c>
      <c r="S436" s="6">
        <f t="shared" si="34"/>
        <v>42705.25</v>
      </c>
      <c r="T436" s="6">
        <f t="shared" si="34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1"/>
        <v>117</v>
      </c>
      <c r="G437" t="s">
        <v>20</v>
      </c>
      <c r="H437">
        <v>1713</v>
      </c>
      <c r="I437">
        <f t="shared" si="3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2"/>
        <v>theater</v>
      </c>
      <c r="R437" t="str">
        <f t="shared" si="33"/>
        <v>plays</v>
      </c>
      <c r="S437" s="6">
        <f t="shared" si="34"/>
        <v>41988.25</v>
      </c>
      <c r="T437" s="6">
        <f t="shared" si="34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1"/>
        <v>1052</v>
      </c>
      <c r="G438" t="s">
        <v>20</v>
      </c>
      <c r="H438">
        <v>249</v>
      </c>
      <c r="I438">
        <f t="shared" si="3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2"/>
        <v>music</v>
      </c>
      <c r="R438" t="str">
        <f t="shared" si="33"/>
        <v>jazz</v>
      </c>
      <c r="S438" s="6">
        <f t="shared" si="34"/>
        <v>43575.208333333328</v>
      </c>
      <c r="T438" s="6">
        <f t="shared" si="34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1"/>
        <v>123</v>
      </c>
      <c r="G439" t="s">
        <v>20</v>
      </c>
      <c r="H439">
        <v>192</v>
      </c>
      <c r="I439">
        <f t="shared" si="3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2"/>
        <v>film &amp; video</v>
      </c>
      <c r="R439" t="str">
        <f t="shared" si="33"/>
        <v>animation</v>
      </c>
      <c r="S439" s="6">
        <f t="shared" si="34"/>
        <v>42260.208333333328</v>
      </c>
      <c r="T439" s="6">
        <f t="shared" si="34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1"/>
        <v>179</v>
      </c>
      <c r="G440" t="s">
        <v>20</v>
      </c>
      <c r="H440">
        <v>247</v>
      </c>
      <c r="I440">
        <f t="shared" si="3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2"/>
        <v>theater</v>
      </c>
      <c r="R440" t="str">
        <f t="shared" si="33"/>
        <v>plays</v>
      </c>
      <c r="S440" s="6">
        <f t="shared" si="34"/>
        <v>41337.25</v>
      </c>
      <c r="T440" s="6">
        <f t="shared" si="34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1"/>
        <v>355</v>
      </c>
      <c r="G441" t="s">
        <v>20</v>
      </c>
      <c r="H441">
        <v>2293</v>
      </c>
      <c r="I441">
        <f t="shared" si="3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2"/>
        <v>film &amp; video</v>
      </c>
      <c r="R441" t="str">
        <f t="shared" si="33"/>
        <v>science fiction</v>
      </c>
      <c r="S441" s="6">
        <f t="shared" si="34"/>
        <v>42680.208333333328</v>
      </c>
      <c r="T441" s="6">
        <f t="shared" si="34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1"/>
        <v>162</v>
      </c>
      <c r="G442" t="s">
        <v>20</v>
      </c>
      <c r="H442">
        <v>3131</v>
      </c>
      <c r="I442">
        <f t="shared" si="3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2"/>
        <v>film &amp; video</v>
      </c>
      <c r="R442" t="str">
        <f t="shared" si="33"/>
        <v>television</v>
      </c>
      <c r="S442" s="6">
        <f t="shared" si="34"/>
        <v>42916.208333333328</v>
      </c>
      <c r="T442" s="6">
        <f t="shared" si="34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1"/>
        <v>25</v>
      </c>
      <c r="G443" t="s">
        <v>14</v>
      </c>
      <c r="H443">
        <v>32</v>
      </c>
      <c r="I443">
        <f t="shared" si="3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2"/>
        <v>technology</v>
      </c>
      <c r="R443" t="str">
        <f t="shared" si="33"/>
        <v>wearables</v>
      </c>
      <c r="S443" s="6">
        <f t="shared" si="34"/>
        <v>41025.208333333336</v>
      </c>
      <c r="T443" s="6">
        <f t="shared" si="34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1"/>
        <v>199</v>
      </c>
      <c r="G444" t="s">
        <v>20</v>
      </c>
      <c r="H444">
        <v>143</v>
      </c>
      <c r="I444">
        <f t="shared" si="3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2"/>
        <v>theater</v>
      </c>
      <c r="R444" t="str">
        <f t="shared" si="33"/>
        <v>plays</v>
      </c>
      <c r="S444" s="6">
        <f t="shared" si="34"/>
        <v>42980.208333333328</v>
      </c>
      <c r="T444" s="6">
        <f t="shared" si="34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1"/>
        <v>35</v>
      </c>
      <c r="G445" t="s">
        <v>74</v>
      </c>
      <c r="H445">
        <v>90</v>
      </c>
      <c r="I445">
        <f t="shared" si="3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2"/>
        <v>theater</v>
      </c>
      <c r="R445" t="str">
        <f t="shared" si="33"/>
        <v>plays</v>
      </c>
      <c r="S445" s="6">
        <f t="shared" si="34"/>
        <v>40451.208333333336</v>
      </c>
      <c r="T445" s="6">
        <f t="shared" si="34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1"/>
        <v>176</v>
      </c>
      <c r="G446" t="s">
        <v>20</v>
      </c>
      <c r="H446">
        <v>296</v>
      </c>
      <c r="I446">
        <f t="shared" si="3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2"/>
        <v>music</v>
      </c>
      <c r="R446" t="str">
        <f t="shared" si="33"/>
        <v>indie rock</v>
      </c>
      <c r="S446" s="6">
        <f t="shared" si="34"/>
        <v>40748.208333333336</v>
      </c>
      <c r="T446" s="6">
        <f t="shared" si="34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1"/>
        <v>511</v>
      </c>
      <c r="G447" t="s">
        <v>20</v>
      </c>
      <c r="H447">
        <v>170</v>
      </c>
      <c r="I447">
        <f t="shared" si="3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2"/>
        <v>theater</v>
      </c>
      <c r="R447" t="str">
        <f t="shared" si="33"/>
        <v>plays</v>
      </c>
      <c r="S447" s="6">
        <f t="shared" si="34"/>
        <v>40515.25</v>
      </c>
      <c r="T447" s="6">
        <f t="shared" si="34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1"/>
        <v>82</v>
      </c>
      <c r="G448" t="s">
        <v>14</v>
      </c>
      <c r="H448">
        <v>186</v>
      </c>
      <c r="I448">
        <f t="shared" si="3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2"/>
        <v>technology</v>
      </c>
      <c r="R448" t="str">
        <f t="shared" si="33"/>
        <v>wearables</v>
      </c>
      <c r="S448" s="6">
        <f t="shared" si="34"/>
        <v>41261.25</v>
      </c>
      <c r="T448" s="6">
        <f t="shared" si="34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1"/>
        <v>24</v>
      </c>
      <c r="G449" t="s">
        <v>74</v>
      </c>
      <c r="H449">
        <v>439</v>
      </c>
      <c r="I449">
        <f t="shared" si="3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2"/>
        <v>film &amp; video</v>
      </c>
      <c r="R449" t="str">
        <f t="shared" si="33"/>
        <v>television</v>
      </c>
      <c r="S449" s="6">
        <f t="shared" si="34"/>
        <v>43088.25</v>
      </c>
      <c r="T449" s="6">
        <f t="shared" si="34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1"/>
        <v>50</v>
      </c>
      <c r="G450" t="s">
        <v>14</v>
      </c>
      <c r="H450">
        <v>605</v>
      </c>
      <c r="I450">
        <f t="shared" si="3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2"/>
        <v>games</v>
      </c>
      <c r="R450" t="str">
        <f t="shared" si="33"/>
        <v>video games</v>
      </c>
      <c r="S450" s="6">
        <f t="shared" si="34"/>
        <v>41378.208333333336</v>
      </c>
      <c r="T450" s="6">
        <f t="shared" si="34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6">ROUND(((E451/D451)*100),0)</f>
        <v>967</v>
      </c>
      <c r="G451" t="s">
        <v>20</v>
      </c>
      <c r="H451">
        <v>86</v>
      </c>
      <c r="I451">
        <f t="shared" si="35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7">LEFT(P451,SEARCH("/",P451)-1)</f>
        <v>games</v>
      </c>
      <c r="R451" t="str">
        <f t="shared" ref="R451:R514" si="38">RIGHT(P451,LEN(P451)-SEARCH("/",P451))</f>
        <v>video games</v>
      </c>
      <c r="S451" s="6">
        <f t="shared" ref="S451:T514" si="39">(((L451/60)/60/24)+DATE(1970,1,1))</f>
        <v>43530.25</v>
      </c>
      <c r="T451" s="6">
        <f t="shared" si="39"/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>
        <f t="shared" ref="I452:I515" si="40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7"/>
        <v>film &amp; video</v>
      </c>
      <c r="R452" t="str">
        <f t="shared" si="38"/>
        <v>animation</v>
      </c>
      <c r="S452" s="6">
        <f t="shared" si="39"/>
        <v>43394.208333333328</v>
      </c>
      <c r="T452" s="6">
        <f t="shared" si="39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6"/>
        <v>123</v>
      </c>
      <c r="G453" t="s">
        <v>20</v>
      </c>
      <c r="H453">
        <v>6286</v>
      </c>
      <c r="I453">
        <f t="shared" si="40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7"/>
        <v>music</v>
      </c>
      <c r="R453" t="str">
        <f t="shared" si="38"/>
        <v>rock</v>
      </c>
      <c r="S453" s="6">
        <f t="shared" si="39"/>
        <v>42935.208333333328</v>
      </c>
      <c r="T453" s="6">
        <f t="shared" si="39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6"/>
        <v>63</v>
      </c>
      <c r="G454" t="s">
        <v>14</v>
      </c>
      <c r="H454">
        <v>31</v>
      </c>
      <c r="I454">
        <f t="shared" si="40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7"/>
        <v>film &amp; video</v>
      </c>
      <c r="R454" t="str">
        <f t="shared" si="38"/>
        <v>drama</v>
      </c>
      <c r="S454" s="6">
        <f t="shared" si="39"/>
        <v>40365.208333333336</v>
      </c>
      <c r="T454" s="6">
        <f t="shared" si="39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6"/>
        <v>56</v>
      </c>
      <c r="G455" t="s">
        <v>14</v>
      </c>
      <c r="H455">
        <v>1181</v>
      </c>
      <c r="I455">
        <f t="shared" si="40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7"/>
        <v>film &amp; video</v>
      </c>
      <c r="R455" t="str">
        <f t="shared" si="38"/>
        <v>science fiction</v>
      </c>
      <c r="S455" s="6">
        <f t="shared" si="39"/>
        <v>42705.25</v>
      </c>
      <c r="T455" s="6">
        <f t="shared" si="39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6"/>
        <v>44</v>
      </c>
      <c r="G456" t="s">
        <v>14</v>
      </c>
      <c r="H456">
        <v>39</v>
      </c>
      <c r="I456">
        <f t="shared" si="40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7"/>
        <v>film &amp; video</v>
      </c>
      <c r="R456" t="str">
        <f t="shared" si="38"/>
        <v>drama</v>
      </c>
      <c r="S456" s="6">
        <f t="shared" si="39"/>
        <v>41568.208333333336</v>
      </c>
      <c r="T456" s="6">
        <f t="shared" si="39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6"/>
        <v>118</v>
      </c>
      <c r="G457" t="s">
        <v>20</v>
      </c>
      <c r="H457">
        <v>3727</v>
      </c>
      <c r="I457">
        <f t="shared" si="40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7"/>
        <v>theater</v>
      </c>
      <c r="R457" t="str">
        <f t="shared" si="38"/>
        <v>plays</v>
      </c>
      <c r="S457" s="6">
        <f t="shared" si="39"/>
        <v>40809.208333333336</v>
      </c>
      <c r="T457" s="6">
        <f t="shared" si="39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6"/>
        <v>104</v>
      </c>
      <c r="G458" t="s">
        <v>20</v>
      </c>
      <c r="H458">
        <v>1605</v>
      </c>
      <c r="I458">
        <f t="shared" si="40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7"/>
        <v>music</v>
      </c>
      <c r="R458" t="str">
        <f t="shared" si="38"/>
        <v>indie rock</v>
      </c>
      <c r="S458" s="6">
        <f t="shared" si="39"/>
        <v>43141.25</v>
      </c>
      <c r="T458" s="6">
        <f t="shared" si="39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6"/>
        <v>27</v>
      </c>
      <c r="G459" t="s">
        <v>14</v>
      </c>
      <c r="H459">
        <v>46</v>
      </c>
      <c r="I459">
        <f t="shared" si="40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7"/>
        <v>theater</v>
      </c>
      <c r="R459" t="str">
        <f t="shared" si="38"/>
        <v>plays</v>
      </c>
      <c r="S459" s="6">
        <f t="shared" si="39"/>
        <v>42657.208333333328</v>
      </c>
      <c r="T459" s="6">
        <f t="shared" si="39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6"/>
        <v>351</v>
      </c>
      <c r="G460" t="s">
        <v>20</v>
      </c>
      <c r="H460">
        <v>2120</v>
      </c>
      <c r="I460">
        <f t="shared" si="40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7"/>
        <v>theater</v>
      </c>
      <c r="R460" t="str">
        <f t="shared" si="38"/>
        <v>plays</v>
      </c>
      <c r="S460" s="6">
        <f t="shared" si="39"/>
        <v>40265.208333333336</v>
      </c>
      <c r="T460" s="6">
        <f t="shared" si="39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6"/>
        <v>90</v>
      </c>
      <c r="G461" t="s">
        <v>14</v>
      </c>
      <c r="H461">
        <v>105</v>
      </c>
      <c r="I461">
        <f t="shared" si="40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7"/>
        <v>film &amp; video</v>
      </c>
      <c r="R461" t="str">
        <f t="shared" si="38"/>
        <v>documentary</v>
      </c>
      <c r="S461" s="6">
        <f t="shared" si="39"/>
        <v>42001.25</v>
      </c>
      <c r="T461" s="6">
        <f t="shared" si="39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6"/>
        <v>172</v>
      </c>
      <c r="G462" t="s">
        <v>20</v>
      </c>
      <c r="H462">
        <v>50</v>
      </c>
      <c r="I462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7"/>
        <v>theater</v>
      </c>
      <c r="R462" t="str">
        <f t="shared" si="38"/>
        <v>plays</v>
      </c>
      <c r="S462" s="6">
        <f t="shared" si="39"/>
        <v>40399.208333333336</v>
      </c>
      <c r="T462" s="6">
        <f t="shared" si="39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6"/>
        <v>141</v>
      </c>
      <c r="G463" t="s">
        <v>20</v>
      </c>
      <c r="H463">
        <v>2080</v>
      </c>
      <c r="I463">
        <f t="shared" si="40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7"/>
        <v>film &amp; video</v>
      </c>
      <c r="R463" t="str">
        <f t="shared" si="38"/>
        <v>drama</v>
      </c>
      <c r="S463" s="6">
        <f t="shared" si="39"/>
        <v>41757.208333333336</v>
      </c>
      <c r="T463" s="6">
        <f t="shared" si="39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6"/>
        <v>31</v>
      </c>
      <c r="G464" t="s">
        <v>14</v>
      </c>
      <c r="H464">
        <v>535</v>
      </c>
      <c r="I464">
        <f t="shared" si="40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7"/>
        <v>games</v>
      </c>
      <c r="R464" t="str">
        <f t="shared" si="38"/>
        <v>mobile games</v>
      </c>
      <c r="S464" s="6">
        <f t="shared" si="39"/>
        <v>41304.25</v>
      </c>
      <c r="T464" s="6">
        <f t="shared" si="39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6"/>
        <v>108</v>
      </c>
      <c r="G465" t="s">
        <v>20</v>
      </c>
      <c r="H465">
        <v>2105</v>
      </c>
      <c r="I465">
        <f t="shared" si="4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7"/>
        <v>film &amp; video</v>
      </c>
      <c r="R465" t="str">
        <f t="shared" si="38"/>
        <v>animation</v>
      </c>
      <c r="S465" s="6">
        <f t="shared" si="39"/>
        <v>41639.25</v>
      </c>
      <c r="T465" s="6">
        <f t="shared" si="39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6"/>
        <v>133</v>
      </c>
      <c r="G466" t="s">
        <v>20</v>
      </c>
      <c r="H466">
        <v>2436</v>
      </c>
      <c r="I466">
        <f t="shared" si="40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7"/>
        <v>theater</v>
      </c>
      <c r="R466" t="str">
        <f t="shared" si="38"/>
        <v>plays</v>
      </c>
      <c r="S466" s="6">
        <f t="shared" si="39"/>
        <v>43142.25</v>
      </c>
      <c r="T466" s="6">
        <f t="shared" si="39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6"/>
        <v>188</v>
      </c>
      <c r="G467" t="s">
        <v>20</v>
      </c>
      <c r="H467">
        <v>80</v>
      </c>
      <c r="I467">
        <f t="shared" si="40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7"/>
        <v>publishing</v>
      </c>
      <c r="R467" t="str">
        <f t="shared" si="38"/>
        <v>translations</v>
      </c>
      <c r="S467" s="6">
        <f t="shared" si="39"/>
        <v>43127.25</v>
      </c>
      <c r="T467" s="6">
        <f t="shared" si="39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6"/>
        <v>332</v>
      </c>
      <c r="G468" t="s">
        <v>20</v>
      </c>
      <c r="H468">
        <v>42</v>
      </c>
      <c r="I468">
        <f t="shared" si="40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7"/>
        <v>technology</v>
      </c>
      <c r="R468" t="str">
        <f t="shared" si="38"/>
        <v>wearables</v>
      </c>
      <c r="S468" s="6">
        <f t="shared" si="39"/>
        <v>41409.208333333336</v>
      </c>
      <c r="T468" s="6">
        <f t="shared" si="39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6"/>
        <v>575</v>
      </c>
      <c r="G469" t="s">
        <v>20</v>
      </c>
      <c r="H469">
        <v>139</v>
      </c>
      <c r="I469">
        <f t="shared" si="40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7"/>
        <v>technology</v>
      </c>
      <c r="R469" t="str">
        <f t="shared" si="38"/>
        <v>web</v>
      </c>
      <c r="S469" s="6">
        <f t="shared" si="39"/>
        <v>42331.25</v>
      </c>
      <c r="T469" s="6">
        <f t="shared" si="39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6"/>
        <v>41</v>
      </c>
      <c r="G470" t="s">
        <v>14</v>
      </c>
      <c r="H470">
        <v>16</v>
      </c>
      <c r="I470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7"/>
        <v>theater</v>
      </c>
      <c r="R470" t="str">
        <f t="shared" si="38"/>
        <v>plays</v>
      </c>
      <c r="S470" s="6">
        <f t="shared" si="39"/>
        <v>43569.208333333328</v>
      </c>
      <c r="T470" s="6">
        <f t="shared" si="39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6"/>
        <v>184</v>
      </c>
      <c r="G471" t="s">
        <v>20</v>
      </c>
      <c r="H471">
        <v>159</v>
      </c>
      <c r="I471">
        <f t="shared" si="4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7"/>
        <v>film &amp; video</v>
      </c>
      <c r="R471" t="str">
        <f t="shared" si="38"/>
        <v>drama</v>
      </c>
      <c r="S471" s="6">
        <f t="shared" si="39"/>
        <v>42142.208333333328</v>
      </c>
      <c r="T471" s="6">
        <f t="shared" si="39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6"/>
        <v>286</v>
      </c>
      <c r="G472" t="s">
        <v>20</v>
      </c>
      <c r="H472">
        <v>381</v>
      </c>
      <c r="I472">
        <f t="shared" si="40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7"/>
        <v>technology</v>
      </c>
      <c r="R472" t="str">
        <f t="shared" si="38"/>
        <v>wearables</v>
      </c>
      <c r="S472" s="6">
        <f t="shared" si="39"/>
        <v>42716.25</v>
      </c>
      <c r="T472" s="6">
        <f t="shared" si="39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6"/>
        <v>319</v>
      </c>
      <c r="G473" t="s">
        <v>20</v>
      </c>
      <c r="H473">
        <v>194</v>
      </c>
      <c r="I473">
        <f t="shared" si="40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7"/>
        <v>food</v>
      </c>
      <c r="R473" t="str">
        <f t="shared" si="38"/>
        <v>food trucks</v>
      </c>
      <c r="S473" s="6">
        <f t="shared" si="39"/>
        <v>41031.208333333336</v>
      </c>
      <c r="T473" s="6">
        <f t="shared" si="39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6"/>
        <v>39</v>
      </c>
      <c r="G474" t="s">
        <v>14</v>
      </c>
      <c r="H474">
        <v>575</v>
      </c>
      <c r="I474">
        <f t="shared" si="40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7"/>
        <v>music</v>
      </c>
      <c r="R474" t="str">
        <f t="shared" si="38"/>
        <v>rock</v>
      </c>
      <c r="S474" s="6">
        <f t="shared" si="39"/>
        <v>43535.208333333328</v>
      </c>
      <c r="T474" s="6">
        <f t="shared" si="39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6"/>
        <v>178</v>
      </c>
      <c r="G475" t="s">
        <v>20</v>
      </c>
      <c r="H475">
        <v>106</v>
      </c>
      <c r="I475">
        <f t="shared" si="40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7"/>
        <v>music</v>
      </c>
      <c r="R475" t="str">
        <f t="shared" si="38"/>
        <v>electric music</v>
      </c>
      <c r="S475" s="6">
        <f t="shared" si="39"/>
        <v>43277.208333333328</v>
      </c>
      <c r="T475" s="6">
        <f t="shared" si="39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6"/>
        <v>365</v>
      </c>
      <c r="G476" t="s">
        <v>20</v>
      </c>
      <c r="H476">
        <v>142</v>
      </c>
      <c r="I476">
        <f t="shared" si="40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7"/>
        <v>film &amp; video</v>
      </c>
      <c r="R476" t="str">
        <f t="shared" si="38"/>
        <v>television</v>
      </c>
      <c r="S476" s="6">
        <f t="shared" si="39"/>
        <v>41989.25</v>
      </c>
      <c r="T476" s="6">
        <f t="shared" si="39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6"/>
        <v>114</v>
      </c>
      <c r="G477" t="s">
        <v>20</v>
      </c>
      <c r="H477">
        <v>211</v>
      </c>
      <c r="I477">
        <f t="shared" si="40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7"/>
        <v>publishing</v>
      </c>
      <c r="R477" t="str">
        <f t="shared" si="38"/>
        <v>translations</v>
      </c>
      <c r="S477" s="6">
        <f t="shared" si="39"/>
        <v>41450.208333333336</v>
      </c>
      <c r="T477" s="6">
        <f t="shared" si="39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6"/>
        <v>30</v>
      </c>
      <c r="G478" t="s">
        <v>14</v>
      </c>
      <c r="H478">
        <v>1120</v>
      </c>
      <c r="I478">
        <f t="shared" si="40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7"/>
        <v>publishing</v>
      </c>
      <c r="R478" t="str">
        <f t="shared" si="38"/>
        <v>fiction</v>
      </c>
      <c r="S478" s="6">
        <f t="shared" si="39"/>
        <v>43322.208333333328</v>
      </c>
      <c r="T478" s="6">
        <f t="shared" si="39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6"/>
        <v>54</v>
      </c>
      <c r="G479" t="s">
        <v>14</v>
      </c>
      <c r="H479">
        <v>113</v>
      </c>
      <c r="I479">
        <f t="shared" si="40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7"/>
        <v>film &amp; video</v>
      </c>
      <c r="R479" t="str">
        <f t="shared" si="38"/>
        <v>science fiction</v>
      </c>
      <c r="S479" s="6">
        <f t="shared" si="39"/>
        <v>40720.208333333336</v>
      </c>
      <c r="T479" s="6">
        <f t="shared" si="39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6"/>
        <v>236</v>
      </c>
      <c r="G480" t="s">
        <v>20</v>
      </c>
      <c r="H480">
        <v>2756</v>
      </c>
      <c r="I480">
        <f t="shared" si="40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7"/>
        <v>technology</v>
      </c>
      <c r="R480" t="str">
        <f t="shared" si="38"/>
        <v>wearables</v>
      </c>
      <c r="S480" s="6">
        <f t="shared" si="39"/>
        <v>42072.208333333328</v>
      </c>
      <c r="T480" s="6">
        <f t="shared" si="39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6"/>
        <v>513</v>
      </c>
      <c r="G481" t="s">
        <v>20</v>
      </c>
      <c r="H481">
        <v>173</v>
      </c>
      <c r="I481">
        <f t="shared" si="40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7"/>
        <v>food</v>
      </c>
      <c r="R481" t="str">
        <f t="shared" si="38"/>
        <v>food trucks</v>
      </c>
      <c r="S481" s="6">
        <f t="shared" si="39"/>
        <v>42945.208333333328</v>
      </c>
      <c r="T481" s="6">
        <f t="shared" si="39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6"/>
        <v>101</v>
      </c>
      <c r="G482" t="s">
        <v>20</v>
      </c>
      <c r="H482">
        <v>87</v>
      </c>
      <c r="I482">
        <f t="shared" si="40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7"/>
        <v>photography</v>
      </c>
      <c r="R482" t="str">
        <f t="shared" si="38"/>
        <v>photography books</v>
      </c>
      <c r="S482" s="6">
        <f t="shared" si="39"/>
        <v>40248.25</v>
      </c>
      <c r="T482" s="6">
        <f t="shared" si="39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6"/>
        <v>81</v>
      </c>
      <c r="G483" t="s">
        <v>14</v>
      </c>
      <c r="H483">
        <v>1538</v>
      </c>
      <c r="I483">
        <f t="shared" si="40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7"/>
        <v>theater</v>
      </c>
      <c r="R483" t="str">
        <f t="shared" si="38"/>
        <v>plays</v>
      </c>
      <c r="S483" s="6">
        <f t="shared" si="39"/>
        <v>41913.208333333336</v>
      </c>
      <c r="T483" s="6">
        <f t="shared" si="39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6"/>
        <v>16</v>
      </c>
      <c r="G484" t="s">
        <v>14</v>
      </c>
      <c r="H484">
        <v>9</v>
      </c>
      <c r="I484">
        <f t="shared" si="40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7"/>
        <v>publishing</v>
      </c>
      <c r="R484" t="str">
        <f t="shared" si="38"/>
        <v>fiction</v>
      </c>
      <c r="S484" s="6">
        <f t="shared" si="39"/>
        <v>40963.25</v>
      </c>
      <c r="T484" s="6">
        <f t="shared" si="39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6"/>
        <v>53</v>
      </c>
      <c r="G485" t="s">
        <v>14</v>
      </c>
      <c r="H485">
        <v>554</v>
      </c>
      <c r="I485">
        <f t="shared" si="40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7"/>
        <v>theater</v>
      </c>
      <c r="R485" t="str">
        <f t="shared" si="38"/>
        <v>plays</v>
      </c>
      <c r="S485" s="6">
        <f t="shared" si="39"/>
        <v>43811.25</v>
      </c>
      <c r="T485" s="6">
        <f t="shared" si="39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6"/>
        <v>260</v>
      </c>
      <c r="G486" t="s">
        <v>20</v>
      </c>
      <c r="H486">
        <v>1572</v>
      </c>
      <c r="I486">
        <f t="shared" si="40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7"/>
        <v>food</v>
      </c>
      <c r="R486" t="str">
        <f t="shared" si="38"/>
        <v>food trucks</v>
      </c>
      <c r="S486" s="6">
        <f t="shared" si="39"/>
        <v>41855.208333333336</v>
      </c>
      <c r="T486" s="6">
        <f t="shared" si="39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6"/>
        <v>31</v>
      </c>
      <c r="G487" t="s">
        <v>14</v>
      </c>
      <c r="H487">
        <v>648</v>
      </c>
      <c r="I487">
        <f t="shared" si="40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7"/>
        <v>theater</v>
      </c>
      <c r="R487" t="str">
        <f t="shared" si="38"/>
        <v>plays</v>
      </c>
      <c r="S487" s="6">
        <f t="shared" si="39"/>
        <v>43626.208333333328</v>
      </c>
      <c r="T487" s="6">
        <f t="shared" si="39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6"/>
        <v>14</v>
      </c>
      <c r="G488" t="s">
        <v>14</v>
      </c>
      <c r="H488">
        <v>21</v>
      </c>
      <c r="I488">
        <f t="shared" si="40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7"/>
        <v>publishing</v>
      </c>
      <c r="R488" t="str">
        <f t="shared" si="38"/>
        <v>translations</v>
      </c>
      <c r="S488" s="6">
        <f t="shared" si="39"/>
        <v>43168.25</v>
      </c>
      <c r="T488" s="6">
        <f t="shared" si="39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6"/>
        <v>179</v>
      </c>
      <c r="G489" t="s">
        <v>20</v>
      </c>
      <c r="H489">
        <v>2346</v>
      </c>
      <c r="I489">
        <f t="shared" si="40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7"/>
        <v>theater</v>
      </c>
      <c r="R489" t="str">
        <f t="shared" si="38"/>
        <v>plays</v>
      </c>
      <c r="S489" s="6">
        <f t="shared" si="39"/>
        <v>42845.208333333328</v>
      </c>
      <c r="T489" s="6">
        <f t="shared" si="39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6"/>
        <v>220</v>
      </c>
      <c r="G490" t="s">
        <v>20</v>
      </c>
      <c r="H490">
        <v>115</v>
      </c>
      <c r="I490">
        <f t="shared" si="40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7"/>
        <v>theater</v>
      </c>
      <c r="R490" t="str">
        <f t="shared" si="38"/>
        <v>plays</v>
      </c>
      <c r="S490" s="6">
        <f t="shared" si="39"/>
        <v>42403.25</v>
      </c>
      <c r="T490" s="6">
        <f t="shared" si="39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6"/>
        <v>102</v>
      </c>
      <c r="G491" t="s">
        <v>20</v>
      </c>
      <c r="H491">
        <v>85</v>
      </c>
      <c r="I491">
        <f t="shared" si="40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7"/>
        <v>technology</v>
      </c>
      <c r="R491" t="str">
        <f t="shared" si="38"/>
        <v>wearables</v>
      </c>
      <c r="S491" s="6">
        <f t="shared" si="39"/>
        <v>40406.208333333336</v>
      </c>
      <c r="T491" s="6">
        <f t="shared" si="39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6"/>
        <v>192</v>
      </c>
      <c r="G492" t="s">
        <v>20</v>
      </c>
      <c r="H492">
        <v>144</v>
      </c>
      <c r="I492">
        <f t="shared" si="40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7"/>
        <v>journalism</v>
      </c>
      <c r="R492" t="str">
        <f t="shared" si="38"/>
        <v>audio</v>
      </c>
      <c r="S492" s="6">
        <f t="shared" si="39"/>
        <v>43786.25</v>
      </c>
      <c r="T492" s="6">
        <f t="shared" si="39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6"/>
        <v>305</v>
      </c>
      <c r="G493" t="s">
        <v>20</v>
      </c>
      <c r="H493">
        <v>2443</v>
      </c>
      <c r="I493">
        <f t="shared" si="4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7"/>
        <v>food</v>
      </c>
      <c r="R493" t="str">
        <f t="shared" si="38"/>
        <v>food trucks</v>
      </c>
      <c r="S493" s="6">
        <f t="shared" si="39"/>
        <v>41456.208333333336</v>
      </c>
      <c r="T493" s="6">
        <f t="shared" si="39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6"/>
        <v>24</v>
      </c>
      <c r="G494" t="s">
        <v>74</v>
      </c>
      <c r="H494">
        <v>595</v>
      </c>
      <c r="I494">
        <f t="shared" si="40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7"/>
        <v>film &amp; video</v>
      </c>
      <c r="R494" t="str">
        <f t="shared" si="38"/>
        <v>shorts</v>
      </c>
      <c r="S494" s="6">
        <f t="shared" si="39"/>
        <v>40336.208333333336</v>
      </c>
      <c r="T494" s="6">
        <f t="shared" si="39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6"/>
        <v>724</v>
      </c>
      <c r="G495" t="s">
        <v>20</v>
      </c>
      <c r="H495">
        <v>64</v>
      </c>
      <c r="I495">
        <f t="shared" si="40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7"/>
        <v>photography</v>
      </c>
      <c r="R495" t="str">
        <f t="shared" si="38"/>
        <v>photography books</v>
      </c>
      <c r="S495" s="6">
        <f t="shared" si="39"/>
        <v>43645.208333333328</v>
      </c>
      <c r="T495" s="6">
        <f t="shared" si="39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6"/>
        <v>547</v>
      </c>
      <c r="G496" t="s">
        <v>20</v>
      </c>
      <c r="H496">
        <v>268</v>
      </c>
      <c r="I496">
        <f t="shared" si="40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7"/>
        <v>technology</v>
      </c>
      <c r="R496" t="str">
        <f t="shared" si="38"/>
        <v>wearables</v>
      </c>
      <c r="S496" s="6">
        <f t="shared" si="39"/>
        <v>40990.208333333336</v>
      </c>
      <c r="T496" s="6">
        <f t="shared" si="39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6"/>
        <v>415</v>
      </c>
      <c r="G497" t="s">
        <v>20</v>
      </c>
      <c r="H497">
        <v>195</v>
      </c>
      <c r="I497">
        <f t="shared" si="40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7"/>
        <v>theater</v>
      </c>
      <c r="R497" t="str">
        <f t="shared" si="38"/>
        <v>plays</v>
      </c>
      <c r="S497" s="6">
        <f t="shared" si="39"/>
        <v>41800.208333333336</v>
      </c>
      <c r="T497" s="6">
        <f t="shared" si="39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6"/>
        <v>1</v>
      </c>
      <c r="G498" t="s">
        <v>14</v>
      </c>
      <c r="H498">
        <v>54</v>
      </c>
      <c r="I498">
        <f t="shared" si="40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7"/>
        <v>film &amp; video</v>
      </c>
      <c r="R498" t="str">
        <f t="shared" si="38"/>
        <v>animation</v>
      </c>
      <c r="S498" s="6">
        <f t="shared" si="39"/>
        <v>42876.208333333328</v>
      </c>
      <c r="T498" s="6">
        <f t="shared" si="39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6"/>
        <v>34</v>
      </c>
      <c r="G499" t="s">
        <v>14</v>
      </c>
      <c r="H499">
        <v>120</v>
      </c>
      <c r="I499">
        <f t="shared" si="40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7"/>
        <v>technology</v>
      </c>
      <c r="R499" t="str">
        <f t="shared" si="38"/>
        <v>wearables</v>
      </c>
      <c r="S499" s="6">
        <f t="shared" si="39"/>
        <v>42724.25</v>
      </c>
      <c r="T499" s="6">
        <f t="shared" si="39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6"/>
        <v>24</v>
      </c>
      <c r="G500" t="s">
        <v>14</v>
      </c>
      <c r="H500">
        <v>579</v>
      </c>
      <c r="I500">
        <f t="shared" si="4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7"/>
        <v>technology</v>
      </c>
      <c r="R500" t="str">
        <f t="shared" si="38"/>
        <v>web</v>
      </c>
      <c r="S500" s="6">
        <f t="shared" si="39"/>
        <v>42005.25</v>
      </c>
      <c r="T500" s="6">
        <f t="shared" si="39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6"/>
        <v>48</v>
      </c>
      <c r="G501" t="s">
        <v>14</v>
      </c>
      <c r="H501">
        <v>2072</v>
      </c>
      <c r="I501">
        <f t="shared" si="40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7"/>
        <v>film &amp; video</v>
      </c>
      <c r="R501" t="str">
        <f t="shared" si="38"/>
        <v>documentary</v>
      </c>
      <c r="S501" s="6">
        <f t="shared" si="39"/>
        <v>42444.208333333328</v>
      </c>
      <c r="T501" s="6">
        <f t="shared" si="39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6"/>
        <v>0</v>
      </c>
      <c r="G502" t="s">
        <v>14</v>
      </c>
      <c r="H502">
        <v>0</v>
      </c>
      <c r="I502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7"/>
        <v>theater</v>
      </c>
      <c r="R502" t="str">
        <f t="shared" si="38"/>
        <v>plays</v>
      </c>
      <c r="S502" s="6">
        <f t="shared" si="39"/>
        <v>41395.208333333336</v>
      </c>
      <c r="T502" s="6">
        <f t="shared" si="39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6"/>
        <v>70</v>
      </c>
      <c r="G503" t="s">
        <v>14</v>
      </c>
      <c r="H503">
        <v>1796</v>
      </c>
      <c r="I503">
        <f t="shared" si="40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7"/>
        <v>film &amp; video</v>
      </c>
      <c r="R503" t="str">
        <f t="shared" si="38"/>
        <v>documentary</v>
      </c>
      <c r="S503" s="6">
        <f t="shared" si="39"/>
        <v>41345.208333333336</v>
      </c>
      <c r="T503" s="6">
        <f t="shared" si="39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6"/>
        <v>530</v>
      </c>
      <c r="G504" t="s">
        <v>20</v>
      </c>
      <c r="H504">
        <v>186</v>
      </c>
      <c r="I504">
        <f t="shared" si="40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7"/>
        <v>games</v>
      </c>
      <c r="R504" t="str">
        <f t="shared" si="38"/>
        <v>video games</v>
      </c>
      <c r="S504" s="6">
        <f t="shared" si="39"/>
        <v>41117.208333333336</v>
      </c>
      <c r="T504" s="6">
        <f t="shared" si="39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6"/>
        <v>180</v>
      </c>
      <c r="G505" t="s">
        <v>20</v>
      </c>
      <c r="H505">
        <v>460</v>
      </c>
      <c r="I505">
        <f t="shared" si="40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7"/>
        <v>film &amp; video</v>
      </c>
      <c r="R505" t="str">
        <f t="shared" si="38"/>
        <v>drama</v>
      </c>
      <c r="S505" s="6">
        <f t="shared" si="39"/>
        <v>42186.208333333328</v>
      </c>
      <c r="T505" s="6">
        <f t="shared" si="39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6"/>
        <v>92</v>
      </c>
      <c r="G506" t="s">
        <v>14</v>
      </c>
      <c r="H506">
        <v>62</v>
      </c>
      <c r="I506">
        <f t="shared" si="40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7"/>
        <v>music</v>
      </c>
      <c r="R506" t="str">
        <f t="shared" si="38"/>
        <v>rock</v>
      </c>
      <c r="S506" s="6">
        <f t="shared" si="39"/>
        <v>42142.208333333328</v>
      </c>
      <c r="T506" s="6">
        <f t="shared" si="39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6"/>
        <v>14</v>
      </c>
      <c r="G507" t="s">
        <v>14</v>
      </c>
      <c r="H507">
        <v>347</v>
      </c>
      <c r="I507">
        <f t="shared" si="40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7"/>
        <v>publishing</v>
      </c>
      <c r="R507" t="str">
        <f t="shared" si="38"/>
        <v>radio &amp; podcasts</v>
      </c>
      <c r="S507" s="6">
        <f t="shared" si="39"/>
        <v>41341.25</v>
      </c>
      <c r="T507" s="6">
        <f t="shared" si="39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6"/>
        <v>927</v>
      </c>
      <c r="G508" t="s">
        <v>20</v>
      </c>
      <c r="H508">
        <v>2528</v>
      </c>
      <c r="I508">
        <f t="shared" si="4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7"/>
        <v>theater</v>
      </c>
      <c r="R508" t="str">
        <f t="shared" si="38"/>
        <v>plays</v>
      </c>
      <c r="S508" s="6">
        <f t="shared" si="39"/>
        <v>43062.25</v>
      </c>
      <c r="T508" s="6">
        <f t="shared" si="39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6"/>
        <v>40</v>
      </c>
      <c r="G509" t="s">
        <v>14</v>
      </c>
      <c r="H509">
        <v>19</v>
      </c>
      <c r="I509">
        <f t="shared" si="40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7"/>
        <v>technology</v>
      </c>
      <c r="R509" t="str">
        <f t="shared" si="38"/>
        <v>web</v>
      </c>
      <c r="S509" s="6">
        <f t="shared" si="39"/>
        <v>41373.208333333336</v>
      </c>
      <c r="T509" s="6">
        <f t="shared" si="39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6"/>
        <v>112</v>
      </c>
      <c r="G510" t="s">
        <v>20</v>
      </c>
      <c r="H510">
        <v>3657</v>
      </c>
      <c r="I510">
        <f t="shared" si="40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7"/>
        <v>theater</v>
      </c>
      <c r="R510" t="str">
        <f t="shared" si="38"/>
        <v>plays</v>
      </c>
      <c r="S510" s="6">
        <f t="shared" si="39"/>
        <v>43310.208333333328</v>
      </c>
      <c r="T510" s="6">
        <f t="shared" si="39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6"/>
        <v>71</v>
      </c>
      <c r="G511" t="s">
        <v>14</v>
      </c>
      <c r="H511">
        <v>1258</v>
      </c>
      <c r="I511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7"/>
        <v>theater</v>
      </c>
      <c r="R511" t="str">
        <f t="shared" si="38"/>
        <v>plays</v>
      </c>
      <c r="S511" s="6">
        <f t="shared" si="39"/>
        <v>41034.208333333336</v>
      </c>
      <c r="T511" s="6">
        <f t="shared" si="39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6"/>
        <v>119</v>
      </c>
      <c r="G512" t="s">
        <v>20</v>
      </c>
      <c r="H512">
        <v>131</v>
      </c>
      <c r="I512">
        <f t="shared" si="40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7"/>
        <v>film &amp; video</v>
      </c>
      <c r="R512" t="str">
        <f t="shared" si="38"/>
        <v>drama</v>
      </c>
      <c r="S512" s="6">
        <f t="shared" si="39"/>
        <v>43251.208333333328</v>
      </c>
      <c r="T512" s="6">
        <f t="shared" si="39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6"/>
        <v>24</v>
      </c>
      <c r="G513" t="s">
        <v>14</v>
      </c>
      <c r="H513">
        <v>362</v>
      </c>
      <c r="I513">
        <f t="shared" si="40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7"/>
        <v>theater</v>
      </c>
      <c r="R513" t="str">
        <f t="shared" si="38"/>
        <v>plays</v>
      </c>
      <c r="S513" s="6">
        <f t="shared" si="39"/>
        <v>43671.208333333328</v>
      </c>
      <c r="T513" s="6">
        <f t="shared" si="39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6"/>
        <v>139</v>
      </c>
      <c r="G514" t="s">
        <v>20</v>
      </c>
      <c r="H514">
        <v>239</v>
      </c>
      <c r="I514">
        <f t="shared" si="40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7"/>
        <v>games</v>
      </c>
      <c r="R514" t="str">
        <f t="shared" si="38"/>
        <v>video games</v>
      </c>
      <c r="S514" s="6">
        <f t="shared" si="39"/>
        <v>41825.208333333336</v>
      </c>
      <c r="T514" s="6">
        <f t="shared" si="39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1">ROUND(((E515/D515)*100),0)</f>
        <v>39</v>
      </c>
      <c r="G515" t="s">
        <v>74</v>
      </c>
      <c r="H515">
        <v>35</v>
      </c>
      <c r="I515">
        <f t="shared" si="40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2">LEFT(P515,SEARCH("/",P515)-1)</f>
        <v>film &amp; video</v>
      </c>
      <c r="R515" t="str">
        <f t="shared" ref="R515:R578" si="43">RIGHT(P515,LEN(P515)-SEARCH("/",P515))</f>
        <v>television</v>
      </c>
      <c r="S515" s="6">
        <f t="shared" ref="S515:T578" si="44">(((L515/60)/60/24)+DATE(1970,1,1))</f>
        <v>40430.208333333336</v>
      </c>
      <c r="T515" s="6">
        <f t="shared" si="44"/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1"/>
        <v>22</v>
      </c>
      <c r="G516" t="s">
        <v>74</v>
      </c>
      <c r="H516">
        <v>528</v>
      </c>
      <c r="I516">
        <f t="shared" ref="I516:I579" si="4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2"/>
        <v>music</v>
      </c>
      <c r="R516" t="str">
        <f t="shared" si="43"/>
        <v>rock</v>
      </c>
      <c r="S516" s="6">
        <f t="shared" si="44"/>
        <v>41614.25</v>
      </c>
      <c r="T516" s="6">
        <f t="shared" si="4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1"/>
        <v>56</v>
      </c>
      <c r="G517" t="s">
        <v>14</v>
      </c>
      <c r="H517">
        <v>133</v>
      </c>
      <c r="I517">
        <f t="shared" si="4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2"/>
        <v>theater</v>
      </c>
      <c r="R517" t="str">
        <f t="shared" si="43"/>
        <v>plays</v>
      </c>
      <c r="S517" s="6">
        <f t="shared" si="44"/>
        <v>40900.25</v>
      </c>
      <c r="T517" s="6">
        <f t="shared" si="4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1"/>
        <v>43</v>
      </c>
      <c r="G518" t="s">
        <v>14</v>
      </c>
      <c r="H518">
        <v>846</v>
      </c>
      <c r="I518">
        <f t="shared" si="4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2"/>
        <v>publishing</v>
      </c>
      <c r="R518" t="str">
        <f t="shared" si="43"/>
        <v>nonfiction</v>
      </c>
      <c r="S518" s="6">
        <f t="shared" si="44"/>
        <v>40396.208333333336</v>
      </c>
      <c r="T518" s="6">
        <f t="shared" si="4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1"/>
        <v>112</v>
      </c>
      <c r="G519" t="s">
        <v>20</v>
      </c>
      <c r="H519">
        <v>78</v>
      </c>
      <c r="I519">
        <f t="shared" si="4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2"/>
        <v>food</v>
      </c>
      <c r="R519" t="str">
        <f t="shared" si="43"/>
        <v>food trucks</v>
      </c>
      <c r="S519" s="6">
        <f t="shared" si="44"/>
        <v>42860.208333333328</v>
      </c>
      <c r="T519" s="6">
        <f t="shared" si="4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1"/>
        <v>7</v>
      </c>
      <c r="G520" t="s">
        <v>14</v>
      </c>
      <c r="H520">
        <v>10</v>
      </c>
      <c r="I520">
        <f t="shared" si="4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2"/>
        <v>film &amp; video</v>
      </c>
      <c r="R520" t="str">
        <f t="shared" si="43"/>
        <v>animation</v>
      </c>
      <c r="S520" s="6">
        <f t="shared" si="44"/>
        <v>43154.25</v>
      </c>
      <c r="T520" s="6">
        <f t="shared" si="4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1"/>
        <v>102</v>
      </c>
      <c r="G521" t="s">
        <v>20</v>
      </c>
      <c r="H521">
        <v>1773</v>
      </c>
      <c r="I521">
        <f t="shared" si="4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2"/>
        <v>music</v>
      </c>
      <c r="R521" t="str">
        <f t="shared" si="43"/>
        <v>rock</v>
      </c>
      <c r="S521" s="6">
        <f t="shared" si="44"/>
        <v>42012.25</v>
      </c>
      <c r="T521" s="6">
        <f t="shared" si="4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1"/>
        <v>426</v>
      </c>
      <c r="G522" t="s">
        <v>20</v>
      </c>
      <c r="H522">
        <v>32</v>
      </c>
      <c r="I522">
        <f t="shared" si="4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2"/>
        <v>theater</v>
      </c>
      <c r="R522" t="str">
        <f t="shared" si="43"/>
        <v>plays</v>
      </c>
      <c r="S522" s="6">
        <f t="shared" si="44"/>
        <v>43574.208333333328</v>
      </c>
      <c r="T522" s="6">
        <f t="shared" si="4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1"/>
        <v>146</v>
      </c>
      <c r="G523" t="s">
        <v>20</v>
      </c>
      <c r="H523">
        <v>369</v>
      </c>
      <c r="I523">
        <f t="shared" si="4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2"/>
        <v>film &amp; video</v>
      </c>
      <c r="R523" t="str">
        <f t="shared" si="43"/>
        <v>drama</v>
      </c>
      <c r="S523" s="6">
        <f t="shared" si="44"/>
        <v>42605.208333333328</v>
      </c>
      <c r="T523" s="6">
        <f t="shared" si="4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1"/>
        <v>32</v>
      </c>
      <c r="G524" t="s">
        <v>14</v>
      </c>
      <c r="H524">
        <v>191</v>
      </c>
      <c r="I524">
        <f t="shared" si="4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2"/>
        <v>film &amp; video</v>
      </c>
      <c r="R524" t="str">
        <f t="shared" si="43"/>
        <v>shorts</v>
      </c>
      <c r="S524" s="6">
        <f t="shared" si="44"/>
        <v>41093.208333333336</v>
      </c>
      <c r="T524" s="6">
        <f t="shared" si="4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1"/>
        <v>700</v>
      </c>
      <c r="G525" t="s">
        <v>20</v>
      </c>
      <c r="H525">
        <v>89</v>
      </c>
      <c r="I525">
        <f t="shared" si="4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2"/>
        <v>film &amp; video</v>
      </c>
      <c r="R525" t="str">
        <f t="shared" si="43"/>
        <v>shorts</v>
      </c>
      <c r="S525" s="6">
        <f t="shared" si="44"/>
        <v>40241.25</v>
      </c>
      <c r="T525" s="6">
        <f t="shared" si="4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1"/>
        <v>84</v>
      </c>
      <c r="G526" t="s">
        <v>14</v>
      </c>
      <c r="H526">
        <v>1979</v>
      </c>
      <c r="I526">
        <f t="shared" si="4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2"/>
        <v>theater</v>
      </c>
      <c r="R526" t="str">
        <f t="shared" si="43"/>
        <v>plays</v>
      </c>
      <c r="S526" s="6">
        <f t="shared" si="44"/>
        <v>40294.208333333336</v>
      </c>
      <c r="T526" s="6">
        <f t="shared" si="4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1"/>
        <v>84</v>
      </c>
      <c r="G527" t="s">
        <v>14</v>
      </c>
      <c r="H527">
        <v>63</v>
      </c>
      <c r="I527">
        <f t="shared" si="4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2"/>
        <v>technology</v>
      </c>
      <c r="R527" t="str">
        <f t="shared" si="43"/>
        <v>wearables</v>
      </c>
      <c r="S527" s="6">
        <f t="shared" si="44"/>
        <v>40505.25</v>
      </c>
      <c r="T527" s="6">
        <f t="shared" si="4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1"/>
        <v>156</v>
      </c>
      <c r="G528" t="s">
        <v>20</v>
      </c>
      <c r="H528">
        <v>147</v>
      </c>
      <c r="I528">
        <f t="shared" si="4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2"/>
        <v>theater</v>
      </c>
      <c r="R528" t="str">
        <f t="shared" si="43"/>
        <v>plays</v>
      </c>
      <c r="S528" s="6">
        <f t="shared" si="44"/>
        <v>42364.25</v>
      </c>
      <c r="T528" s="6">
        <f t="shared" si="4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1"/>
        <v>100</v>
      </c>
      <c r="G529" t="s">
        <v>14</v>
      </c>
      <c r="H529">
        <v>6080</v>
      </c>
      <c r="I529">
        <f t="shared" si="4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2"/>
        <v>film &amp; video</v>
      </c>
      <c r="R529" t="str">
        <f t="shared" si="43"/>
        <v>animation</v>
      </c>
      <c r="S529" s="6">
        <f t="shared" si="44"/>
        <v>42405.25</v>
      </c>
      <c r="T529" s="6">
        <f t="shared" si="4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1"/>
        <v>80</v>
      </c>
      <c r="G530" t="s">
        <v>14</v>
      </c>
      <c r="H530">
        <v>80</v>
      </c>
      <c r="I530">
        <f t="shared" si="4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2"/>
        <v>music</v>
      </c>
      <c r="R530" t="str">
        <f t="shared" si="43"/>
        <v>indie rock</v>
      </c>
      <c r="S530" s="6">
        <f t="shared" si="44"/>
        <v>41601.25</v>
      </c>
      <c r="T530" s="6">
        <f t="shared" si="4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1"/>
        <v>11</v>
      </c>
      <c r="G531" t="s">
        <v>14</v>
      </c>
      <c r="H531">
        <v>9</v>
      </c>
      <c r="I531">
        <f t="shared" si="4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2"/>
        <v>games</v>
      </c>
      <c r="R531" t="str">
        <f t="shared" si="43"/>
        <v>video games</v>
      </c>
      <c r="S531" s="6">
        <f t="shared" si="44"/>
        <v>41769.208333333336</v>
      </c>
      <c r="T531" s="6">
        <f t="shared" si="4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1"/>
        <v>92</v>
      </c>
      <c r="G532" t="s">
        <v>14</v>
      </c>
      <c r="H532">
        <v>1784</v>
      </c>
      <c r="I532">
        <f t="shared" si="4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2"/>
        <v>publishing</v>
      </c>
      <c r="R532" t="str">
        <f t="shared" si="43"/>
        <v>fiction</v>
      </c>
      <c r="S532" s="6">
        <f t="shared" si="44"/>
        <v>40421.208333333336</v>
      </c>
      <c r="T532" s="6">
        <f t="shared" si="4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1"/>
        <v>96</v>
      </c>
      <c r="G533" t="s">
        <v>47</v>
      </c>
      <c r="H533">
        <v>3640</v>
      </c>
      <c r="I533">
        <f t="shared" si="4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2"/>
        <v>games</v>
      </c>
      <c r="R533" t="str">
        <f t="shared" si="43"/>
        <v>video games</v>
      </c>
      <c r="S533" s="6">
        <f t="shared" si="44"/>
        <v>41589.25</v>
      </c>
      <c r="T533" s="6">
        <f t="shared" si="4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1"/>
        <v>503</v>
      </c>
      <c r="G534" t="s">
        <v>20</v>
      </c>
      <c r="H534">
        <v>126</v>
      </c>
      <c r="I534">
        <f t="shared" si="4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2"/>
        <v>theater</v>
      </c>
      <c r="R534" t="str">
        <f t="shared" si="43"/>
        <v>plays</v>
      </c>
      <c r="S534" s="6">
        <f t="shared" si="44"/>
        <v>43125.25</v>
      </c>
      <c r="T534" s="6">
        <f t="shared" si="4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1"/>
        <v>159</v>
      </c>
      <c r="G535" t="s">
        <v>20</v>
      </c>
      <c r="H535">
        <v>2218</v>
      </c>
      <c r="I535">
        <f t="shared" si="4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2"/>
        <v>music</v>
      </c>
      <c r="R535" t="str">
        <f t="shared" si="43"/>
        <v>indie rock</v>
      </c>
      <c r="S535" s="6">
        <f t="shared" si="44"/>
        <v>41479.208333333336</v>
      </c>
      <c r="T535" s="6">
        <f t="shared" si="4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1"/>
        <v>15</v>
      </c>
      <c r="G536" t="s">
        <v>14</v>
      </c>
      <c r="H536">
        <v>243</v>
      </c>
      <c r="I536">
        <f t="shared" si="4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2"/>
        <v>film &amp; video</v>
      </c>
      <c r="R536" t="str">
        <f t="shared" si="43"/>
        <v>drama</v>
      </c>
      <c r="S536" s="6">
        <f t="shared" si="44"/>
        <v>43329.208333333328</v>
      </c>
      <c r="T536" s="6">
        <f t="shared" si="4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1"/>
        <v>482</v>
      </c>
      <c r="G537" t="s">
        <v>20</v>
      </c>
      <c r="H537">
        <v>202</v>
      </c>
      <c r="I537">
        <f t="shared" si="4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2"/>
        <v>theater</v>
      </c>
      <c r="R537" t="str">
        <f t="shared" si="43"/>
        <v>plays</v>
      </c>
      <c r="S537" s="6">
        <f t="shared" si="44"/>
        <v>43259.208333333328</v>
      </c>
      <c r="T537" s="6">
        <f t="shared" si="4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1"/>
        <v>150</v>
      </c>
      <c r="G538" t="s">
        <v>20</v>
      </c>
      <c r="H538">
        <v>140</v>
      </c>
      <c r="I538">
        <f t="shared" si="4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2"/>
        <v>publishing</v>
      </c>
      <c r="R538" t="str">
        <f t="shared" si="43"/>
        <v>fiction</v>
      </c>
      <c r="S538" s="6">
        <f t="shared" si="44"/>
        <v>40414.208333333336</v>
      </c>
      <c r="T538" s="6">
        <f t="shared" si="4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1"/>
        <v>117</v>
      </c>
      <c r="G539" t="s">
        <v>20</v>
      </c>
      <c r="H539">
        <v>1052</v>
      </c>
      <c r="I539">
        <f t="shared" si="4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2"/>
        <v>film &amp; video</v>
      </c>
      <c r="R539" t="str">
        <f t="shared" si="43"/>
        <v>documentary</v>
      </c>
      <c r="S539" s="6">
        <f t="shared" si="44"/>
        <v>43342.208333333328</v>
      </c>
      <c r="T539" s="6">
        <f t="shared" si="4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1"/>
        <v>38</v>
      </c>
      <c r="G540" t="s">
        <v>14</v>
      </c>
      <c r="H540">
        <v>1296</v>
      </c>
      <c r="I540">
        <f t="shared" si="4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2"/>
        <v>games</v>
      </c>
      <c r="R540" t="str">
        <f t="shared" si="43"/>
        <v>mobile games</v>
      </c>
      <c r="S540" s="6">
        <f t="shared" si="44"/>
        <v>41539.208333333336</v>
      </c>
      <c r="T540" s="6">
        <f t="shared" si="4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1"/>
        <v>73</v>
      </c>
      <c r="G541" t="s">
        <v>14</v>
      </c>
      <c r="H541">
        <v>77</v>
      </c>
      <c r="I541">
        <f t="shared" si="4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2"/>
        <v>food</v>
      </c>
      <c r="R541" t="str">
        <f t="shared" si="43"/>
        <v>food trucks</v>
      </c>
      <c r="S541" s="6">
        <f t="shared" si="44"/>
        <v>43647.208333333328</v>
      </c>
      <c r="T541" s="6">
        <f t="shared" si="4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1"/>
        <v>266</v>
      </c>
      <c r="G542" t="s">
        <v>20</v>
      </c>
      <c r="H542">
        <v>247</v>
      </c>
      <c r="I542">
        <f t="shared" si="4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2"/>
        <v>photography</v>
      </c>
      <c r="R542" t="str">
        <f t="shared" si="43"/>
        <v>photography books</v>
      </c>
      <c r="S542" s="6">
        <f t="shared" si="44"/>
        <v>43225.208333333328</v>
      </c>
      <c r="T542" s="6">
        <f t="shared" si="4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1"/>
        <v>24</v>
      </c>
      <c r="G543" t="s">
        <v>14</v>
      </c>
      <c r="H543">
        <v>395</v>
      </c>
      <c r="I543">
        <f t="shared" si="4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2"/>
        <v>games</v>
      </c>
      <c r="R543" t="str">
        <f t="shared" si="43"/>
        <v>mobile games</v>
      </c>
      <c r="S543" s="6">
        <f t="shared" si="44"/>
        <v>42165.208333333328</v>
      </c>
      <c r="T543" s="6">
        <f t="shared" si="4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1"/>
        <v>3</v>
      </c>
      <c r="G544" t="s">
        <v>14</v>
      </c>
      <c r="H544">
        <v>49</v>
      </c>
      <c r="I544">
        <f t="shared" si="4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2"/>
        <v>music</v>
      </c>
      <c r="R544" t="str">
        <f t="shared" si="43"/>
        <v>indie rock</v>
      </c>
      <c r="S544" s="6">
        <f t="shared" si="44"/>
        <v>42391.25</v>
      </c>
      <c r="T544" s="6">
        <f t="shared" si="4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1"/>
        <v>16</v>
      </c>
      <c r="G545" t="s">
        <v>14</v>
      </c>
      <c r="H545">
        <v>180</v>
      </c>
      <c r="I545">
        <f t="shared" si="4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2"/>
        <v>games</v>
      </c>
      <c r="R545" t="str">
        <f t="shared" si="43"/>
        <v>video games</v>
      </c>
      <c r="S545" s="6">
        <f t="shared" si="44"/>
        <v>41528.208333333336</v>
      </c>
      <c r="T545" s="6">
        <f t="shared" si="4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1"/>
        <v>277</v>
      </c>
      <c r="G546" t="s">
        <v>20</v>
      </c>
      <c r="H546">
        <v>84</v>
      </c>
      <c r="I546">
        <f t="shared" si="4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2"/>
        <v>music</v>
      </c>
      <c r="R546" t="str">
        <f t="shared" si="43"/>
        <v>rock</v>
      </c>
      <c r="S546" s="6">
        <f t="shared" si="44"/>
        <v>42377.25</v>
      </c>
      <c r="T546" s="6">
        <f t="shared" si="4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1"/>
        <v>89</v>
      </c>
      <c r="G547" t="s">
        <v>14</v>
      </c>
      <c r="H547">
        <v>2690</v>
      </c>
      <c r="I547">
        <f t="shared" si="4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2"/>
        <v>theater</v>
      </c>
      <c r="R547" t="str">
        <f t="shared" si="43"/>
        <v>plays</v>
      </c>
      <c r="S547" s="6">
        <f t="shared" si="44"/>
        <v>43824.25</v>
      </c>
      <c r="T547" s="6">
        <f t="shared" si="4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1"/>
        <v>164</v>
      </c>
      <c r="G548" t="s">
        <v>20</v>
      </c>
      <c r="H548">
        <v>88</v>
      </c>
      <c r="I548">
        <f t="shared" si="4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2"/>
        <v>theater</v>
      </c>
      <c r="R548" t="str">
        <f t="shared" si="43"/>
        <v>plays</v>
      </c>
      <c r="S548" s="6">
        <f t="shared" si="44"/>
        <v>43360.208333333328</v>
      </c>
      <c r="T548" s="6">
        <f t="shared" si="4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1"/>
        <v>969</v>
      </c>
      <c r="G549" t="s">
        <v>20</v>
      </c>
      <c r="H549">
        <v>156</v>
      </c>
      <c r="I549">
        <f t="shared" si="4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2"/>
        <v>film &amp; video</v>
      </c>
      <c r="R549" t="str">
        <f t="shared" si="43"/>
        <v>drama</v>
      </c>
      <c r="S549" s="6">
        <f t="shared" si="44"/>
        <v>42029.25</v>
      </c>
      <c r="T549" s="6">
        <f t="shared" si="4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1"/>
        <v>271</v>
      </c>
      <c r="G550" t="s">
        <v>20</v>
      </c>
      <c r="H550">
        <v>2985</v>
      </c>
      <c r="I550">
        <f t="shared" si="4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2"/>
        <v>theater</v>
      </c>
      <c r="R550" t="str">
        <f t="shared" si="43"/>
        <v>plays</v>
      </c>
      <c r="S550" s="6">
        <f t="shared" si="44"/>
        <v>42461.208333333328</v>
      </c>
      <c r="T550" s="6">
        <f t="shared" si="4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1"/>
        <v>284</v>
      </c>
      <c r="G551" t="s">
        <v>20</v>
      </c>
      <c r="H551">
        <v>762</v>
      </c>
      <c r="I551">
        <f t="shared" si="4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2"/>
        <v>technology</v>
      </c>
      <c r="R551" t="str">
        <f t="shared" si="43"/>
        <v>wearables</v>
      </c>
      <c r="S551" s="6">
        <f t="shared" si="44"/>
        <v>41422.208333333336</v>
      </c>
      <c r="T551" s="6">
        <f t="shared" si="4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1"/>
        <v>4</v>
      </c>
      <c r="G552" t="s">
        <v>74</v>
      </c>
      <c r="H552">
        <v>1</v>
      </c>
      <c r="I552">
        <f t="shared" si="4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2"/>
        <v>music</v>
      </c>
      <c r="R552" t="str">
        <f t="shared" si="43"/>
        <v>indie rock</v>
      </c>
      <c r="S552" s="6">
        <f t="shared" si="44"/>
        <v>40968.25</v>
      </c>
      <c r="T552" s="6">
        <f t="shared" si="4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1"/>
        <v>59</v>
      </c>
      <c r="G553" t="s">
        <v>14</v>
      </c>
      <c r="H553">
        <v>2779</v>
      </c>
      <c r="I553">
        <f t="shared" si="4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2"/>
        <v>technology</v>
      </c>
      <c r="R553" t="str">
        <f t="shared" si="43"/>
        <v>web</v>
      </c>
      <c r="S553" s="6">
        <f t="shared" si="44"/>
        <v>41993.25</v>
      </c>
      <c r="T553" s="6">
        <f t="shared" si="4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1"/>
        <v>99</v>
      </c>
      <c r="G554" t="s">
        <v>14</v>
      </c>
      <c r="H554">
        <v>92</v>
      </c>
      <c r="I554">
        <f t="shared" si="4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2"/>
        <v>theater</v>
      </c>
      <c r="R554" t="str">
        <f t="shared" si="43"/>
        <v>plays</v>
      </c>
      <c r="S554" s="6">
        <f t="shared" si="44"/>
        <v>42700.25</v>
      </c>
      <c r="T554" s="6">
        <f t="shared" si="4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1"/>
        <v>44</v>
      </c>
      <c r="G555" t="s">
        <v>14</v>
      </c>
      <c r="H555">
        <v>1028</v>
      </c>
      <c r="I555">
        <f t="shared" si="4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2"/>
        <v>music</v>
      </c>
      <c r="R555" t="str">
        <f t="shared" si="43"/>
        <v>rock</v>
      </c>
      <c r="S555" s="6">
        <f t="shared" si="44"/>
        <v>40545.25</v>
      </c>
      <c r="T555" s="6">
        <f t="shared" si="4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1"/>
        <v>152</v>
      </c>
      <c r="G556" t="s">
        <v>20</v>
      </c>
      <c r="H556">
        <v>554</v>
      </c>
      <c r="I556">
        <f t="shared" si="4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2"/>
        <v>music</v>
      </c>
      <c r="R556" t="str">
        <f t="shared" si="43"/>
        <v>indie rock</v>
      </c>
      <c r="S556" s="6">
        <f t="shared" si="44"/>
        <v>42723.25</v>
      </c>
      <c r="T556" s="6">
        <f t="shared" si="4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1"/>
        <v>224</v>
      </c>
      <c r="G557" t="s">
        <v>20</v>
      </c>
      <c r="H557">
        <v>135</v>
      </c>
      <c r="I557">
        <f t="shared" si="4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2"/>
        <v>music</v>
      </c>
      <c r="R557" t="str">
        <f t="shared" si="43"/>
        <v>rock</v>
      </c>
      <c r="S557" s="6">
        <f t="shared" si="44"/>
        <v>41731.208333333336</v>
      </c>
      <c r="T557" s="6">
        <f t="shared" si="4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1"/>
        <v>240</v>
      </c>
      <c r="G558" t="s">
        <v>20</v>
      </c>
      <c r="H558">
        <v>122</v>
      </c>
      <c r="I558">
        <f t="shared" si="4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2"/>
        <v>publishing</v>
      </c>
      <c r="R558" t="str">
        <f t="shared" si="43"/>
        <v>translations</v>
      </c>
      <c r="S558" s="6">
        <f t="shared" si="44"/>
        <v>40792.208333333336</v>
      </c>
      <c r="T558" s="6">
        <f t="shared" si="4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1"/>
        <v>199</v>
      </c>
      <c r="G559" t="s">
        <v>20</v>
      </c>
      <c r="H559">
        <v>221</v>
      </c>
      <c r="I559">
        <f t="shared" si="4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2"/>
        <v>film &amp; video</v>
      </c>
      <c r="R559" t="str">
        <f t="shared" si="43"/>
        <v>science fiction</v>
      </c>
      <c r="S559" s="6">
        <f t="shared" si="44"/>
        <v>42279.208333333328</v>
      </c>
      <c r="T559" s="6">
        <f t="shared" si="4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1"/>
        <v>137</v>
      </c>
      <c r="G560" t="s">
        <v>20</v>
      </c>
      <c r="H560">
        <v>126</v>
      </c>
      <c r="I560">
        <f t="shared" si="4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2"/>
        <v>theater</v>
      </c>
      <c r="R560" t="str">
        <f t="shared" si="43"/>
        <v>plays</v>
      </c>
      <c r="S560" s="6">
        <f t="shared" si="44"/>
        <v>42424.25</v>
      </c>
      <c r="T560" s="6">
        <f t="shared" si="4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1"/>
        <v>101</v>
      </c>
      <c r="G561" t="s">
        <v>20</v>
      </c>
      <c r="H561">
        <v>1022</v>
      </c>
      <c r="I561">
        <f t="shared" si="4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2"/>
        <v>theater</v>
      </c>
      <c r="R561" t="str">
        <f t="shared" si="43"/>
        <v>plays</v>
      </c>
      <c r="S561" s="6">
        <f t="shared" si="44"/>
        <v>42584.208333333328</v>
      </c>
      <c r="T561" s="6">
        <f t="shared" si="4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1"/>
        <v>794</v>
      </c>
      <c r="G562" t="s">
        <v>20</v>
      </c>
      <c r="H562">
        <v>3177</v>
      </c>
      <c r="I562">
        <f t="shared" si="4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2"/>
        <v>film &amp; video</v>
      </c>
      <c r="R562" t="str">
        <f t="shared" si="43"/>
        <v>animation</v>
      </c>
      <c r="S562" s="6">
        <f t="shared" si="44"/>
        <v>40865.25</v>
      </c>
      <c r="T562" s="6">
        <f t="shared" si="4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1"/>
        <v>370</v>
      </c>
      <c r="G563" t="s">
        <v>20</v>
      </c>
      <c r="H563">
        <v>198</v>
      </c>
      <c r="I563">
        <f t="shared" si="4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2"/>
        <v>theater</v>
      </c>
      <c r="R563" t="str">
        <f t="shared" si="43"/>
        <v>plays</v>
      </c>
      <c r="S563" s="6">
        <f t="shared" si="44"/>
        <v>40833.208333333336</v>
      </c>
      <c r="T563" s="6">
        <f t="shared" si="4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1"/>
        <v>13</v>
      </c>
      <c r="G564" t="s">
        <v>14</v>
      </c>
      <c r="H564">
        <v>26</v>
      </c>
      <c r="I564">
        <f t="shared" si="4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2"/>
        <v>music</v>
      </c>
      <c r="R564" t="str">
        <f t="shared" si="43"/>
        <v>rock</v>
      </c>
      <c r="S564" s="6">
        <f t="shared" si="44"/>
        <v>43536.208333333328</v>
      </c>
      <c r="T564" s="6">
        <f t="shared" si="4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1"/>
        <v>138</v>
      </c>
      <c r="G565" t="s">
        <v>20</v>
      </c>
      <c r="H565">
        <v>85</v>
      </c>
      <c r="I565">
        <f t="shared" si="4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2"/>
        <v>film &amp; video</v>
      </c>
      <c r="R565" t="str">
        <f t="shared" si="43"/>
        <v>documentary</v>
      </c>
      <c r="S565" s="6">
        <f t="shared" si="44"/>
        <v>43417.25</v>
      </c>
      <c r="T565" s="6">
        <f t="shared" si="4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1"/>
        <v>84</v>
      </c>
      <c r="G566" t="s">
        <v>14</v>
      </c>
      <c r="H566">
        <v>1790</v>
      </c>
      <c r="I566">
        <f t="shared" si="4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2"/>
        <v>theater</v>
      </c>
      <c r="R566" t="str">
        <f t="shared" si="43"/>
        <v>plays</v>
      </c>
      <c r="S566" s="6">
        <f t="shared" si="44"/>
        <v>42078.208333333328</v>
      </c>
      <c r="T566" s="6">
        <f t="shared" si="4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1"/>
        <v>205</v>
      </c>
      <c r="G567" t="s">
        <v>20</v>
      </c>
      <c r="H567">
        <v>3596</v>
      </c>
      <c r="I567">
        <f t="shared" si="4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2"/>
        <v>theater</v>
      </c>
      <c r="R567" t="str">
        <f t="shared" si="43"/>
        <v>plays</v>
      </c>
      <c r="S567" s="6">
        <f t="shared" si="44"/>
        <v>40862.25</v>
      </c>
      <c r="T567" s="6">
        <f t="shared" si="4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1"/>
        <v>44</v>
      </c>
      <c r="G568" t="s">
        <v>14</v>
      </c>
      <c r="H568">
        <v>37</v>
      </c>
      <c r="I568">
        <f t="shared" si="4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2"/>
        <v>music</v>
      </c>
      <c r="R568" t="str">
        <f t="shared" si="43"/>
        <v>electric music</v>
      </c>
      <c r="S568" s="6">
        <f t="shared" si="44"/>
        <v>42424.25</v>
      </c>
      <c r="T568" s="6">
        <f t="shared" si="4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1"/>
        <v>219</v>
      </c>
      <c r="G569" t="s">
        <v>20</v>
      </c>
      <c r="H569">
        <v>244</v>
      </c>
      <c r="I569">
        <f t="shared" si="4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2"/>
        <v>music</v>
      </c>
      <c r="R569" t="str">
        <f t="shared" si="43"/>
        <v>rock</v>
      </c>
      <c r="S569" s="6">
        <f t="shared" si="44"/>
        <v>41830.208333333336</v>
      </c>
      <c r="T569" s="6">
        <f t="shared" si="4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1"/>
        <v>186</v>
      </c>
      <c r="G570" t="s">
        <v>20</v>
      </c>
      <c r="H570">
        <v>5180</v>
      </c>
      <c r="I570">
        <f t="shared" si="4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2"/>
        <v>theater</v>
      </c>
      <c r="R570" t="str">
        <f t="shared" si="43"/>
        <v>plays</v>
      </c>
      <c r="S570" s="6">
        <f t="shared" si="44"/>
        <v>40374.208333333336</v>
      </c>
      <c r="T570" s="6">
        <f t="shared" si="4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1"/>
        <v>237</v>
      </c>
      <c r="G571" t="s">
        <v>20</v>
      </c>
      <c r="H571">
        <v>589</v>
      </c>
      <c r="I571">
        <f t="shared" si="4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2"/>
        <v>film &amp; video</v>
      </c>
      <c r="R571" t="str">
        <f t="shared" si="43"/>
        <v>animation</v>
      </c>
      <c r="S571" s="6">
        <f t="shared" si="44"/>
        <v>40554.25</v>
      </c>
      <c r="T571" s="6">
        <f t="shared" si="4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1"/>
        <v>306</v>
      </c>
      <c r="G572" t="s">
        <v>20</v>
      </c>
      <c r="H572">
        <v>2725</v>
      </c>
      <c r="I572">
        <f t="shared" si="4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2"/>
        <v>music</v>
      </c>
      <c r="R572" t="str">
        <f t="shared" si="43"/>
        <v>rock</v>
      </c>
      <c r="S572" s="6">
        <f t="shared" si="44"/>
        <v>41993.25</v>
      </c>
      <c r="T572" s="6">
        <f t="shared" si="4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1"/>
        <v>94</v>
      </c>
      <c r="G573" t="s">
        <v>14</v>
      </c>
      <c r="H573">
        <v>35</v>
      </c>
      <c r="I573">
        <f t="shared" si="4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2"/>
        <v>film &amp; video</v>
      </c>
      <c r="R573" t="str">
        <f t="shared" si="43"/>
        <v>shorts</v>
      </c>
      <c r="S573" s="6">
        <f t="shared" si="44"/>
        <v>42174.208333333328</v>
      </c>
      <c r="T573" s="6">
        <f t="shared" si="4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1"/>
        <v>54</v>
      </c>
      <c r="G574" t="s">
        <v>74</v>
      </c>
      <c r="H574">
        <v>94</v>
      </c>
      <c r="I574">
        <f t="shared" si="4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2"/>
        <v>music</v>
      </c>
      <c r="R574" t="str">
        <f t="shared" si="43"/>
        <v>rock</v>
      </c>
      <c r="S574" s="6">
        <f t="shared" si="44"/>
        <v>42275.208333333328</v>
      </c>
      <c r="T574" s="6">
        <f t="shared" si="4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1"/>
        <v>112</v>
      </c>
      <c r="G575" t="s">
        <v>20</v>
      </c>
      <c r="H575">
        <v>300</v>
      </c>
      <c r="I575">
        <f t="shared" si="4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2"/>
        <v>journalism</v>
      </c>
      <c r="R575" t="str">
        <f t="shared" si="43"/>
        <v>audio</v>
      </c>
      <c r="S575" s="6">
        <f t="shared" si="44"/>
        <v>41761.208333333336</v>
      </c>
      <c r="T575" s="6">
        <f t="shared" si="4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1"/>
        <v>369</v>
      </c>
      <c r="G576" t="s">
        <v>20</v>
      </c>
      <c r="H576">
        <v>144</v>
      </c>
      <c r="I576">
        <f t="shared" si="4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2"/>
        <v>food</v>
      </c>
      <c r="R576" t="str">
        <f t="shared" si="43"/>
        <v>food trucks</v>
      </c>
      <c r="S576" s="6">
        <f t="shared" si="44"/>
        <v>43806.25</v>
      </c>
      <c r="T576" s="6">
        <f t="shared" si="4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1"/>
        <v>63</v>
      </c>
      <c r="G577" t="s">
        <v>14</v>
      </c>
      <c r="H577">
        <v>558</v>
      </c>
      <c r="I577">
        <f t="shared" si="4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2"/>
        <v>theater</v>
      </c>
      <c r="R577" t="str">
        <f t="shared" si="43"/>
        <v>plays</v>
      </c>
      <c r="S577" s="6">
        <f t="shared" si="44"/>
        <v>41779.208333333336</v>
      </c>
      <c r="T577" s="6">
        <f t="shared" si="4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1"/>
        <v>65</v>
      </c>
      <c r="G578" t="s">
        <v>14</v>
      </c>
      <c r="H578">
        <v>64</v>
      </c>
      <c r="I578">
        <f t="shared" si="4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2"/>
        <v>theater</v>
      </c>
      <c r="R578" t="str">
        <f t="shared" si="43"/>
        <v>plays</v>
      </c>
      <c r="S578" s="6">
        <f t="shared" si="44"/>
        <v>43040.208333333328</v>
      </c>
      <c r="T578" s="6">
        <f t="shared" si="4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6">ROUND(((E579/D579)*100),0)</f>
        <v>19</v>
      </c>
      <c r="G579" t="s">
        <v>74</v>
      </c>
      <c r="H579">
        <v>37</v>
      </c>
      <c r="I579">
        <f t="shared" si="4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7">LEFT(P579,SEARCH("/",P579)-1)</f>
        <v>music</v>
      </c>
      <c r="R579" t="str">
        <f t="shared" ref="R579:R642" si="48">RIGHT(P579,LEN(P579)-SEARCH("/",P579))</f>
        <v>jazz</v>
      </c>
      <c r="S579" s="6">
        <f t="shared" ref="S579:T642" si="49">(((L579/60)/60/24)+DATE(1970,1,1))</f>
        <v>40613.25</v>
      </c>
      <c r="T579" s="6">
        <f t="shared" si="49"/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6"/>
        <v>17</v>
      </c>
      <c r="G580" t="s">
        <v>14</v>
      </c>
      <c r="H580">
        <v>245</v>
      </c>
      <c r="I580">
        <f t="shared" ref="I580:I643" si="50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7"/>
        <v>film &amp; video</v>
      </c>
      <c r="R580" t="str">
        <f t="shared" si="48"/>
        <v>science fiction</v>
      </c>
      <c r="S580" s="6">
        <f t="shared" si="49"/>
        <v>40878.25</v>
      </c>
      <c r="T580" s="6">
        <f t="shared" si="4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6"/>
        <v>101</v>
      </c>
      <c r="G581" t="s">
        <v>20</v>
      </c>
      <c r="H581">
        <v>87</v>
      </c>
      <c r="I581">
        <f t="shared" si="50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7"/>
        <v>music</v>
      </c>
      <c r="R581" t="str">
        <f t="shared" si="48"/>
        <v>jazz</v>
      </c>
      <c r="S581" s="6">
        <f t="shared" si="49"/>
        <v>40762.208333333336</v>
      </c>
      <c r="T581" s="6">
        <f t="shared" si="4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6"/>
        <v>342</v>
      </c>
      <c r="G582" t="s">
        <v>20</v>
      </c>
      <c r="H582">
        <v>3116</v>
      </c>
      <c r="I582">
        <f t="shared" si="50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7"/>
        <v>theater</v>
      </c>
      <c r="R582" t="str">
        <f t="shared" si="48"/>
        <v>plays</v>
      </c>
      <c r="S582" s="6">
        <f t="shared" si="49"/>
        <v>41696.25</v>
      </c>
      <c r="T582" s="6">
        <f t="shared" si="4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6"/>
        <v>64</v>
      </c>
      <c r="G583" t="s">
        <v>14</v>
      </c>
      <c r="H583">
        <v>71</v>
      </c>
      <c r="I583">
        <f t="shared" si="50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7"/>
        <v>technology</v>
      </c>
      <c r="R583" t="str">
        <f t="shared" si="48"/>
        <v>web</v>
      </c>
      <c r="S583" s="6">
        <f t="shared" si="49"/>
        <v>40662.208333333336</v>
      </c>
      <c r="T583" s="6">
        <f t="shared" si="4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6"/>
        <v>52</v>
      </c>
      <c r="G584" t="s">
        <v>14</v>
      </c>
      <c r="H584">
        <v>42</v>
      </c>
      <c r="I584">
        <f t="shared" si="50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7"/>
        <v>games</v>
      </c>
      <c r="R584" t="str">
        <f t="shared" si="48"/>
        <v>video games</v>
      </c>
      <c r="S584" s="6">
        <f t="shared" si="49"/>
        <v>42165.208333333328</v>
      </c>
      <c r="T584" s="6">
        <f t="shared" si="4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6"/>
        <v>322</v>
      </c>
      <c r="G585" t="s">
        <v>20</v>
      </c>
      <c r="H585">
        <v>909</v>
      </c>
      <c r="I585">
        <f t="shared" si="50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7"/>
        <v>film &amp; video</v>
      </c>
      <c r="R585" t="str">
        <f t="shared" si="48"/>
        <v>documentary</v>
      </c>
      <c r="S585" s="6">
        <f t="shared" si="49"/>
        <v>40959.25</v>
      </c>
      <c r="T585" s="6">
        <f t="shared" si="4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6"/>
        <v>120</v>
      </c>
      <c r="G586" t="s">
        <v>20</v>
      </c>
      <c r="H586">
        <v>1613</v>
      </c>
      <c r="I586">
        <f t="shared" si="50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7"/>
        <v>technology</v>
      </c>
      <c r="R586" t="str">
        <f t="shared" si="48"/>
        <v>web</v>
      </c>
      <c r="S586" s="6">
        <f t="shared" si="49"/>
        <v>41024.208333333336</v>
      </c>
      <c r="T586" s="6">
        <f t="shared" si="4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6"/>
        <v>147</v>
      </c>
      <c r="G587" t="s">
        <v>20</v>
      </c>
      <c r="H587">
        <v>136</v>
      </c>
      <c r="I587">
        <f t="shared" si="50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7"/>
        <v>publishing</v>
      </c>
      <c r="R587" t="str">
        <f t="shared" si="48"/>
        <v>translations</v>
      </c>
      <c r="S587" s="6">
        <f t="shared" si="49"/>
        <v>40255.208333333336</v>
      </c>
      <c r="T587" s="6">
        <f t="shared" si="4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6"/>
        <v>951</v>
      </c>
      <c r="G588" t="s">
        <v>20</v>
      </c>
      <c r="H588">
        <v>130</v>
      </c>
      <c r="I588">
        <f t="shared" si="50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7"/>
        <v>music</v>
      </c>
      <c r="R588" t="str">
        <f t="shared" si="48"/>
        <v>rock</v>
      </c>
      <c r="S588" s="6">
        <f t="shared" si="49"/>
        <v>40499.25</v>
      </c>
      <c r="T588" s="6">
        <f t="shared" si="4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6"/>
        <v>73</v>
      </c>
      <c r="G589" t="s">
        <v>14</v>
      </c>
      <c r="H589">
        <v>156</v>
      </c>
      <c r="I589">
        <f t="shared" si="50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7"/>
        <v>food</v>
      </c>
      <c r="R589" t="str">
        <f t="shared" si="48"/>
        <v>food trucks</v>
      </c>
      <c r="S589" s="6">
        <f t="shared" si="49"/>
        <v>43484.25</v>
      </c>
      <c r="T589" s="6">
        <f t="shared" si="4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6"/>
        <v>79</v>
      </c>
      <c r="G590" t="s">
        <v>14</v>
      </c>
      <c r="H590">
        <v>1368</v>
      </c>
      <c r="I590">
        <f t="shared" si="50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7"/>
        <v>theater</v>
      </c>
      <c r="R590" t="str">
        <f t="shared" si="48"/>
        <v>plays</v>
      </c>
      <c r="S590" s="6">
        <f t="shared" si="49"/>
        <v>40262.208333333336</v>
      </c>
      <c r="T590" s="6">
        <f t="shared" si="4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6"/>
        <v>65</v>
      </c>
      <c r="G591" t="s">
        <v>14</v>
      </c>
      <c r="H591">
        <v>102</v>
      </c>
      <c r="I591">
        <f t="shared" si="50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7"/>
        <v>film &amp; video</v>
      </c>
      <c r="R591" t="str">
        <f t="shared" si="48"/>
        <v>documentary</v>
      </c>
      <c r="S591" s="6">
        <f t="shared" si="49"/>
        <v>42190.208333333328</v>
      </c>
      <c r="T591" s="6">
        <f t="shared" si="4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6"/>
        <v>82</v>
      </c>
      <c r="G592" t="s">
        <v>14</v>
      </c>
      <c r="H592">
        <v>86</v>
      </c>
      <c r="I592">
        <f t="shared" si="50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7"/>
        <v>publishing</v>
      </c>
      <c r="R592" t="str">
        <f t="shared" si="48"/>
        <v>radio &amp; podcasts</v>
      </c>
      <c r="S592" s="6">
        <f t="shared" si="49"/>
        <v>41994.25</v>
      </c>
      <c r="T592" s="6">
        <f t="shared" si="4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6"/>
        <v>1038</v>
      </c>
      <c r="G593" t="s">
        <v>20</v>
      </c>
      <c r="H593">
        <v>102</v>
      </c>
      <c r="I593">
        <f t="shared" si="50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7"/>
        <v>games</v>
      </c>
      <c r="R593" t="str">
        <f t="shared" si="48"/>
        <v>video games</v>
      </c>
      <c r="S593" s="6">
        <f t="shared" si="49"/>
        <v>40373.208333333336</v>
      </c>
      <c r="T593" s="6">
        <f t="shared" si="4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6"/>
        <v>13</v>
      </c>
      <c r="G594" t="s">
        <v>14</v>
      </c>
      <c r="H594">
        <v>253</v>
      </c>
      <c r="I594">
        <f t="shared" si="5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7"/>
        <v>theater</v>
      </c>
      <c r="R594" t="str">
        <f t="shared" si="48"/>
        <v>plays</v>
      </c>
      <c r="S594" s="6">
        <f t="shared" si="49"/>
        <v>41789.208333333336</v>
      </c>
      <c r="T594" s="6">
        <f t="shared" si="4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6"/>
        <v>155</v>
      </c>
      <c r="G595" t="s">
        <v>20</v>
      </c>
      <c r="H595">
        <v>4006</v>
      </c>
      <c r="I595">
        <f t="shared" si="50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7"/>
        <v>film &amp; video</v>
      </c>
      <c r="R595" t="str">
        <f t="shared" si="48"/>
        <v>animation</v>
      </c>
      <c r="S595" s="6">
        <f t="shared" si="49"/>
        <v>41724.208333333336</v>
      </c>
      <c r="T595" s="6">
        <f t="shared" si="4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6"/>
        <v>7</v>
      </c>
      <c r="G596" t="s">
        <v>14</v>
      </c>
      <c r="H596">
        <v>157</v>
      </c>
      <c r="I596">
        <f t="shared" si="50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7"/>
        <v>theater</v>
      </c>
      <c r="R596" t="str">
        <f t="shared" si="48"/>
        <v>plays</v>
      </c>
      <c r="S596" s="6">
        <f t="shared" si="49"/>
        <v>42548.208333333328</v>
      </c>
      <c r="T596" s="6">
        <f t="shared" si="4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6"/>
        <v>209</v>
      </c>
      <c r="G597" t="s">
        <v>20</v>
      </c>
      <c r="H597">
        <v>1629</v>
      </c>
      <c r="I597">
        <f t="shared" si="50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7"/>
        <v>theater</v>
      </c>
      <c r="R597" t="str">
        <f t="shared" si="48"/>
        <v>plays</v>
      </c>
      <c r="S597" s="6">
        <f t="shared" si="49"/>
        <v>40253.208333333336</v>
      </c>
      <c r="T597" s="6">
        <f t="shared" si="4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6"/>
        <v>100</v>
      </c>
      <c r="G598" t="s">
        <v>14</v>
      </c>
      <c r="H598">
        <v>183</v>
      </c>
      <c r="I598">
        <f t="shared" si="50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7"/>
        <v>film &amp; video</v>
      </c>
      <c r="R598" t="str">
        <f t="shared" si="48"/>
        <v>drama</v>
      </c>
      <c r="S598" s="6">
        <f t="shared" si="49"/>
        <v>42434.25</v>
      </c>
      <c r="T598" s="6">
        <f t="shared" si="4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6"/>
        <v>202</v>
      </c>
      <c r="G599" t="s">
        <v>20</v>
      </c>
      <c r="H599">
        <v>2188</v>
      </c>
      <c r="I599">
        <f t="shared" si="50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7"/>
        <v>theater</v>
      </c>
      <c r="R599" t="str">
        <f t="shared" si="48"/>
        <v>plays</v>
      </c>
      <c r="S599" s="6">
        <f t="shared" si="49"/>
        <v>43786.25</v>
      </c>
      <c r="T599" s="6">
        <f t="shared" si="4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6"/>
        <v>162</v>
      </c>
      <c r="G600" t="s">
        <v>20</v>
      </c>
      <c r="H600">
        <v>2409</v>
      </c>
      <c r="I600">
        <f t="shared" si="50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7"/>
        <v>music</v>
      </c>
      <c r="R600" t="str">
        <f t="shared" si="48"/>
        <v>rock</v>
      </c>
      <c r="S600" s="6">
        <f t="shared" si="49"/>
        <v>40344.208333333336</v>
      </c>
      <c r="T600" s="6">
        <f t="shared" si="4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6"/>
        <v>4</v>
      </c>
      <c r="G601" t="s">
        <v>14</v>
      </c>
      <c r="H601">
        <v>82</v>
      </c>
      <c r="I601">
        <f t="shared" si="50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7"/>
        <v>film &amp; video</v>
      </c>
      <c r="R601" t="str">
        <f t="shared" si="48"/>
        <v>documentary</v>
      </c>
      <c r="S601" s="6">
        <f t="shared" si="49"/>
        <v>42047.25</v>
      </c>
      <c r="T601" s="6">
        <f t="shared" si="4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6"/>
        <v>5</v>
      </c>
      <c r="G602" t="s">
        <v>14</v>
      </c>
      <c r="H602">
        <v>1</v>
      </c>
      <c r="I602">
        <f t="shared" si="5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7"/>
        <v>food</v>
      </c>
      <c r="R602" t="str">
        <f t="shared" si="48"/>
        <v>food trucks</v>
      </c>
      <c r="S602" s="6">
        <f t="shared" si="49"/>
        <v>41485.208333333336</v>
      </c>
      <c r="T602" s="6">
        <f t="shared" si="4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6"/>
        <v>207</v>
      </c>
      <c r="G603" t="s">
        <v>20</v>
      </c>
      <c r="H603">
        <v>194</v>
      </c>
      <c r="I603">
        <f t="shared" si="5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7"/>
        <v>technology</v>
      </c>
      <c r="R603" t="str">
        <f t="shared" si="48"/>
        <v>wearables</v>
      </c>
      <c r="S603" s="6">
        <f t="shared" si="49"/>
        <v>41789.208333333336</v>
      </c>
      <c r="T603" s="6">
        <f t="shared" si="4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6"/>
        <v>128</v>
      </c>
      <c r="G604" t="s">
        <v>20</v>
      </c>
      <c r="H604">
        <v>1140</v>
      </c>
      <c r="I604">
        <f t="shared" si="50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7"/>
        <v>theater</v>
      </c>
      <c r="R604" t="str">
        <f t="shared" si="48"/>
        <v>plays</v>
      </c>
      <c r="S604" s="6">
        <f t="shared" si="49"/>
        <v>42160.208333333328</v>
      </c>
      <c r="T604" s="6">
        <f t="shared" si="4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6"/>
        <v>120</v>
      </c>
      <c r="G605" t="s">
        <v>20</v>
      </c>
      <c r="H605">
        <v>102</v>
      </c>
      <c r="I605">
        <f t="shared" si="50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7"/>
        <v>theater</v>
      </c>
      <c r="R605" t="str">
        <f t="shared" si="48"/>
        <v>plays</v>
      </c>
      <c r="S605" s="6">
        <f t="shared" si="49"/>
        <v>43573.208333333328</v>
      </c>
      <c r="T605" s="6">
        <f t="shared" si="4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6"/>
        <v>171</v>
      </c>
      <c r="G606" t="s">
        <v>20</v>
      </c>
      <c r="H606">
        <v>2857</v>
      </c>
      <c r="I606">
        <f t="shared" si="50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7"/>
        <v>theater</v>
      </c>
      <c r="R606" t="str">
        <f t="shared" si="48"/>
        <v>plays</v>
      </c>
      <c r="S606" s="6">
        <f t="shared" si="49"/>
        <v>40565.25</v>
      </c>
      <c r="T606" s="6">
        <f t="shared" si="4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6"/>
        <v>187</v>
      </c>
      <c r="G607" t="s">
        <v>20</v>
      </c>
      <c r="H607">
        <v>107</v>
      </c>
      <c r="I607">
        <f t="shared" si="50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7"/>
        <v>publishing</v>
      </c>
      <c r="R607" t="str">
        <f t="shared" si="48"/>
        <v>nonfiction</v>
      </c>
      <c r="S607" s="6">
        <f t="shared" si="49"/>
        <v>42280.208333333328</v>
      </c>
      <c r="T607" s="6">
        <f t="shared" si="4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6"/>
        <v>188</v>
      </c>
      <c r="G608" t="s">
        <v>20</v>
      </c>
      <c r="H608">
        <v>160</v>
      </c>
      <c r="I608">
        <f t="shared" si="50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7"/>
        <v>music</v>
      </c>
      <c r="R608" t="str">
        <f t="shared" si="48"/>
        <v>rock</v>
      </c>
      <c r="S608" s="6">
        <f t="shared" si="49"/>
        <v>42436.25</v>
      </c>
      <c r="T608" s="6">
        <f t="shared" si="4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6"/>
        <v>131</v>
      </c>
      <c r="G609" t="s">
        <v>20</v>
      </c>
      <c r="H609">
        <v>2230</v>
      </c>
      <c r="I609">
        <f t="shared" si="50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7"/>
        <v>food</v>
      </c>
      <c r="R609" t="str">
        <f t="shared" si="48"/>
        <v>food trucks</v>
      </c>
      <c r="S609" s="6">
        <f t="shared" si="49"/>
        <v>41721.208333333336</v>
      </c>
      <c r="T609" s="6">
        <f t="shared" si="4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6"/>
        <v>284</v>
      </c>
      <c r="G610" t="s">
        <v>20</v>
      </c>
      <c r="H610">
        <v>316</v>
      </c>
      <c r="I610">
        <f t="shared" si="5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7"/>
        <v>music</v>
      </c>
      <c r="R610" t="str">
        <f t="shared" si="48"/>
        <v>jazz</v>
      </c>
      <c r="S610" s="6">
        <f t="shared" si="49"/>
        <v>43530.25</v>
      </c>
      <c r="T610" s="6">
        <f t="shared" si="4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6"/>
        <v>120</v>
      </c>
      <c r="G611" t="s">
        <v>20</v>
      </c>
      <c r="H611">
        <v>117</v>
      </c>
      <c r="I611">
        <f t="shared" si="50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7"/>
        <v>film &amp; video</v>
      </c>
      <c r="R611" t="str">
        <f t="shared" si="48"/>
        <v>science fiction</v>
      </c>
      <c r="S611" s="6">
        <f t="shared" si="49"/>
        <v>43481.25</v>
      </c>
      <c r="T611" s="6">
        <f t="shared" si="4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6"/>
        <v>419</v>
      </c>
      <c r="G612" t="s">
        <v>20</v>
      </c>
      <c r="H612">
        <v>6406</v>
      </c>
      <c r="I612">
        <f t="shared" si="50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7"/>
        <v>theater</v>
      </c>
      <c r="R612" t="str">
        <f t="shared" si="48"/>
        <v>plays</v>
      </c>
      <c r="S612" s="6">
        <f t="shared" si="49"/>
        <v>41259.25</v>
      </c>
      <c r="T612" s="6">
        <f t="shared" si="4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6"/>
        <v>14</v>
      </c>
      <c r="G613" t="s">
        <v>74</v>
      </c>
      <c r="H613">
        <v>15</v>
      </c>
      <c r="I613">
        <f t="shared" si="50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7"/>
        <v>theater</v>
      </c>
      <c r="R613" t="str">
        <f t="shared" si="48"/>
        <v>plays</v>
      </c>
      <c r="S613" s="6">
        <f t="shared" si="49"/>
        <v>41480.208333333336</v>
      </c>
      <c r="T613" s="6">
        <f t="shared" si="4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6"/>
        <v>139</v>
      </c>
      <c r="G614" t="s">
        <v>20</v>
      </c>
      <c r="H614">
        <v>192</v>
      </c>
      <c r="I614">
        <f t="shared" si="50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7"/>
        <v>music</v>
      </c>
      <c r="R614" t="str">
        <f t="shared" si="48"/>
        <v>electric music</v>
      </c>
      <c r="S614" s="6">
        <f t="shared" si="49"/>
        <v>40474.208333333336</v>
      </c>
      <c r="T614" s="6">
        <f t="shared" si="4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6"/>
        <v>174</v>
      </c>
      <c r="G615" t="s">
        <v>20</v>
      </c>
      <c r="H615">
        <v>26</v>
      </c>
      <c r="I615">
        <f t="shared" si="50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7"/>
        <v>theater</v>
      </c>
      <c r="R615" t="str">
        <f t="shared" si="48"/>
        <v>plays</v>
      </c>
      <c r="S615" s="6">
        <f t="shared" si="49"/>
        <v>42973.208333333328</v>
      </c>
      <c r="T615" s="6">
        <f t="shared" si="4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6"/>
        <v>155</v>
      </c>
      <c r="G616" t="s">
        <v>20</v>
      </c>
      <c r="H616">
        <v>723</v>
      </c>
      <c r="I616">
        <f t="shared" si="50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7"/>
        <v>theater</v>
      </c>
      <c r="R616" t="str">
        <f t="shared" si="48"/>
        <v>plays</v>
      </c>
      <c r="S616" s="6">
        <f t="shared" si="49"/>
        <v>42746.25</v>
      </c>
      <c r="T616" s="6">
        <f t="shared" si="4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6"/>
        <v>170</v>
      </c>
      <c r="G617" t="s">
        <v>20</v>
      </c>
      <c r="H617">
        <v>170</v>
      </c>
      <c r="I617">
        <f t="shared" si="50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7"/>
        <v>theater</v>
      </c>
      <c r="R617" t="str">
        <f t="shared" si="48"/>
        <v>plays</v>
      </c>
      <c r="S617" s="6">
        <f t="shared" si="49"/>
        <v>42489.208333333328</v>
      </c>
      <c r="T617" s="6">
        <f t="shared" si="4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6"/>
        <v>190</v>
      </c>
      <c r="G618" t="s">
        <v>20</v>
      </c>
      <c r="H618">
        <v>238</v>
      </c>
      <c r="I618">
        <f t="shared" si="50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7"/>
        <v>music</v>
      </c>
      <c r="R618" t="str">
        <f t="shared" si="48"/>
        <v>indie rock</v>
      </c>
      <c r="S618" s="6">
        <f t="shared" si="49"/>
        <v>41537.208333333336</v>
      </c>
      <c r="T618" s="6">
        <f t="shared" si="4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6"/>
        <v>250</v>
      </c>
      <c r="G619" t="s">
        <v>20</v>
      </c>
      <c r="H619">
        <v>55</v>
      </c>
      <c r="I619">
        <f t="shared" si="50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7"/>
        <v>theater</v>
      </c>
      <c r="R619" t="str">
        <f t="shared" si="48"/>
        <v>plays</v>
      </c>
      <c r="S619" s="6">
        <f t="shared" si="49"/>
        <v>41794.208333333336</v>
      </c>
      <c r="T619" s="6">
        <f t="shared" si="4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6"/>
        <v>49</v>
      </c>
      <c r="G620" t="s">
        <v>14</v>
      </c>
      <c r="H620">
        <v>1198</v>
      </c>
      <c r="I620">
        <f t="shared" si="50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7"/>
        <v>publishing</v>
      </c>
      <c r="R620" t="str">
        <f t="shared" si="48"/>
        <v>nonfiction</v>
      </c>
      <c r="S620" s="6">
        <f t="shared" si="49"/>
        <v>41396.208333333336</v>
      </c>
      <c r="T620" s="6">
        <f t="shared" si="4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6"/>
        <v>28</v>
      </c>
      <c r="G621" t="s">
        <v>14</v>
      </c>
      <c r="H621">
        <v>648</v>
      </c>
      <c r="I621">
        <f t="shared" si="50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7"/>
        <v>theater</v>
      </c>
      <c r="R621" t="str">
        <f t="shared" si="48"/>
        <v>plays</v>
      </c>
      <c r="S621" s="6">
        <f t="shared" si="49"/>
        <v>40669.208333333336</v>
      </c>
      <c r="T621" s="6">
        <f t="shared" si="4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6"/>
        <v>268</v>
      </c>
      <c r="G622" t="s">
        <v>20</v>
      </c>
      <c r="H622">
        <v>128</v>
      </c>
      <c r="I622">
        <f t="shared" si="50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7"/>
        <v>photography</v>
      </c>
      <c r="R622" t="str">
        <f t="shared" si="48"/>
        <v>photography books</v>
      </c>
      <c r="S622" s="6">
        <f t="shared" si="49"/>
        <v>42559.208333333328</v>
      </c>
      <c r="T622" s="6">
        <f t="shared" si="4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6"/>
        <v>620</v>
      </c>
      <c r="G623" t="s">
        <v>20</v>
      </c>
      <c r="H623">
        <v>2144</v>
      </c>
      <c r="I623">
        <f t="shared" si="5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7"/>
        <v>theater</v>
      </c>
      <c r="R623" t="str">
        <f t="shared" si="48"/>
        <v>plays</v>
      </c>
      <c r="S623" s="6">
        <f t="shared" si="49"/>
        <v>42626.208333333328</v>
      </c>
      <c r="T623" s="6">
        <f t="shared" si="4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6"/>
        <v>3</v>
      </c>
      <c r="G624" t="s">
        <v>14</v>
      </c>
      <c r="H624">
        <v>64</v>
      </c>
      <c r="I624">
        <f t="shared" si="50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7"/>
        <v>music</v>
      </c>
      <c r="R624" t="str">
        <f t="shared" si="48"/>
        <v>indie rock</v>
      </c>
      <c r="S624" s="6">
        <f t="shared" si="49"/>
        <v>43205.208333333328</v>
      </c>
      <c r="T624" s="6">
        <f t="shared" si="4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6"/>
        <v>160</v>
      </c>
      <c r="G625" t="s">
        <v>20</v>
      </c>
      <c r="H625">
        <v>2693</v>
      </c>
      <c r="I625">
        <f t="shared" si="50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7"/>
        <v>theater</v>
      </c>
      <c r="R625" t="str">
        <f t="shared" si="48"/>
        <v>plays</v>
      </c>
      <c r="S625" s="6">
        <f t="shared" si="49"/>
        <v>42201.208333333328</v>
      </c>
      <c r="T625" s="6">
        <f t="shared" si="4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6"/>
        <v>279</v>
      </c>
      <c r="G626" t="s">
        <v>20</v>
      </c>
      <c r="H626">
        <v>432</v>
      </c>
      <c r="I626">
        <f t="shared" si="5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7"/>
        <v>photography</v>
      </c>
      <c r="R626" t="str">
        <f t="shared" si="48"/>
        <v>photography books</v>
      </c>
      <c r="S626" s="6">
        <f t="shared" si="49"/>
        <v>42029.25</v>
      </c>
      <c r="T626" s="6">
        <f t="shared" si="4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6"/>
        <v>77</v>
      </c>
      <c r="G627" t="s">
        <v>14</v>
      </c>
      <c r="H627">
        <v>62</v>
      </c>
      <c r="I627">
        <f t="shared" si="50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7"/>
        <v>theater</v>
      </c>
      <c r="R627" t="str">
        <f t="shared" si="48"/>
        <v>plays</v>
      </c>
      <c r="S627" s="6">
        <f t="shared" si="49"/>
        <v>43857.25</v>
      </c>
      <c r="T627" s="6">
        <f t="shared" si="4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6"/>
        <v>206</v>
      </c>
      <c r="G628" t="s">
        <v>20</v>
      </c>
      <c r="H628">
        <v>189</v>
      </c>
      <c r="I628">
        <f t="shared" si="50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7"/>
        <v>theater</v>
      </c>
      <c r="R628" t="str">
        <f t="shared" si="48"/>
        <v>plays</v>
      </c>
      <c r="S628" s="6">
        <f t="shared" si="49"/>
        <v>40449.208333333336</v>
      </c>
      <c r="T628" s="6">
        <f t="shared" si="4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6"/>
        <v>694</v>
      </c>
      <c r="G629" t="s">
        <v>20</v>
      </c>
      <c r="H629">
        <v>154</v>
      </c>
      <c r="I629">
        <f t="shared" si="50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7"/>
        <v>food</v>
      </c>
      <c r="R629" t="str">
        <f t="shared" si="48"/>
        <v>food trucks</v>
      </c>
      <c r="S629" s="6">
        <f t="shared" si="49"/>
        <v>40345.208333333336</v>
      </c>
      <c r="T629" s="6">
        <f t="shared" si="4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6"/>
        <v>152</v>
      </c>
      <c r="G630" t="s">
        <v>20</v>
      </c>
      <c r="H630">
        <v>96</v>
      </c>
      <c r="I630">
        <f t="shared" si="50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7"/>
        <v>music</v>
      </c>
      <c r="R630" t="str">
        <f t="shared" si="48"/>
        <v>indie rock</v>
      </c>
      <c r="S630" s="6">
        <f t="shared" si="49"/>
        <v>40455.208333333336</v>
      </c>
      <c r="T630" s="6">
        <f t="shared" si="4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6"/>
        <v>65</v>
      </c>
      <c r="G631" t="s">
        <v>14</v>
      </c>
      <c r="H631">
        <v>750</v>
      </c>
      <c r="I631">
        <f t="shared" si="50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7"/>
        <v>theater</v>
      </c>
      <c r="R631" t="str">
        <f t="shared" si="48"/>
        <v>plays</v>
      </c>
      <c r="S631" s="6">
        <f t="shared" si="49"/>
        <v>42557.208333333328</v>
      </c>
      <c r="T631" s="6">
        <f t="shared" si="4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6"/>
        <v>63</v>
      </c>
      <c r="G632" t="s">
        <v>74</v>
      </c>
      <c r="H632">
        <v>87</v>
      </c>
      <c r="I632">
        <f t="shared" si="5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7"/>
        <v>theater</v>
      </c>
      <c r="R632" t="str">
        <f t="shared" si="48"/>
        <v>plays</v>
      </c>
      <c r="S632" s="6">
        <f t="shared" si="49"/>
        <v>43586.208333333328</v>
      </c>
      <c r="T632" s="6">
        <f t="shared" si="4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6"/>
        <v>310</v>
      </c>
      <c r="G633" t="s">
        <v>20</v>
      </c>
      <c r="H633">
        <v>3063</v>
      </c>
      <c r="I633">
        <f t="shared" si="5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7"/>
        <v>theater</v>
      </c>
      <c r="R633" t="str">
        <f t="shared" si="48"/>
        <v>plays</v>
      </c>
      <c r="S633" s="6">
        <f t="shared" si="49"/>
        <v>43550.208333333328</v>
      </c>
      <c r="T633" s="6">
        <f t="shared" si="4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6"/>
        <v>43</v>
      </c>
      <c r="G634" t="s">
        <v>47</v>
      </c>
      <c r="H634">
        <v>278</v>
      </c>
      <c r="I634">
        <f t="shared" si="5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7"/>
        <v>theater</v>
      </c>
      <c r="R634" t="str">
        <f t="shared" si="48"/>
        <v>plays</v>
      </c>
      <c r="S634" s="6">
        <f t="shared" si="49"/>
        <v>41945.208333333336</v>
      </c>
      <c r="T634" s="6">
        <f t="shared" si="4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6"/>
        <v>83</v>
      </c>
      <c r="G635" t="s">
        <v>14</v>
      </c>
      <c r="H635">
        <v>105</v>
      </c>
      <c r="I635">
        <f t="shared" si="5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7"/>
        <v>film &amp; video</v>
      </c>
      <c r="R635" t="str">
        <f t="shared" si="48"/>
        <v>animation</v>
      </c>
      <c r="S635" s="6">
        <f t="shared" si="49"/>
        <v>42315.25</v>
      </c>
      <c r="T635" s="6">
        <f t="shared" si="4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6"/>
        <v>79</v>
      </c>
      <c r="G636" t="s">
        <v>74</v>
      </c>
      <c r="H636">
        <v>1658</v>
      </c>
      <c r="I636">
        <f t="shared" si="5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7"/>
        <v>film &amp; video</v>
      </c>
      <c r="R636" t="str">
        <f t="shared" si="48"/>
        <v>television</v>
      </c>
      <c r="S636" s="6">
        <f t="shared" si="49"/>
        <v>42819.208333333328</v>
      </c>
      <c r="T636" s="6">
        <f t="shared" si="4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6"/>
        <v>114</v>
      </c>
      <c r="G637" t="s">
        <v>20</v>
      </c>
      <c r="H637">
        <v>2266</v>
      </c>
      <c r="I637">
        <f t="shared" si="5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7"/>
        <v>film &amp; video</v>
      </c>
      <c r="R637" t="str">
        <f t="shared" si="48"/>
        <v>television</v>
      </c>
      <c r="S637" s="6">
        <f t="shared" si="49"/>
        <v>41314.25</v>
      </c>
      <c r="T637" s="6">
        <f t="shared" si="4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6"/>
        <v>65</v>
      </c>
      <c r="G638" t="s">
        <v>14</v>
      </c>
      <c r="H638">
        <v>2604</v>
      </c>
      <c r="I638">
        <f t="shared" si="5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7"/>
        <v>film &amp; video</v>
      </c>
      <c r="R638" t="str">
        <f t="shared" si="48"/>
        <v>animation</v>
      </c>
      <c r="S638" s="6">
        <f t="shared" si="49"/>
        <v>40926.25</v>
      </c>
      <c r="T638" s="6">
        <f t="shared" si="4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6"/>
        <v>79</v>
      </c>
      <c r="G639" t="s">
        <v>14</v>
      </c>
      <c r="H639">
        <v>65</v>
      </c>
      <c r="I639">
        <f t="shared" si="5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7"/>
        <v>theater</v>
      </c>
      <c r="R639" t="str">
        <f t="shared" si="48"/>
        <v>plays</v>
      </c>
      <c r="S639" s="6">
        <f t="shared" si="49"/>
        <v>42688.25</v>
      </c>
      <c r="T639" s="6">
        <f t="shared" si="4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6"/>
        <v>11</v>
      </c>
      <c r="G640" t="s">
        <v>14</v>
      </c>
      <c r="H640">
        <v>94</v>
      </c>
      <c r="I640">
        <f t="shared" si="5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7"/>
        <v>theater</v>
      </c>
      <c r="R640" t="str">
        <f t="shared" si="48"/>
        <v>plays</v>
      </c>
      <c r="S640" s="6">
        <f t="shared" si="49"/>
        <v>40386.208333333336</v>
      </c>
      <c r="T640" s="6">
        <f t="shared" si="4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6"/>
        <v>56</v>
      </c>
      <c r="G641" t="s">
        <v>47</v>
      </c>
      <c r="H641">
        <v>45</v>
      </c>
      <c r="I641">
        <f t="shared" si="5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7"/>
        <v>film &amp; video</v>
      </c>
      <c r="R641" t="str">
        <f t="shared" si="48"/>
        <v>drama</v>
      </c>
      <c r="S641" s="6">
        <f t="shared" si="49"/>
        <v>43309.208333333328</v>
      </c>
      <c r="T641" s="6">
        <f t="shared" si="4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6"/>
        <v>17</v>
      </c>
      <c r="G642" t="s">
        <v>14</v>
      </c>
      <c r="H642">
        <v>257</v>
      </c>
      <c r="I642">
        <f t="shared" si="5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7"/>
        <v>theater</v>
      </c>
      <c r="R642" t="str">
        <f t="shared" si="48"/>
        <v>plays</v>
      </c>
      <c r="S642" s="6">
        <f t="shared" si="49"/>
        <v>42387.25</v>
      </c>
      <c r="T642" s="6">
        <f t="shared" si="4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1">ROUND(((E643/D643)*100),0)</f>
        <v>120</v>
      </c>
      <c r="G643" t="s">
        <v>20</v>
      </c>
      <c r="H643">
        <v>194</v>
      </c>
      <c r="I643">
        <f t="shared" si="5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2">LEFT(P643,SEARCH("/",P643)-1)</f>
        <v>theater</v>
      </c>
      <c r="R643" t="str">
        <f t="shared" ref="R643:R706" si="53">RIGHT(P643,LEN(P643)-SEARCH("/",P643))</f>
        <v>plays</v>
      </c>
      <c r="S643" s="6">
        <f t="shared" ref="S643:T706" si="54">(((L643/60)/60/24)+DATE(1970,1,1))</f>
        <v>42786.25</v>
      </c>
      <c r="T643" s="6">
        <f t="shared" si="54"/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1"/>
        <v>145</v>
      </c>
      <c r="G644" t="s">
        <v>20</v>
      </c>
      <c r="H644">
        <v>129</v>
      </c>
      <c r="I644">
        <f t="shared" ref="I644:I707" si="5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2"/>
        <v>technology</v>
      </c>
      <c r="R644" t="str">
        <f t="shared" si="53"/>
        <v>wearables</v>
      </c>
      <c r="S644" s="6">
        <f t="shared" si="54"/>
        <v>43451.25</v>
      </c>
      <c r="T644" s="6">
        <f t="shared" si="54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1"/>
        <v>221</v>
      </c>
      <c r="G645" t="s">
        <v>20</v>
      </c>
      <c r="H645">
        <v>375</v>
      </c>
      <c r="I645">
        <f t="shared" si="55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2"/>
        <v>theater</v>
      </c>
      <c r="R645" t="str">
        <f t="shared" si="53"/>
        <v>plays</v>
      </c>
      <c r="S645" s="6">
        <f t="shared" si="54"/>
        <v>42795.25</v>
      </c>
      <c r="T645" s="6">
        <f t="shared" si="54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1"/>
        <v>48</v>
      </c>
      <c r="G646" t="s">
        <v>14</v>
      </c>
      <c r="H646">
        <v>2928</v>
      </c>
      <c r="I646">
        <f t="shared" si="5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2"/>
        <v>theater</v>
      </c>
      <c r="R646" t="str">
        <f t="shared" si="53"/>
        <v>plays</v>
      </c>
      <c r="S646" s="6">
        <f t="shared" si="54"/>
        <v>43452.25</v>
      </c>
      <c r="T646" s="6">
        <f t="shared" si="54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1"/>
        <v>93</v>
      </c>
      <c r="G647" t="s">
        <v>14</v>
      </c>
      <c r="H647">
        <v>4697</v>
      </c>
      <c r="I647">
        <f t="shared" si="55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2"/>
        <v>music</v>
      </c>
      <c r="R647" t="str">
        <f t="shared" si="53"/>
        <v>rock</v>
      </c>
      <c r="S647" s="6">
        <f t="shared" si="54"/>
        <v>43369.208333333328</v>
      </c>
      <c r="T647" s="6">
        <f t="shared" si="54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1"/>
        <v>89</v>
      </c>
      <c r="G648" t="s">
        <v>14</v>
      </c>
      <c r="H648">
        <v>2915</v>
      </c>
      <c r="I648">
        <f t="shared" si="55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2"/>
        <v>games</v>
      </c>
      <c r="R648" t="str">
        <f t="shared" si="53"/>
        <v>video games</v>
      </c>
      <c r="S648" s="6">
        <f t="shared" si="54"/>
        <v>41346.208333333336</v>
      </c>
      <c r="T648" s="6">
        <f t="shared" si="54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1"/>
        <v>41</v>
      </c>
      <c r="G649" t="s">
        <v>14</v>
      </c>
      <c r="H649">
        <v>18</v>
      </c>
      <c r="I649">
        <f t="shared" si="5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2"/>
        <v>publishing</v>
      </c>
      <c r="R649" t="str">
        <f t="shared" si="53"/>
        <v>translations</v>
      </c>
      <c r="S649" s="6">
        <f t="shared" si="54"/>
        <v>43199.208333333328</v>
      </c>
      <c r="T649" s="6">
        <f t="shared" si="54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1"/>
        <v>63</v>
      </c>
      <c r="G650" t="s">
        <v>74</v>
      </c>
      <c r="H650">
        <v>723</v>
      </c>
      <c r="I650">
        <f t="shared" si="55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2"/>
        <v>food</v>
      </c>
      <c r="R650" t="str">
        <f t="shared" si="53"/>
        <v>food trucks</v>
      </c>
      <c r="S650" s="6">
        <f t="shared" si="54"/>
        <v>42922.208333333328</v>
      </c>
      <c r="T650" s="6">
        <f t="shared" si="54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1"/>
        <v>48</v>
      </c>
      <c r="G651" t="s">
        <v>14</v>
      </c>
      <c r="H651">
        <v>602</v>
      </c>
      <c r="I651">
        <f t="shared" si="55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2"/>
        <v>theater</v>
      </c>
      <c r="R651" t="str">
        <f t="shared" si="53"/>
        <v>plays</v>
      </c>
      <c r="S651" s="6">
        <f t="shared" si="54"/>
        <v>40471.208333333336</v>
      </c>
      <c r="T651" s="6">
        <f t="shared" si="54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>
        <f t="shared" si="5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2"/>
        <v>music</v>
      </c>
      <c r="R652" t="str">
        <f t="shared" si="53"/>
        <v>jazz</v>
      </c>
      <c r="S652" s="6">
        <f t="shared" si="54"/>
        <v>41828.208333333336</v>
      </c>
      <c r="T652" s="6">
        <f t="shared" si="54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1"/>
        <v>88</v>
      </c>
      <c r="G653" t="s">
        <v>14</v>
      </c>
      <c r="H653">
        <v>3868</v>
      </c>
      <c r="I653">
        <f t="shared" si="55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2"/>
        <v>film &amp; video</v>
      </c>
      <c r="R653" t="str">
        <f t="shared" si="53"/>
        <v>shorts</v>
      </c>
      <c r="S653" s="6">
        <f t="shared" si="54"/>
        <v>41692.25</v>
      </c>
      <c r="T653" s="6">
        <f t="shared" si="54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1"/>
        <v>127</v>
      </c>
      <c r="G654" t="s">
        <v>20</v>
      </c>
      <c r="H654">
        <v>409</v>
      </c>
      <c r="I654">
        <f t="shared" si="55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2"/>
        <v>technology</v>
      </c>
      <c r="R654" t="str">
        <f t="shared" si="53"/>
        <v>web</v>
      </c>
      <c r="S654" s="6">
        <f t="shared" si="54"/>
        <v>42587.208333333328</v>
      </c>
      <c r="T654" s="6">
        <f t="shared" si="54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1"/>
        <v>2339</v>
      </c>
      <c r="G655" t="s">
        <v>20</v>
      </c>
      <c r="H655">
        <v>234</v>
      </c>
      <c r="I655">
        <f t="shared" si="55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2"/>
        <v>technology</v>
      </c>
      <c r="R655" t="str">
        <f t="shared" si="53"/>
        <v>web</v>
      </c>
      <c r="S655" s="6">
        <f t="shared" si="54"/>
        <v>42468.208333333328</v>
      </c>
      <c r="T655" s="6">
        <f t="shared" si="54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1"/>
        <v>508</v>
      </c>
      <c r="G656" t="s">
        <v>20</v>
      </c>
      <c r="H656">
        <v>3016</v>
      </c>
      <c r="I656">
        <f t="shared" si="55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2"/>
        <v>music</v>
      </c>
      <c r="R656" t="str">
        <f t="shared" si="53"/>
        <v>metal</v>
      </c>
      <c r="S656" s="6">
        <f t="shared" si="54"/>
        <v>42240.208333333328</v>
      </c>
      <c r="T656" s="6">
        <f t="shared" si="54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1"/>
        <v>191</v>
      </c>
      <c r="G657" t="s">
        <v>20</v>
      </c>
      <c r="H657">
        <v>264</v>
      </c>
      <c r="I657">
        <f t="shared" si="55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2"/>
        <v>photography</v>
      </c>
      <c r="R657" t="str">
        <f t="shared" si="53"/>
        <v>photography books</v>
      </c>
      <c r="S657" s="6">
        <f t="shared" si="54"/>
        <v>42796.25</v>
      </c>
      <c r="T657" s="6">
        <f t="shared" si="54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1"/>
        <v>42</v>
      </c>
      <c r="G658" t="s">
        <v>14</v>
      </c>
      <c r="H658">
        <v>504</v>
      </c>
      <c r="I658">
        <f t="shared" si="55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2"/>
        <v>food</v>
      </c>
      <c r="R658" t="str">
        <f t="shared" si="53"/>
        <v>food trucks</v>
      </c>
      <c r="S658" s="6">
        <f t="shared" si="54"/>
        <v>43097.25</v>
      </c>
      <c r="T658" s="6">
        <f t="shared" si="54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1"/>
        <v>8</v>
      </c>
      <c r="G659" t="s">
        <v>14</v>
      </c>
      <c r="H659">
        <v>14</v>
      </c>
      <c r="I659">
        <f t="shared" si="55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2"/>
        <v>film &amp; video</v>
      </c>
      <c r="R659" t="str">
        <f t="shared" si="53"/>
        <v>science fiction</v>
      </c>
      <c r="S659" s="6">
        <f t="shared" si="54"/>
        <v>43096.25</v>
      </c>
      <c r="T659" s="6">
        <f t="shared" si="54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1"/>
        <v>60</v>
      </c>
      <c r="G660" t="s">
        <v>74</v>
      </c>
      <c r="H660">
        <v>390</v>
      </c>
      <c r="I660">
        <f t="shared" si="5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2"/>
        <v>music</v>
      </c>
      <c r="R660" t="str">
        <f t="shared" si="53"/>
        <v>rock</v>
      </c>
      <c r="S660" s="6">
        <f t="shared" si="54"/>
        <v>42246.208333333328</v>
      </c>
      <c r="T660" s="6">
        <f t="shared" si="54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1"/>
        <v>47</v>
      </c>
      <c r="G661" t="s">
        <v>14</v>
      </c>
      <c r="H661">
        <v>750</v>
      </c>
      <c r="I661">
        <f t="shared" si="5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2"/>
        <v>film &amp; video</v>
      </c>
      <c r="R661" t="str">
        <f t="shared" si="53"/>
        <v>documentary</v>
      </c>
      <c r="S661" s="6">
        <f t="shared" si="54"/>
        <v>40570.25</v>
      </c>
      <c r="T661" s="6">
        <f t="shared" si="54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1"/>
        <v>82</v>
      </c>
      <c r="G662" t="s">
        <v>14</v>
      </c>
      <c r="H662">
        <v>77</v>
      </c>
      <c r="I662">
        <f t="shared" si="55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2"/>
        <v>theater</v>
      </c>
      <c r="R662" t="str">
        <f t="shared" si="53"/>
        <v>plays</v>
      </c>
      <c r="S662" s="6">
        <f t="shared" si="54"/>
        <v>42237.208333333328</v>
      </c>
      <c r="T662" s="6">
        <f t="shared" si="54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1"/>
        <v>54</v>
      </c>
      <c r="G663" t="s">
        <v>14</v>
      </c>
      <c r="H663">
        <v>752</v>
      </c>
      <c r="I663">
        <f t="shared" si="5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2"/>
        <v>music</v>
      </c>
      <c r="R663" t="str">
        <f t="shared" si="53"/>
        <v>jazz</v>
      </c>
      <c r="S663" s="6">
        <f t="shared" si="54"/>
        <v>40996.208333333336</v>
      </c>
      <c r="T663" s="6">
        <f t="shared" si="54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1"/>
        <v>98</v>
      </c>
      <c r="G664" t="s">
        <v>14</v>
      </c>
      <c r="H664">
        <v>131</v>
      </c>
      <c r="I664">
        <f t="shared" si="55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2"/>
        <v>theater</v>
      </c>
      <c r="R664" t="str">
        <f t="shared" si="53"/>
        <v>plays</v>
      </c>
      <c r="S664" s="6">
        <f t="shared" si="54"/>
        <v>43443.25</v>
      </c>
      <c r="T664" s="6">
        <f t="shared" si="54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1"/>
        <v>77</v>
      </c>
      <c r="G665" t="s">
        <v>14</v>
      </c>
      <c r="H665">
        <v>87</v>
      </c>
      <c r="I665">
        <f t="shared" si="55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2"/>
        <v>theater</v>
      </c>
      <c r="R665" t="str">
        <f t="shared" si="53"/>
        <v>plays</v>
      </c>
      <c r="S665" s="6">
        <f t="shared" si="54"/>
        <v>40458.208333333336</v>
      </c>
      <c r="T665" s="6">
        <f t="shared" si="54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1"/>
        <v>33</v>
      </c>
      <c r="G666" t="s">
        <v>14</v>
      </c>
      <c r="H666">
        <v>1063</v>
      </c>
      <c r="I666">
        <f t="shared" si="55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2"/>
        <v>music</v>
      </c>
      <c r="R666" t="str">
        <f t="shared" si="53"/>
        <v>jazz</v>
      </c>
      <c r="S666" s="6">
        <f t="shared" si="54"/>
        <v>40959.25</v>
      </c>
      <c r="T666" s="6">
        <f t="shared" si="54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1"/>
        <v>240</v>
      </c>
      <c r="G667" t="s">
        <v>20</v>
      </c>
      <c r="H667">
        <v>272</v>
      </c>
      <c r="I667">
        <f t="shared" si="55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2"/>
        <v>film &amp; video</v>
      </c>
      <c r="R667" t="str">
        <f t="shared" si="53"/>
        <v>documentary</v>
      </c>
      <c r="S667" s="6">
        <f t="shared" si="54"/>
        <v>40733.208333333336</v>
      </c>
      <c r="T667" s="6">
        <f t="shared" si="54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1"/>
        <v>64</v>
      </c>
      <c r="G668" t="s">
        <v>74</v>
      </c>
      <c r="H668">
        <v>25</v>
      </c>
      <c r="I668">
        <f t="shared" si="5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2"/>
        <v>theater</v>
      </c>
      <c r="R668" t="str">
        <f t="shared" si="53"/>
        <v>plays</v>
      </c>
      <c r="S668" s="6">
        <f t="shared" si="54"/>
        <v>41516.208333333336</v>
      </c>
      <c r="T668" s="6">
        <f t="shared" si="54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1"/>
        <v>176</v>
      </c>
      <c r="G669" t="s">
        <v>20</v>
      </c>
      <c r="H669">
        <v>419</v>
      </c>
      <c r="I669">
        <f t="shared" si="55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2"/>
        <v>journalism</v>
      </c>
      <c r="R669" t="str">
        <f t="shared" si="53"/>
        <v>audio</v>
      </c>
      <c r="S669" s="6">
        <f t="shared" si="54"/>
        <v>41892.208333333336</v>
      </c>
      <c r="T669" s="6">
        <f t="shared" si="54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1"/>
        <v>20</v>
      </c>
      <c r="G670" t="s">
        <v>14</v>
      </c>
      <c r="H670">
        <v>76</v>
      </c>
      <c r="I670">
        <f t="shared" si="55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2"/>
        <v>theater</v>
      </c>
      <c r="R670" t="str">
        <f t="shared" si="53"/>
        <v>plays</v>
      </c>
      <c r="S670" s="6">
        <f t="shared" si="54"/>
        <v>41122.208333333336</v>
      </c>
      <c r="T670" s="6">
        <f t="shared" si="54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1"/>
        <v>359</v>
      </c>
      <c r="G671" t="s">
        <v>20</v>
      </c>
      <c r="H671">
        <v>1621</v>
      </c>
      <c r="I671">
        <f t="shared" si="55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2"/>
        <v>theater</v>
      </c>
      <c r="R671" t="str">
        <f t="shared" si="53"/>
        <v>plays</v>
      </c>
      <c r="S671" s="6">
        <f t="shared" si="54"/>
        <v>42912.208333333328</v>
      </c>
      <c r="T671" s="6">
        <f t="shared" si="54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1"/>
        <v>469</v>
      </c>
      <c r="G672" t="s">
        <v>20</v>
      </c>
      <c r="H672">
        <v>1101</v>
      </c>
      <c r="I672">
        <f t="shared" si="5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2"/>
        <v>music</v>
      </c>
      <c r="R672" t="str">
        <f t="shared" si="53"/>
        <v>indie rock</v>
      </c>
      <c r="S672" s="6">
        <f t="shared" si="54"/>
        <v>42425.25</v>
      </c>
      <c r="T672" s="6">
        <f t="shared" si="54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1"/>
        <v>122</v>
      </c>
      <c r="G673" t="s">
        <v>20</v>
      </c>
      <c r="H673">
        <v>1073</v>
      </c>
      <c r="I673">
        <f t="shared" si="55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2"/>
        <v>theater</v>
      </c>
      <c r="R673" t="str">
        <f t="shared" si="53"/>
        <v>plays</v>
      </c>
      <c r="S673" s="6">
        <f t="shared" si="54"/>
        <v>40390.208333333336</v>
      </c>
      <c r="T673" s="6">
        <f t="shared" si="54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1"/>
        <v>56</v>
      </c>
      <c r="G674" t="s">
        <v>14</v>
      </c>
      <c r="H674">
        <v>4428</v>
      </c>
      <c r="I674">
        <f t="shared" si="55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2"/>
        <v>theater</v>
      </c>
      <c r="R674" t="str">
        <f t="shared" si="53"/>
        <v>plays</v>
      </c>
      <c r="S674" s="6">
        <f t="shared" si="54"/>
        <v>43180.208333333328</v>
      </c>
      <c r="T674" s="6">
        <f t="shared" si="54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1"/>
        <v>44</v>
      </c>
      <c r="G675" t="s">
        <v>14</v>
      </c>
      <c r="H675">
        <v>58</v>
      </c>
      <c r="I675">
        <f t="shared" si="55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2"/>
        <v>music</v>
      </c>
      <c r="R675" t="str">
        <f t="shared" si="53"/>
        <v>indie rock</v>
      </c>
      <c r="S675" s="6">
        <f t="shared" si="54"/>
        <v>42475.208333333328</v>
      </c>
      <c r="T675" s="6">
        <f t="shared" si="54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1"/>
        <v>34</v>
      </c>
      <c r="G676" t="s">
        <v>74</v>
      </c>
      <c r="H676">
        <v>1218</v>
      </c>
      <c r="I676">
        <f t="shared" si="55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2"/>
        <v>photography</v>
      </c>
      <c r="R676" t="str">
        <f t="shared" si="53"/>
        <v>photography books</v>
      </c>
      <c r="S676" s="6">
        <f t="shared" si="54"/>
        <v>40774.208333333336</v>
      </c>
      <c r="T676" s="6">
        <f t="shared" si="54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1"/>
        <v>123</v>
      </c>
      <c r="G677" t="s">
        <v>20</v>
      </c>
      <c r="H677">
        <v>331</v>
      </c>
      <c r="I677">
        <f t="shared" si="55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2"/>
        <v>journalism</v>
      </c>
      <c r="R677" t="str">
        <f t="shared" si="53"/>
        <v>audio</v>
      </c>
      <c r="S677" s="6">
        <f t="shared" si="54"/>
        <v>43719.208333333328</v>
      </c>
      <c r="T677" s="6">
        <f t="shared" si="54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1"/>
        <v>190</v>
      </c>
      <c r="G678" t="s">
        <v>20</v>
      </c>
      <c r="H678">
        <v>1170</v>
      </c>
      <c r="I678">
        <f t="shared" si="55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2"/>
        <v>photography</v>
      </c>
      <c r="R678" t="str">
        <f t="shared" si="53"/>
        <v>photography books</v>
      </c>
      <c r="S678" s="6">
        <f t="shared" si="54"/>
        <v>41178.208333333336</v>
      </c>
      <c r="T678" s="6">
        <f t="shared" si="54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1"/>
        <v>84</v>
      </c>
      <c r="G679" t="s">
        <v>14</v>
      </c>
      <c r="H679">
        <v>111</v>
      </c>
      <c r="I679">
        <f t="shared" si="55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2"/>
        <v>publishing</v>
      </c>
      <c r="R679" t="str">
        <f t="shared" si="53"/>
        <v>fiction</v>
      </c>
      <c r="S679" s="6">
        <f t="shared" si="54"/>
        <v>42561.208333333328</v>
      </c>
      <c r="T679" s="6">
        <f t="shared" si="54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1"/>
        <v>18</v>
      </c>
      <c r="G680" t="s">
        <v>74</v>
      </c>
      <c r="H680">
        <v>215</v>
      </c>
      <c r="I680">
        <f t="shared" si="55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2"/>
        <v>film &amp; video</v>
      </c>
      <c r="R680" t="str">
        <f t="shared" si="53"/>
        <v>drama</v>
      </c>
      <c r="S680" s="6">
        <f t="shared" si="54"/>
        <v>43484.25</v>
      </c>
      <c r="T680" s="6">
        <f t="shared" si="54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1"/>
        <v>1037</v>
      </c>
      <c r="G681" t="s">
        <v>20</v>
      </c>
      <c r="H681">
        <v>363</v>
      </c>
      <c r="I681">
        <f t="shared" si="5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2"/>
        <v>food</v>
      </c>
      <c r="R681" t="str">
        <f t="shared" si="53"/>
        <v>food trucks</v>
      </c>
      <c r="S681" s="6">
        <f t="shared" si="54"/>
        <v>43756.208333333328</v>
      </c>
      <c r="T681" s="6">
        <f t="shared" si="54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1"/>
        <v>97</v>
      </c>
      <c r="G682" t="s">
        <v>14</v>
      </c>
      <c r="H682">
        <v>2955</v>
      </c>
      <c r="I682">
        <f t="shared" si="55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2"/>
        <v>games</v>
      </c>
      <c r="R682" t="str">
        <f t="shared" si="53"/>
        <v>mobile games</v>
      </c>
      <c r="S682" s="6">
        <f t="shared" si="54"/>
        <v>43813.25</v>
      </c>
      <c r="T682" s="6">
        <f t="shared" si="54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1"/>
        <v>86</v>
      </c>
      <c r="G683" t="s">
        <v>14</v>
      </c>
      <c r="H683">
        <v>1657</v>
      </c>
      <c r="I683">
        <f t="shared" si="55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2"/>
        <v>theater</v>
      </c>
      <c r="R683" t="str">
        <f t="shared" si="53"/>
        <v>plays</v>
      </c>
      <c r="S683" s="6">
        <f t="shared" si="54"/>
        <v>40898.25</v>
      </c>
      <c r="T683" s="6">
        <f t="shared" si="54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1"/>
        <v>150</v>
      </c>
      <c r="G684" t="s">
        <v>20</v>
      </c>
      <c r="H684">
        <v>103</v>
      </c>
      <c r="I684">
        <f t="shared" si="55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2"/>
        <v>theater</v>
      </c>
      <c r="R684" t="str">
        <f t="shared" si="53"/>
        <v>plays</v>
      </c>
      <c r="S684" s="6">
        <f t="shared" si="54"/>
        <v>41619.25</v>
      </c>
      <c r="T684" s="6">
        <f t="shared" si="54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1"/>
        <v>358</v>
      </c>
      <c r="G685" t="s">
        <v>20</v>
      </c>
      <c r="H685">
        <v>147</v>
      </c>
      <c r="I685">
        <f t="shared" si="55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2"/>
        <v>theater</v>
      </c>
      <c r="R685" t="str">
        <f t="shared" si="53"/>
        <v>plays</v>
      </c>
      <c r="S685" s="6">
        <f t="shared" si="54"/>
        <v>43359.208333333328</v>
      </c>
      <c r="T685" s="6">
        <f t="shared" si="54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1"/>
        <v>543</v>
      </c>
      <c r="G686" t="s">
        <v>20</v>
      </c>
      <c r="H686">
        <v>110</v>
      </c>
      <c r="I686">
        <f t="shared" si="55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2"/>
        <v>publishing</v>
      </c>
      <c r="R686" t="str">
        <f t="shared" si="53"/>
        <v>nonfiction</v>
      </c>
      <c r="S686" s="6">
        <f t="shared" si="54"/>
        <v>40358.208333333336</v>
      </c>
      <c r="T686" s="6">
        <f t="shared" si="54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1"/>
        <v>68</v>
      </c>
      <c r="G687" t="s">
        <v>14</v>
      </c>
      <c r="H687">
        <v>926</v>
      </c>
      <c r="I687">
        <f t="shared" si="55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2"/>
        <v>theater</v>
      </c>
      <c r="R687" t="str">
        <f t="shared" si="53"/>
        <v>plays</v>
      </c>
      <c r="S687" s="6">
        <f t="shared" si="54"/>
        <v>42239.208333333328</v>
      </c>
      <c r="T687" s="6">
        <f t="shared" si="54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1"/>
        <v>192</v>
      </c>
      <c r="G688" t="s">
        <v>20</v>
      </c>
      <c r="H688">
        <v>134</v>
      </c>
      <c r="I688">
        <f t="shared" si="55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2"/>
        <v>technology</v>
      </c>
      <c r="R688" t="str">
        <f t="shared" si="53"/>
        <v>wearables</v>
      </c>
      <c r="S688" s="6">
        <f t="shared" si="54"/>
        <v>43186.208333333328</v>
      </c>
      <c r="T688" s="6">
        <f t="shared" si="54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1"/>
        <v>932</v>
      </c>
      <c r="G689" t="s">
        <v>20</v>
      </c>
      <c r="H689">
        <v>269</v>
      </c>
      <c r="I689">
        <f t="shared" si="55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2"/>
        <v>theater</v>
      </c>
      <c r="R689" t="str">
        <f t="shared" si="53"/>
        <v>plays</v>
      </c>
      <c r="S689" s="6">
        <f t="shared" si="54"/>
        <v>42806.25</v>
      </c>
      <c r="T689" s="6">
        <f t="shared" si="54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1"/>
        <v>429</v>
      </c>
      <c r="G690" t="s">
        <v>20</v>
      </c>
      <c r="H690">
        <v>175</v>
      </c>
      <c r="I690">
        <f t="shared" si="55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2"/>
        <v>film &amp; video</v>
      </c>
      <c r="R690" t="str">
        <f t="shared" si="53"/>
        <v>television</v>
      </c>
      <c r="S690" s="6">
        <f t="shared" si="54"/>
        <v>43475.25</v>
      </c>
      <c r="T690" s="6">
        <f t="shared" si="54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1"/>
        <v>101</v>
      </c>
      <c r="G691" t="s">
        <v>20</v>
      </c>
      <c r="H691">
        <v>69</v>
      </c>
      <c r="I691">
        <f t="shared" si="55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2"/>
        <v>technology</v>
      </c>
      <c r="R691" t="str">
        <f t="shared" si="53"/>
        <v>web</v>
      </c>
      <c r="S691" s="6">
        <f t="shared" si="54"/>
        <v>41576.208333333336</v>
      </c>
      <c r="T691" s="6">
        <f t="shared" si="54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1"/>
        <v>227</v>
      </c>
      <c r="G692" t="s">
        <v>20</v>
      </c>
      <c r="H692">
        <v>190</v>
      </c>
      <c r="I692">
        <f t="shared" si="55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2"/>
        <v>film &amp; video</v>
      </c>
      <c r="R692" t="str">
        <f t="shared" si="53"/>
        <v>documentary</v>
      </c>
      <c r="S692" s="6">
        <f t="shared" si="54"/>
        <v>40874.25</v>
      </c>
      <c r="T692" s="6">
        <f t="shared" si="54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1"/>
        <v>142</v>
      </c>
      <c r="G693" t="s">
        <v>20</v>
      </c>
      <c r="H693">
        <v>237</v>
      </c>
      <c r="I693">
        <f t="shared" si="55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2"/>
        <v>film &amp; video</v>
      </c>
      <c r="R693" t="str">
        <f t="shared" si="53"/>
        <v>documentary</v>
      </c>
      <c r="S693" s="6">
        <f t="shared" si="54"/>
        <v>41185.208333333336</v>
      </c>
      <c r="T693" s="6">
        <f t="shared" si="54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1"/>
        <v>91</v>
      </c>
      <c r="G694" t="s">
        <v>14</v>
      </c>
      <c r="H694">
        <v>77</v>
      </c>
      <c r="I694">
        <f t="shared" si="55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2"/>
        <v>music</v>
      </c>
      <c r="R694" t="str">
        <f t="shared" si="53"/>
        <v>rock</v>
      </c>
      <c r="S694" s="6">
        <f t="shared" si="54"/>
        <v>43655.208333333328</v>
      </c>
      <c r="T694" s="6">
        <f t="shared" si="54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1"/>
        <v>64</v>
      </c>
      <c r="G695" t="s">
        <v>14</v>
      </c>
      <c r="H695">
        <v>1748</v>
      </c>
      <c r="I695">
        <f t="shared" si="55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2"/>
        <v>theater</v>
      </c>
      <c r="R695" t="str">
        <f t="shared" si="53"/>
        <v>plays</v>
      </c>
      <c r="S695" s="6">
        <f t="shared" si="54"/>
        <v>43025.208333333328</v>
      </c>
      <c r="T695" s="6">
        <f t="shared" si="54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1"/>
        <v>84</v>
      </c>
      <c r="G696" t="s">
        <v>14</v>
      </c>
      <c r="H696">
        <v>79</v>
      </c>
      <c r="I696">
        <f t="shared" si="55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2"/>
        <v>theater</v>
      </c>
      <c r="R696" t="str">
        <f t="shared" si="53"/>
        <v>plays</v>
      </c>
      <c r="S696" s="6">
        <f t="shared" si="54"/>
        <v>43066.25</v>
      </c>
      <c r="T696" s="6">
        <f t="shared" si="54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1"/>
        <v>134</v>
      </c>
      <c r="G697" t="s">
        <v>20</v>
      </c>
      <c r="H697">
        <v>196</v>
      </c>
      <c r="I697">
        <f t="shared" si="55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2"/>
        <v>music</v>
      </c>
      <c r="R697" t="str">
        <f t="shared" si="53"/>
        <v>rock</v>
      </c>
      <c r="S697" s="6">
        <f t="shared" si="54"/>
        <v>42322.25</v>
      </c>
      <c r="T697" s="6">
        <f t="shared" si="54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1"/>
        <v>59</v>
      </c>
      <c r="G698" t="s">
        <v>14</v>
      </c>
      <c r="H698">
        <v>889</v>
      </c>
      <c r="I698">
        <f t="shared" si="55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2"/>
        <v>theater</v>
      </c>
      <c r="R698" t="str">
        <f t="shared" si="53"/>
        <v>plays</v>
      </c>
      <c r="S698" s="6">
        <f t="shared" si="54"/>
        <v>42114.208333333328</v>
      </c>
      <c r="T698" s="6">
        <f t="shared" si="54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1"/>
        <v>153</v>
      </c>
      <c r="G699" t="s">
        <v>20</v>
      </c>
      <c r="H699">
        <v>7295</v>
      </c>
      <c r="I699">
        <f t="shared" si="55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2"/>
        <v>music</v>
      </c>
      <c r="R699" t="str">
        <f t="shared" si="53"/>
        <v>electric music</v>
      </c>
      <c r="S699" s="6">
        <f t="shared" si="54"/>
        <v>43190.208333333328</v>
      </c>
      <c r="T699" s="6">
        <f t="shared" si="54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1"/>
        <v>447</v>
      </c>
      <c r="G700" t="s">
        <v>20</v>
      </c>
      <c r="H700">
        <v>2893</v>
      </c>
      <c r="I700">
        <f t="shared" si="55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2"/>
        <v>technology</v>
      </c>
      <c r="R700" t="str">
        <f t="shared" si="53"/>
        <v>wearables</v>
      </c>
      <c r="S700" s="6">
        <f t="shared" si="54"/>
        <v>40871.25</v>
      </c>
      <c r="T700" s="6">
        <f t="shared" si="54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1"/>
        <v>84</v>
      </c>
      <c r="G701" t="s">
        <v>14</v>
      </c>
      <c r="H701">
        <v>56</v>
      </c>
      <c r="I701">
        <f t="shared" si="55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2"/>
        <v>film &amp; video</v>
      </c>
      <c r="R701" t="str">
        <f t="shared" si="53"/>
        <v>drama</v>
      </c>
      <c r="S701" s="6">
        <f t="shared" si="54"/>
        <v>43641.208333333328</v>
      </c>
      <c r="T701" s="6">
        <f t="shared" si="54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1"/>
        <v>3</v>
      </c>
      <c r="G702" t="s">
        <v>14</v>
      </c>
      <c r="H702">
        <v>1</v>
      </c>
      <c r="I702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2"/>
        <v>technology</v>
      </c>
      <c r="R702" t="str">
        <f t="shared" si="53"/>
        <v>wearables</v>
      </c>
      <c r="S702" s="6">
        <f t="shared" si="54"/>
        <v>40203.25</v>
      </c>
      <c r="T702" s="6">
        <f t="shared" si="54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1"/>
        <v>175</v>
      </c>
      <c r="G703" t="s">
        <v>20</v>
      </c>
      <c r="H703">
        <v>820</v>
      </c>
      <c r="I703">
        <f t="shared" si="55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2"/>
        <v>theater</v>
      </c>
      <c r="R703" t="str">
        <f t="shared" si="53"/>
        <v>plays</v>
      </c>
      <c r="S703" s="6">
        <f t="shared" si="54"/>
        <v>40629.208333333336</v>
      </c>
      <c r="T703" s="6">
        <f t="shared" si="54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1"/>
        <v>54</v>
      </c>
      <c r="G704" t="s">
        <v>14</v>
      </c>
      <c r="H704">
        <v>83</v>
      </c>
      <c r="I704">
        <f t="shared" si="55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2"/>
        <v>technology</v>
      </c>
      <c r="R704" t="str">
        <f t="shared" si="53"/>
        <v>wearables</v>
      </c>
      <c r="S704" s="6">
        <f t="shared" si="54"/>
        <v>41477.208333333336</v>
      </c>
      <c r="T704" s="6">
        <f t="shared" si="54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1"/>
        <v>312</v>
      </c>
      <c r="G705" t="s">
        <v>20</v>
      </c>
      <c r="H705">
        <v>2038</v>
      </c>
      <c r="I705">
        <f t="shared" si="55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2"/>
        <v>publishing</v>
      </c>
      <c r="R705" t="str">
        <f t="shared" si="53"/>
        <v>translations</v>
      </c>
      <c r="S705" s="6">
        <f t="shared" si="54"/>
        <v>41020.208333333336</v>
      </c>
      <c r="T705" s="6">
        <f t="shared" si="54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1"/>
        <v>123</v>
      </c>
      <c r="G706" t="s">
        <v>20</v>
      </c>
      <c r="H706">
        <v>116</v>
      </c>
      <c r="I706">
        <f t="shared" si="55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2"/>
        <v>film &amp; video</v>
      </c>
      <c r="R706" t="str">
        <f t="shared" si="53"/>
        <v>animation</v>
      </c>
      <c r="S706" s="6">
        <f t="shared" si="54"/>
        <v>42555.208333333328</v>
      </c>
      <c r="T706" s="6">
        <f t="shared" si="54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6">ROUND(((E707/D707)*100),0)</f>
        <v>99</v>
      </c>
      <c r="G707" t="s">
        <v>14</v>
      </c>
      <c r="H707">
        <v>2025</v>
      </c>
      <c r="I707">
        <f t="shared" si="5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7">LEFT(P707,SEARCH("/",P707)-1)</f>
        <v>publishing</v>
      </c>
      <c r="R707" t="str">
        <f t="shared" ref="R707:R770" si="58">RIGHT(P707,LEN(P707)-SEARCH("/",P707))</f>
        <v>nonfiction</v>
      </c>
      <c r="S707" s="6">
        <f t="shared" ref="S707:T770" si="59">(((L707/60)/60/24)+DATE(1970,1,1))</f>
        <v>41619.25</v>
      </c>
      <c r="T707" s="6">
        <f t="shared" si="59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6"/>
        <v>128</v>
      </c>
      <c r="G708" t="s">
        <v>20</v>
      </c>
      <c r="H708">
        <v>1345</v>
      </c>
      <c r="I708">
        <f t="shared" ref="I708:I771" si="60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7"/>
        <v>technology</v>
      </c>
      <c r="R708" t="str">
        <f t="shared" si="58"/>
        <v>web</v>
      </c>
      <c r="S708" s="6">
        <f t="shared" si="59"/>
        <v>43471.25</v>
      </c>
      <c r="T708" s="6">
        <f t="shared" si="59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6"/>
        <v>159</v>
      </c>
      <c r="G709" t="s">
        <v>20</v>
      </c>
      <c r="H709">
        <v>168</v>
      </c>
      <c r="I709">
        <f t="shared" si="60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7"/>
        <v>film &amp; video</v>
      </c>
      <c r="R709" t="str">
        <f t="shared" si="58"/>
        <v>drama</v>
      </c>
      <c r="S709" s="6">
        <f t="shared" si="59"/>
        <v>43442.25</v>
      </c>
      <c r="T709" s="6">
        <f t="shared" si="59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6"/>
        <v>707</v>
      </c>
      <c r="G710" t="s">
        <v>20</v>
      </c>
      <c r="H710">
        <v>137</v>
      </c>
      <c r="I710">
        <f t="shared" si="60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7"/>
        <v>theater</v>
      </c>
      <c r="R710" t="str">
        <f t="shared" si="58"/>
        <v>plays</v>
      </c>
      <c r="S710" s="6">
        <f t="shared" si="59"/>
        <v>42877.208333333328</v>
      </c>
      <c r="T710" s="6">
        <f t="shared" si="59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6"/>
        <v>142</v>
      </c>
      <c r="G711" t="s">
        <v>20</v>
      </c>
      <c r="H711">
        <v>186</v>
      </c>
      <c r="I711">
        <f t="shared" si="60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7"/>
        <v>theater</v>
      </c>
      <c r="R711" t="str">
        <f t="shared" si="58"/>
        <v>plays</v>
      </c>
      <c r="S711" s="6">
        <f t="shared" si="59"/>
        <v>41018.208333333336</v>
      </c>
      <c r="T711" s="6">
        <f t="shared" si="59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6"/>
        <v>148</v>
      </c>
      <c r="G712" t="s">
        <v>20</v>
      </c>
      <c r="H712">
        <v>125</v>
      </c>
      <c r="I712">
        <f t="shared" si="60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7"/>
        <v>theater</v>
      </c>
      <c r="R712" t="str">
        <f t="shared" si="58"/>
        <v>plays</v>
      </c>
      <c r="S712" s="6">
        <f t="shared" si="59"/>
        <v>43295.208333333328</v>
      </c>
      <c r="T712" s="6">
        <f t="shared" si="59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6"/>
        <v>20</v>
      </c>
      <c r="G713" t="s">
        <v>14</v>
      </c>
      <c r="H713">
        <v>14</v>
      </c>
      <c r="I713">
        <f t="shared" si="60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7"/>
        <v>theater</v>
      </c>
      <c r="R713" t="str">
        <f t="shared" si="58"/>
        <v>plays</v>
      </c>
      <c r="S713" s="6">
        <f t="shared" si="59"/>
        <v>42393.25</v>
      </c>
      <c r="T713" s="6">
        <f t="shared" si="59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6"/>
        <v>1841</v>
      </c>
      <c r="G714" t="s">
        <v>20</v>
      </c>
      <c r="H714">
        <v>202</v>
      </c>
      <c r="I714">
        <f t="shared" si="6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7"/>
        <v>theater</v>
      </c>
      <c r="R714" t="str">
        <f t="shared" si="58"/>
        <v>plays</v>
      </c>
      <c r="S714" s="6">
        <f t="shared" si="59"/>
        <v>42559.208333333328</v>
      </c>
      <c r="T714" s="6">
        <f t="shared" si="59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6"/>
        <v>162</v>
      </c>
      <c r="G715" t="s">
        <v>20</v>
      </c>
      <c r="H715">
        <v>103</v>
      </c>
      <c r="I715">
        <f t="shared" si="60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7"/>
        <v>publishing</v>
      </c>
      <c r="R715" t="str">
        <f t="shared" si="58"/>
        <v>radio &amp; podcasts</v>
      </c>
      <c r="S715" s="6">
        <f t="shared" si="59"/>
        <v>42604.208333333328</v>
      </c>
      <c r="T715" s="6">
        <f t="shared" si="59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6"/>
        <v>473</v>
      </c>
      <c r="G716" t="s">
        <v>20</v>
      </c>
      <c r="H716">
        <v>1785</v>
      </c>
      <c r="I716">
        <f t="shared" si="60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7"/>
        <v>music</v>
      </c>
      <c r="R716" t="str">
        <f t="shared" si="58"/>
        <v>rock</v>
      </c>
      <c r="S716" s="6">
        <f t="shared" si="59"/>
        <v>41870.208333333336</v>
      </c>
      <c r="T716" s="6">
        <f t="shared" si="59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6"/>
        <v>24</v>
      </c>
      <c r="G717" t="s">
        <v>14</v>
      </c>
      <c r="H717">
        <v>656</v>
      </c>
      <c r="I717">
        <f t="shared" si="60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7"/>
        <v>games</v>
      </c>
      <c r="R717" t="str">
        <f t="shared" si="58"/>
        <v>mobile games</v>
      </c>
      <c r="S717" s="6">
        <f t="shared" si="59"/>
        <v>40397.208333333336</v>
      </c>
      <c r="T717" s="6">
        <f t="shared" si="59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6"/>
        <v>518</v>
      </c>
      <c r="G718" t="s">
        <v>20</v>
      </c>
      <c r="H718">
        <v>157</v>
      </c>
      <c r="I718">
        <f t="shared" si="60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7"/>
        <v>theater</v>
      </c>
      <c r="R718" t="str">
        <f t="shared" si="58"/>
        <v>plays</v>
      </c>
      <c r="S718" s="6">
        <f t="shared" si="59"/>
        <v>41465.208333333336</v>
      </c>
      <c r="T718" s="6">
        <f t="shared" si="59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6"/>
        <v>248</v>
      </c>
      <c r="G719" t="s">
        <v>20</v>
      </c>
      <c r="H719">
        <v>555</v>
      </c>
      <c r="I719">
        <f t="shared" si="60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7"/>
        <v>film &amp; video</v>
      </c>
      <c r="R719" t="str">
        <f t="shared" si="58"/>
        <v>documentary</v>
      </c>
      <c r="S719" s="6">
        <f t="shared" si="59"/>
        <v>40777.208333333336</v>
      </c>
      <c r="T719" s="6">
        <f t="shared" si="59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6"/>
        <v>100</v>
      </c>
      <c r="G720" t="s">
        <v>20</v>
      </c>
      <c r="H720">
        <v>297</v>
      </c>
      <c r="I720">
        <f t="shared" si="60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7"/>
        <v>technology</v>
      </c>
      <c r="R720" t="str">
        <f t="shared" si="58"/>
        <v>wearables</v>
      </c>
      <c r="S720" s="6">
        <f t="shared" si="59"/>
        <v>41442.208333333336</v>
      </c>
      <c r="T720" s="6">
        <f t="shared" si="59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>
        <f t="shared" si="60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7"/>
        <v>publishing</v>
      </c>
      <c r="R721" t="str">
        <f t="shared" si="58"/>
        <v>fiction</v>
      </c>
      <c r="S721" s="6">
        <f t="shared" si="59"/>
        <v>41058.208333333336</v>
      </c>
      <c r="T721" s="6">
        <f t="shared" si="59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6"/>
        <v>37</v>
      </c>
      <c r="G722" t="s">
        <v>74</v>
      </c>
      <c r="H722">
        <v>38</v>
      </c>
      <c r="I722">
        <f t="shared" si="60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7"/>
        <v>theater</v>
      </c>
      <c r="R722" t="str">
        <f t="shared" si="58"/>
        <v>plays</v>
      </c>
      <c r="S722" s="6">
        <f t="shared" si="59"/>
        <v>43152.25</v>
      </c>
      <c r="T722" s="6">
        <f t="shared" si="59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6"/>
        <v>4</v>
      </c>
      <c r="G723" t="s">
        <v>74</v>
      </c>
      <c r="H723">
        <v>60</v>
      </c>
      <c r="I723">
        <f t="shared" si="60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7"/>
        <v>music</v>
      </c>
      <c r="R723" t="str">
        <f t="shared" si="58"/>
        <v>rock</v>
      </c>
      <c r="S723" s="6">
        <f t="shared" si="59"/>
        <v>43194.208333333328</v>
      </c>
      <c r="T723" s="6">
        <f t="shared" si="59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6"/>
        <v>157</v>
      </c>
      <c r="G724" t="s">
        <v>20</v>
      </c>
      <c r="H724">
        <v>3036</v>
      </c>
      <c r="I724">
        <f t="shared" si="60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7"/>
        <v>film &amp; video</v>
      </c>
      <c r="R724" t="str">
        <f t="shared" si="58"/>
        <v>documentary</v>
      </c>
      <c r="S724" s="6">
        <f t="shared" si="59"/>
        <v>43045.25</v>
      </c>
      <c r="T724" s="6">
        <f t="shared" si="59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6"/>
        <v>270</v>
      </c>
      <c r="G725" t="s">
        <v>20</v>
      </c>
      <c r="H725">
        <v>144</v>
      </c>
      <c r="I725">
        <f t="shared" si="60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7"/>
        <v>theater</v>
      </c>
      <c r="R725" t="str">
        <f t="shared" si="58"/>
        <v>plays</v>
      </c>
      <c r="S725" s="6">
        <f t="shared" si="59"/>
        <v>42431.25</v>
      </c>
      <c r="T725" s="6">
        <f t="shared" si="59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6"/>
        <v>134</v>
      </c>
      <c r="G726" t="s">
        <v>20</v>
      </c>
      <c r="H726">
        <v>121</v>
      </c>
      <c r="I726">
        <f t="shared" si="60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7"/>
        <v>theater</v>
      </c>
      <c r="R726" t="str">
        <f t="shared" si="58"/>
        <v>plays</v>
      </c>
      <c r="S726" s="6">
        <f t="shared" si="59"/>
        <v>41934.208333333336</v>
      </c>
      <c r="T726" s="6">
        <f t="shared" si="59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6"/>
        <v>50</v>
      </c>
      <c r="G727" t="s">
        <v>14</v>
      </c>
      <c r="H727">
        <v>1596</v>
      </c>
      <c r="I727">
        <f t="shared" si="60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7"/>
        <v>games</v>
      </c>
      <c r="R727" t="str">
        <f t="shared" si="58"/>
        <v>mobile games</v>
      </c>
      <c r="S727" s="6">
        <f t="shared" si="59"/>
        <v>41958.25</v>
      </c>
      <c r="T727" s="6">
        <f t="shared" si="59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6"/>
        <v>89</v>
      </c>
      <c r="G728" t="s">
        <v>74</v>
      </c>
      <c r="H728">
        <v>524</v>
      </c>
      <c r="I728">
        <f t="shared" si="60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7"/>
        <v>theater</v>
      </c>
      <c r="R728" t="str">
        <f t="shared" si="58"/>
        <v>plays</v>
      </c>
      <c r="S728" s="6">
        <f t="shared" si="59"/>
        <v>40476.208333333336</v>
      </c>
      <c r="T728" s="6">
        <f t="shared" si="59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>
        <f t="shared" si="60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7"/>
        <v>technology</v>
      </c>
      <c r="R729" t="str">
        <f t="shared" si="58"/>
        <v>web</v>
      </c>
      <c r="S729" s="6">
        <f t="shared" si="59"/>
        <v>43485.25</v>
      </c>
      <c r="T729" s="6">
        <f t="shared" si="59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6"/>
        <v>18</v>
      </c>
      <c r="G730" t="s">
        <v>14</v>
      </c>
      <c r="H730">
        <v>10</v>
      </c>
      <c r="I730">
        <f t="shared" si="60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7"/>
        <v>theater</v>
      </c>
      <c r="R730" t="str">
        <f t="shared" si="58"/>
        <v>plays</v>
      </c>
      <c r="S730" s="6">
        <f t="shared" si="59"/>
        <v>42515.208333333328</v>
      </c>
      <c r="T730" s="6">
        <f t="shared" si="59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6"/>
        <v>186</v>
      </c>
      <c r="G731" t="s">
        <v>20</v>
      </c>
      <c r="H731">
        <v>122</v>
      </c>
      <c r="I731">
        <f t="shared" si="60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7"/>
        <v>film &amp; video</v>
      </c>
      <c r="R731" t="str">
        <f t="shared" si="58"/>
        <v>drama</v>
      </c>
      <c r="S731" s="6">
        <f t="shared" si="59"/>
        <v>41309.25</v>
      </c>
      <c r="T731" s="6">
        <f t="shared" si="59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6"/>
        <v>413</v>
      </c>
      <c r="G732" t="s">
        <v>20</v>
      </c>
      <c r="H732">
        <v>1071</v>
      </c>
      <c r="I732">
        <f t="shared" si="60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7"/>
        <v>technology</v>
      </c>
      <c r="R732" t="str">
        <f t="shared" si="58"/>
        <v>wearables</v>
      </c>
      <c r="S732" s="6">
        <f t="shared" si="59"/>
        <v>42147.208333333328</v>
      </c>
      <c r="T732" s="6">
        <f t="shared" si="59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6"/>
        <v>90</v>
      </c>
      <c r="G733" t="s">
        <v>74</v>
      </c>
      <c r="H733">
        <v>219</v>
      </c>
      <c r="I733">
        <f t="shared" si="60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7"/>
        <v>technology</v>
      </c>
      <c r="R733" t="str">
        <f t="shared" si="58"/>
        <v>web</v>
      </c>
      <c r="S733" s="6">
        <f t="shared" si="59"/>
        <v>42939.208333333328</v>
      </c>
      <c r="T733" s="6">
        <f t="shared" si="59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6"/>
        <v>92</v>
      </c>
      <c r="G734" t="s">
        <v>14</v>
      </c>
      <c r="H734">
        <v>1121</v>
      </c>
      <c r="I734">
        <f t="shared" si="60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7"/>
        <v>music</v>
      </c>
      <c r="R734" t="str">
        <f t="shared" si="58"/>
        <v>rock</v>
      </c>
      <c r="S734" s="6">
        <f t="shared" si="59"/>
        <v>42816.208333333328</v>
      </c>
      <c r="T734" s="6">
        <f t="shared" si="59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6"/>
        <v>527</v>
      </c>
      <c r="G735" t="s">
        <v>20</v>
      </c>
      <c r="H735">
        <v>980</v>
      </c>
      <c r="I735">
        <f t="shared" si="60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7"/>
        <v>music</v>
      </c>
      <c r="R735" t="str">
        <f t="shared" si="58"/>
        <v>metal</v>
      </c>
      <c r="S735" s="6">
        <f t="shared" si="59"/>
        <v>41844.208333333336</v>
      </c>
      <c r="T735" s="6">
        <f t="shared" si="59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6"/>
        <v>319</v>
      </c>
      <c r="G736" t="s">
        <v>20</v>
      </c>
      <c r="H736">
        <v>536</v>
      </c>
      <c r="I736">
        <f t="shared" si="60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7"/>
        <v>theater</v>
      </c>
      <c r="R736" t="str">
        <f t="shared" si="58"/>
        <v>plays</v>
      </c>
      <c r="S736" s="6">
        <f t="shared" si="59"/>
        <v>42763.25</v>
      </c>
      <c r="T736" s="6">
        <f t="shared" si="59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6"/>
        <v>354</v>
      </c>
      <c r="G737" t="s">
        <v>20</v>
      </c>
      <c r="H737">
        <v>1991</v>
      </c>
      <c r="I737">
        <f t="shared" si="60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7"/>
        <v>photography</v>
      </c>
      <c r="R737" t="str">
        <f t="shared" si="58"/>
        <v>photography books</v>
      </c>
      <c r="S737" s="6">
        <f t="shared" si="59"/>
        <v>42459.208333333328</v>
      </c>
      <c r="T737" s="6">
        <f t="shared" si="59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6"/>
        <v>33</v>
      </c>
      <c r="G738" t="s">
        <v>74</v>
      </c>
      <c r="H738">
        <v>29</v>
      </c>
      <c r="I738">
        <f t="shared" si="60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7"/>
        <v>publishing</v>
      </c>
      <c r="R738" t="str">
        <f t="shared" si="58"/>
        <v>nonfiction</v>
      </c>
      <c r="S738" s="6">
        <f t="shared" si="59"/>
        <v>42055.25</v>
      </c>
      <c r="T738" s="6">
        <f t="shared" si="59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6"/>
        <v>136</v>
      </c>
      <c r="G739" t="s">
        <v>20</v>
      </c>
      <c r="H739">
        <v>180</v>
      </c>
      <c r="I739">
        <f t="shared" si="60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7"/>
        <v>music</v>
      </c>
      <c r="R739" t="str">
        <f t="shared" si="58"/>
        <v>indie rock</v>
      </c>
      <c r="S739" s="6">
        <f t="shared" si="59"/>
        <v>42685.25</v>
      </c>
      <c r="T739" s="6">
        <f t="shared" si="59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6"/>
        <v>2</v>
      </c>
      <c r="G740" t="s">
        <v>14</v>
      </c>
      <c r="H740">
        <v>15</v>
      </c>
      <c r="I740">
        <f t="shared" si="60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7"/>
        <v>theater</v>
      </c>
      <c r="R740" t="str">
        <f t="shared" si="58"/>
        <v>plays</v>
      </c>
      <c r="S740" s="6">
        <f t="shared" si="59"/>
        <v>41959.25</v>
      </c>
      <c r="T740" s="6">
        <f t="shared" si="59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6"/>
        <v>61</v>
      </c>
      <c r="G741" t="s">
        <v>14</v>
      </c>
      <c r="H741">
        <v>191</v>
      </c>
      <c r="I741">
        <f t="shared" si="60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7"/>
        <v>music</v>
      </c>
      <c r="R741" t="str">
        <f t="shared" si="58"/>
        <v>indie rock</v>
      </c>
      <c r="S741" s="6">
        <f t="shared" si="59"/>
        <v>41089.208333333336</v>
      </c>
      <c r="T741" s="6">
        <f t="shared" si="59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6"/>
        <v>30</v>
      </c>
      <c r="G742" t="s">
        <v>14</v>
      </c>
      <c r="H742">
        <v>16</v>
      </c>
      <c r="I742">
        <f t="shared" si="60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7"/>
        <v>theater</v>
      </c>
      <c r="R742" t="str">
        <f t="shared" si="58"/>
        <v>plays</v>
      </c>
      <c r="S742" s="6">
        <f t="shared" si="59"/>
        <v>42769.25</v>
      </c>
      <c r="T742" s="6">
        <f t="shared" si="59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6"/>
        <v>1179</v>
      </c>
      <c r="G743" t="s">
        <v>20</v>
      </c>
      <c r="H743">
        <v>130</v>
      </c>
      <c r="I743">
        <f t="shared" si="60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7"/>
        <v>theater</v>
      </c>
      <c r="R743" t="str">
        <f t="shared" si="58"/>
        <v>plays</v>
      </c>
      <c r="S743" s="6">
        <f t="shared" si="59"/>
        <v>40321.208333333336</v>
      </c>
      <c r="T743" s="6">
        <f t="shared" si="59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6"/>
        <v>1126</v>
      </c>
      <c r="G744" t="s">
        <v>20</v>
      </c>
      <c r="H744">
        <v>122</v>
      </c>
      <c r="I744">
        <f t="shared" si="60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7"/>
        <v>music</v>
      </c>
      <c r="R744" t="str">
        <f t="shared" si="58"/>
        <v>electric music</v>
      </c>
      <c r="S744" s="6">
        <f t="shared" si="59"/>
        <v>40197.25</v>
      </c>
      <c r="T744" s="6">
        <f t="shared" si="59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6"/>
        <v>13</v>
      </c>
      <c r="G745" t="s">
        <v>14</v>
      </c>
      <c r="H745">
        <v>17</v>
      </c>
      <c r="I745">
        <f t="shared" si="60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7"/>
        <v>theater</v>
      </c>
      <c r="R745" t="str">
        <f t="shared" si="58"/>
        <v>plays</v>
      </c>
      <c r="S745" s="6">
        <f t="shared" si="59"/>
        <v>42298.208333333328</v>
      </c>
      <c r="T745" s="6">
        <f t="shared" si="59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6"/>
        <v>712</v>
      </c>
      <c r="G746" t="s">
        <v>20</v>
      </c>
      <c r="H746">
        <v>140</v>
      </c>
      <c r="I746">
        <f t="shared" si="60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7"/>
        <v>theater</v>
      </c>
      <c r="R746" t="str">
        <f t="shared" si="58"/>
        <v>plays</v>
      </c>
      <c r="S746" s="6">
        <f t="shared" si="59"/>
        <v>43322.208333333328</v>
      </c>
      <c r="T746" s="6">
        <f t="shared" si="59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6"/>
        <v>30</v>
      </c>
      <c r="G747" t="s">
        <v>14</v>
      </c>
      <c r="H747">
        <v>34</v>
      </c>
      <c r="I747">
        <f t="shared" si="60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7"/>
        <v>technology</v>
      </c>
      <c r="R747" t="str">
        <f t="shared" si="58"/>
        <v>wearables</v>
      </c>
      <c r="S747" s="6">
        <f t="shared" si="59"/>
        <v>40328.208333333336</v>
      </c>
      <c r="T747" s="6">
        <f t="shared" si="59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6"/>
        <v>213</v>
      </c>
      <c r="G748" t="s">
        <v>20</v>
      </c>
      <c r="H748">
        <v>3388</v>
      </c>
      <c r="I748">
        <f t="shared" si="60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7"/>
        <v>technology</v>
      </c>
      <c r="R748" t="str">
        <f t="shared" si="58"/>
        <v>web</v>
      </c>
      <c r="S748" s="6">
        <f t="shared" si="59"/>
        <v>40825.208333333336</v>
      </c>
      <c r="T748" s="6">
        <f t="shared" si="59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6"/>
        <v>229</v>
      </c>
      <c r="G749" t="s">
        <v>20</v>
      </c>
      <c r="H749">
        <v>280</v>
      </c>
      <c r="I749">
        <f t="shared" si="6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7"/>
        <v>theater</v>
      </c>
      <c r="R749" t="str">
        <f t="shared" si="58"/>
        <v>plays</v>
      </c>
      <c r="S749" s="6">
        <f t="shared" si="59"/>
        <v>40423.208333333336</v>
      </c>
      <c r="T749" s="6">
        <f t="shared" si="59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6"/>
        <v>35</v>
      </c>
      <c r="G750" t="s">
        <v>74</v>
      </c>
      <c r="H750">
        <v>614</v>
      </c>
      <c r="I750">
        <f t="shared" si="60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7"/>
        <v>film &amp; video</v>
      </c>
      <c r="R750" t="str">
        <f t="shared" si="58"/>
        <v>animation</v>
      </c>
      <c r="S750" s="6">
        <f t="shared" si="59"/>
        <v>40238.25</v>
      </c>
      <c r="T750" s="6">
        <f t="shared" si="59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6"/>
        <v>157</v>
      </c>
      <c r="G751" t="s">
        <v>20</v>
      </c>
      <c r="H751">
        <v>366</v>
      </c>
      <c r="I751">
        <f t="shared" si="60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7"/>
        <v>technology</v>
      </c>
      <c r="R751" t="str">
        <f t="shared" si="58"/>
        <v>wearables</v>
      </c>
      <c r="S751" s="6">
        <f t="shared" si="59"/>
        <v>41920.208333333336</v>
      </c>
      <c r="T751" s="6">
        <f t="shared" si="59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6"/>
        <v>1</v>
      </c>
      <c r="G752" t="s">
        <v>14</v>
      </c>
      <c r="H752">
        <v>1</v>
      </c>
      <c r="I752">
        <f t="shared" si="60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7"/>
        <v>music</v>
      </c>
      <c r="R752" t="str">
        <f t="shared" si="58"/>
        <v>electric music</v>
      </c>
      <c r="S752" s="6">
        <f t="shared" si="59"/>
        <v>40360.208333333336</v>
      </c>
      <c r="T752" s="6">
        <f t="shared" si="59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6"/>
        <v>232</v>
      </c>
      <c r="G753" t="s">
        <v>20</v>
      </c>
      <c r="H753">
        <v>270</v>
      </c>
      <c r="I753">
        <f t="shared" si="60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7"/>
        <v>publishing</v>
      </c>
      <c r="R753" t="str">
        <f t="shared" si="58"/>
        <v>nonfiction</v>
      </c>
      <c r="S753" s="6">
        <f t="shared" si="59"/>
        <v>42446.208333333328</v>
      </c>
      <c r="T753" s="6">
        <f t="shared" si="59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6"/>
        <v>92</v>
      </c>
      <c r="G754" t="s">
        <v>74</v>
      </c>
      <c r="H754">
        <v>114</v>
      </c>
      <c r="I754">
        <f t="shared" si="60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7"/>
        <v>theater</v>
      </c>
      <c r="R754" t="str">
        <f t="shared" si="58"/>
        <v>plays</v>
      </c>
      <c r="S754" s="6">
        <f t="shared" si="59"/>
        <v>40395.208333333336</v>
      </c>
      <c r="T754" s="6">
        <f t="shared" si="59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6"/>
        <v>257</v>
      </c>
      <c r="G755" t="s">
        <v>20</v>
      </c>
      <c r="H755">
        <v>137</v>
      </c>
      <c r="I755">
        <f t="shared" si="60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7"/>
        <v>photography</v>
      </c>
      <c r="R755" t="str">
        <f t="shared" si="58"/>
        <v>photography books</v>
      </c>
      <c r="S755" s="6">
        <f t="shared" si="59"/>
        <v>40321.208333333336</v>
      </c>
      <c r="T755" s="6">
        <f t="shared" si="59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6"/>
        <v>168</v>
      </c>
      <c r="G756" t="s">
        <v>20</v>
      </c>
      <c r="H756">
        <v>3205</v>
      </c>
      <c r="I756">
        <f t="shared" si="60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7"/>
        <v>theater</v>
      </c>
      <c r="R756" t="str">
        <f t="shared" si="58"/>
        <v>plays</v>
      </c>
      <c r="S756" s="6">
        <f t="shared" si="59"/>
        <v>41210.208333333336</v>
      </c>
      <c r="T756" s="6">
        <f t="shared" si="59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6"/>
        <v>167</v>
      </c>
      <c r="G757" t="s">
        <v>20</v>
      </c>
      <c r="H757">
        <v>288</v>
      </c>
      <c r="I757">
        <f t="shared" si="60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7"/>
        <v>theater</v>
      </c>
      <c r="R757" t="str">
        <f t="shared" si="58"/>
        <v>plays</v>
      </c>
      <c r="S757" s="6">
        <f t="shared" si="59"/>
        <v>43096.25</v>
      </c>
      <c r="T757" s="6">
        <f t="shared" si="59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6"/>
        <v>772</v>
      </c>
      <c r="G758" t="s">
        <v>20</v>
      </c>
      <c r="H758">
        <v>148</v>
      </c>
      <c r="I758">
        <f t="shared" si="6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7"/>
        <v>theater</v>
      </c>
      <c r="R758" t="str">
        <f t="shared" si="58"/>
        <v>plays</v>
      </c>
      <c r="S758" s="6">
        <f t="shared" si="59"/>
        <v>42024.25</v>
      </c>
      <c r="T758" s="6">
        <f t="shared" si="59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6"/>
        <v>407</v>
      </c>
      <c r="G759" t="s">
        <v>20</v>
      </c>
      <c r="H759">
        <v>114</v>
      </c>
      <c r="I759">
        <f t="shared" si="60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7"/>
        <v>film &amp; video</v>
      </c>
      <c r="R759" t="str">
        <f t="shared" si="58"/>
        <v>drama</v>
      </c>
      <c r="S759" s="6">
        <f t="shared" si="59"/>
        <v>40675.208333333336</v>
      </c>
      <c r="T759" s="6">
        <f t="shared" si="59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6"/>
        <v>564</v>
      </c>
      <c r="G760" t="s">
        <v>20</v>
      </c>
      <c r="H760">
        <v>1518</v>
      </c>
      <c r="I760">
        <f t="shared" si="60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7"/>
        <v>music</v>
      </c>
      <c r="R760" t="str">
        <f t="shared" si="58"/>
        <v>rock</v>
      </c>
      <c r="S760" s="6">
        <f t="shared" si="59"/>
        <v>41936.208333333336</v>
      </c>
      <c r="T760" s="6">
        <f t="shared" si="59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6"/>
        <v>68</v>
      </c>
      <c r="G761" t="s">
        <v>14</v>
      </c>
      <c r="H761">
        <v>1274</v>
      </c>
      <c r="I761">
        <f t="shared" si="60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7"/>
        <v>music</v>
      </c>
      <c r="R761" t="str">
        <f t="shared" si="58"/>
        <v>electric music</v>
      </c>
      <c r="S761" s="6">
        <f t="shared" si="59"/>
        <v>43136.25</v>
      </c>
      <c r="T761" s="6">
        <f t="shared" si="59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6"/>
        <v>34</v>
      </c>
      <c r="G762" t="s">
        <v>14</v>
      </c>
      <c r="H762">
        <v>210</v>
      </c>
      <c r="I762">
        <f t="shared" si="6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7"/>
        <v>games</v>
      </c>
      <c r="R762" t="str">
        <f t="shared" si="58"/>
        <v>video games</v>
      </c>
      <c r="S762" s="6">
        <f t="shared" si="59"/>
        <v>43678.208333333328</v>
      </c>
      <c r="T762" s="6">
        <f t="shared" si="59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6"/>
        <v>655</v>
      </c>
      <c r="G763" t="s">
        <v>20</v>
      </c>
      <c r="H763">
        <v>166</v>
      </c>
      <c r="I763">
        <f t="shared" si="60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7"/>
        <v>music</v>
      </c>
      <c r="R763" t="str">
        <f t="shared" si="58"/>
        <v>rock</v>
      </c>
      <c r="S763" s="6">
        <f t="shared" si="59"/>
        <v>42938.208333333328</v>
      </c>
      <c r="T763" s="6">
        <f t="shared" si="59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6"/>
        <v>177</v>
      </c>
      <c r="G764" t="s">
        <v>20</v>
      </c>
      <c r="H764">
        <v>100</v>
      </c>
      <c r="I764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7"/>
        <v>music</v>
      </c>
      <c r="R764" t="str">
        <f t="shared" si="58"/>
        <v>jazz</v>
      </c>
      <c r="S764" s="6">
        <f t="shared" si="59"/>
        <v>41241.25</v>
      </c>
      <c r="T764" s="6">
        <f t="shared" si="59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6"/>
        <v>113</v>
      </c>
      <c r="G765" t="s">
        <v>20</v>
      </c>
      <c r="H765">
        <v>235</v>
      </c>
      <c r="I765">
        <f t="shared" si="60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7"/>
        <v>theater</v>
      </c>
      <c r="R765" t="str">
        <f t="shared" si="58"/>
        <v>plays</v>
      </c>
      <c r="S765" s="6">
        <f t="shared" si="59"/>
        <v>41037.208333333336</v>
      </c>
      <c r="T765" s="6">
        <f t="shared" si="59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6"/>
        <v>728</v>
      </c>
      <c r="G766" t="s">
        <v>20</v>
      </c>
      <c r="H766">
        <v>148</v>
      </c>
      <c r="I766">
        <f t="shared" si="60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7"/>
        <v>music</v>
      </c>
      <c r="R766" t="str">
        <f t="shared" si="58"/>
        <v>rock</v>
      </c>
      <c r="S766" s="6">
        <f t="shared" si="59"/>
        <v>40676.208333333336</v>
      </c>
      <c r="T766" s="6">
        <f t="shared" si="59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6"/>
        <v>208</v>
      </c>
      <c r="G767" t="s">
        <v>20</v>
      </c>
      <c r="H767">
        <v>198</v>
      </c>
      <c r="I767">
        <f t="shared" si="60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7"/>
        <v>music</v>
      </c>
      <c r="R767" t="str">
        <f t="shared" si="58"/>
        <v>indie rock</v>
      </c>
      <c r="S767" s="6">
        <f t="shared" si="59"/>
        <v>42840.208333333328</v>
      </c>
      <c r="T767" s="6">
        <f t="shared" si="59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6"/>
        <v>31</v>
      </c>
      <c r="G768" t="s">
        <v>14</v>
      </c>
      <c r="H768">
        <v>248</v>
      </c>
      <c r="I768">
        <f t="shared" si="60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7"/>
        <v>film &amp; video</v>
      </c>
      <c r="R768" t="str">
        <f t="shared" si="58"/>
        <v>science fiction</v>
      </c>
      <c r="S768" s="6">
        <f t="shared" si="59"/>
        <v>43362.208333333328</v>
      </c>
      <c r="T768" s="6">
        <f t="shared" si="59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6"/>
        <v>57</v>
      </c>
      <c r="G769" t="s">
        <v>14</v>
      </c>
      <c r="H769">
        <v>513</v>
      </c>
      <c r="I769">
        <f t="shared" si="60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7"/>
        <v>publishing</v>
      </c>
      <c r="R769" t="str">
        <f t="shared" si="58"/>
        <v>translations</v>
      </c>
      <c r="S769" s="6">
        <f t="shared" si="59"/>
        <v>42283.208333333328</v>
      </c>
      <c r="T769" s="6">
        <f t="shared" si="59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6"/>
        <v>231</v>
      </c>
      <c r="G770" t="s">
        <v>20</v>
      </c>
      <c r="H770">
        <v>150</v>
      </c>
      <c r="I770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7"/>
        <v>theater</v>
      </c>
      <c r="R770" t="str">
        <f t="shared" si="58"/>
        <v>plays</v>
      </c>
      <c r="S770" s="6">
        <f t="shared" si="59"/>
        <v>41619.25</v>
      </c>
      <c r="T770" s="6">
        <f t="shared" si="59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1">ROUND(((E771/D771)*100),0)</f>
        <v>87</v>
      </c>
      <c r="G771" t="s">
        <v>14</v>
      </c>
      <c r="H771">
        <v>3410</v>
      </c>
      <c r="I771">
        <f t="shared" si="60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2">LEFT(P771,SEARCH("/",P771)-1)</f>
        <v>games</v>
      </c>
      <c r="R771" t="str">
        <f t="shared" ref="R771:R834" si="63">RIGHT(P771,LEN(P771)-SEARCH("/",P771))</f>
        <v>video games</v>
      </c>
      <c r="S771" s="6">
        <f t="shared" ref="S771:T834" si="64">(((L771/60)/60/24)+DATE(1970,1,1))</f>
        <v>41501.208333333336</v>
      </c>
      <c r="T771" s="6">
        <f t="shared" si="64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1"/>
        <v>271</v>
      </c>
      <c r="G772" t="s">
        <v>20</v>
      </c>
      <c r="H772">
        <v>216</v>
      </c>
      <c r="I772">
        <f t="shared" ref="I772:I835" si="65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2"/>
        <v>theater</v>
      </c>
      <c r="R772" t="str">
        <f t="shared" si="63"/>
        <v>plays</v>
      </c>
      <c r="S772" s="6">
        <f t="shared" si="64"/>
        <v>41743.208333333336</v>
      </c>
      <c r="T772" s="6">
        <f t="shared" si="64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1"/>
        <v>49</v>
      </c>
      <c r="G773" t="s">
        <v>74</v>
      </c>
      <c r="H773">
        <v>26</v>
      </c>
      <c r="I773">
        <f t="shared" si="6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2"/>
        <v>theater</v>
      </c>
      <c r="R773" t="str">
        <f t="shared" si="63"/>
        <v>plays</v>
      </c>
      <c r="S773" s="6">
        <f t="shared" si="64"/>
        <v>43491.25</v>
      </c>
      <c r="T773" s="6">
        <f t="shared" si="64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1"/>
        <v>113</v>
      </c>
      <c r="G774" t="s">
        <v>20</v>
      </c>
      <c r="H774">
        <v>5139</v>
      </c>
      <c r="I774">
        <f t="shared" si="6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2"/>
        <v>music</v>
      </c>
      <c r="R774" t="str">
        <f t="shared" si="63"/>
        <v>indie rock</v>
      </c>
      <c r="S774" s="6">
        <f t="shared" si="64"/>
        <v>43505.25</v>
      </c>
      <c r="T774" s="6">
        <f t="shared" si="64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1"/>
        <v>191</v>
      </c>
      <c r="G775" t="s">
        <v>20</v>
      </c>
      <c r="H775">
        <v>2353</v>
      </c>
      <c r="I775">
        <f t="shared" si="6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2"/>
        <v>theater</v>
      </c>
      <c r="R775" t="str">
        <f t="shared" si="63"/>
        <v>plays</v>
      </c>
      <c r="S775" s="6">
        <f t="shared" si="64"/>
        <v>42838.208333333328</v>
      </c>
      <c r="T775" s="6">
        <f t="shared" si="64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1"/>
        <v>136</v>
      </c>
      <c r="G776" t="s">
        <v>20</v>
      </c>
      <c r="H776">
        <v>78</v>
      </c>
      <c r="I776">
        <f t="shared" si="6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2"/>
        <v>technology</v>
      </c>
      <c r="R776" t="str">
        <f t="shared" si="63"/>
        <v>web</v>
      </c>
      <c r="S776" s="6">
        <f t="shared" si="64"/>
        <v>42513.208333333328</v>
      </c>
      <c r="T776" s="6">
        <f t="shared" si="64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1"/>
        <v>10</v>
      </c>
      <c r="G777" t="s">
        <v>14</v>
      </c>
      <c r="H777">
        <v>10</v>
      </c>
      <c r="I777">
        <f t="shared" si="6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2"/>
        <v>music</v>
      </c>
      <c r="R777" t="str">
        <f t="shared" si="63"/>
        <v>rock</v>
      </c>
      <c r="S777" s="6">
        <f t="shared" si="64"/>
        <v>41949.25</v>
      </c>
      <c r="T777" s="6">
        <f t="shared" si="64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1"/>
        <v>66</v>
      </c>
      <c r="G778" t="s">
        <v>14</v>
      </c>
      <c r="H778">
        <v>2201</v>
      </c>
      <c r="I778">
        <f t="shared" si="6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2"/>
        <v>theater</v>
      </c>
      <c r="R778" t="str">
        <f t="shared" si="63"/>
        <v>plays</v>
      </c>
      <c r="S778" s="6">
        <f t="shared" si="64"/>
        <v>43650.208333333328</v>
      </c>
      <c r="T778" s="6">
        <f t="shared" si="64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1"/>
        <v>49</v>
      </c>
      <c r="G779" t="s">
        <v>14</v>
      </c>
      <c r="H779">
        <v>676</v>
      </c>
      <c r="I779">
        <f t="shared" si="6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2"/>
        <v>theater</v>
      </c>
      <c r="R779" t="str">
        <f t="shared" si="63"/>
        <v>plays</v>
      </c>
      <c r="S779" s="6">
        <f t="shared" si="64"/>
        <v>40809.208333333336</v>
      </c>
      <c r="T779" s="6">
        <f t="shared" si="64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1"/>
        <v>788</v>
      </c>
      <c r="G780" t="s">
        <v>20</v>
      </c>
      <c r="H780">
        <v>174</v>
      </c>
      <c r="I780">
        <f t="shared" si="6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2"/>
        <v>film &amp; video</v>
      </c>
      <c r="R780" t="str">
        <f t="shared" si="63"/>
        <v>animation</v>
      </c>
      <c r="S780" s="6">
        <f t="shared" si="64"/>
        <v>40768.208333333336</v>
      </c>
      <c r="T780" s="6">
        <f t="shared" si="64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1"/>
        <v>80</v>
      </c>
      <c r="G781" t="s">
        <v>14</v>
      </c>
      <c r="H781">
        <v>831</v>
      </c>
      <c r="I781">
        <f t="shared" si="6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2"/>
        <v>theater</v>
      </c>
      <c r="R781" t="str">
        <f t="shared" si="63"/>
        <v>plays</v>
      </c>
      <c r="S781" s="6">
        <f t="shared" si="64"/>
        <v>42230.208333333328</v>
      </c>
      <c r="T781" s="6">
        <f t="shared" si="64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1"/>
        <v>106</v>
      </c>
      <c r="G782" t="s">
        <v>20</v>
      </c>
      <c r="H782">
        <v>164</v>
      </c>
      <c r="I782">
        <f t="shared" si="6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2"/>
        <v>film &amp; video</v>
      </c>
      <c r="R782" t="str">
        <f t="shared" si="63"/>
        <v>drama</v>
      </c>
      <c r="S782" s="6">
        <f t="shared" si="64"/>
        <v>42573.208333333328</v>
      </c>
      <c r="T782" s="6">
        <f t="shared" si="64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1"/>
        <v>51</v>
      </c>
      <c r="G783" t="s">
        <v>74</v>
      </c>
      <c r="H783">
        <v>56</v>
      </c>
      <c r="I783">
        <f t="shared" si="6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2"/>
        <v>theater</v>
      </c>
      <c r="R783" t="str">
        <f t="shared" si="63"/>
        <v>plays</v>
      </c>
      <c r="S783" s="6">
        <f t="shared" si="64"/>
        <v>40482.208333333336</v>
      </c>
      <c r="T783" s="6">
        <f t="shared" si="64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1"/>
        <v>215</v>
      </c>
      <c r="G784" t="s">
        <v>20</v>
      </c>
      <c r="H784">
        <v>161</v>
      </c>
      <c r="I784">
        <f t="shared" si="6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2"/>
        <v>film &amp; video</v>
      </c>
      <c r="R784" t="str">
        <f t="shared" si="63"/>
        <v>animation</v>
      </c>
      <c r="S784" s="6">
        <f t="shared" si="64"/>
        <v>40603.25</v>
      </c>
      <c r="T784" s="6">
        <f t="shared" si="64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1"/>
        <v>141</v>
      </c>
      <c r="G785" t="s">
        <v>20</v>
      </c>
      <c r="H785">
        <v>138</v>
      </c>
      <c r="I785">
        <f t="shared" si="6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2"/>
        <v>music</v>
      </c>
      <c r="R785" t="str">
        <f t="shared" si="63"/>
        <v>rock</v>
      </c>
      <c r="S785" s="6">
        <f t="shared" si="64"/>
        <v>41625.25</v>
      </c>
      <c r="T785" s="6">
        <f t="shared" si="64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1"/>
        <v>115</v>
      </c>
      <c r="G786" t="s">
        <v>20</v>
      </c>
      <c r="H786">
        <v>3308</v>
      </c>
      <c r="I786">
        <f t="shared" si="6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2"/>
        <v>technology</v>
      </c>
      <c r="R786" t="str">
        <f t="shared" si="63"/>
        <v>web</v>
      </c>
      <c r="S786" s="6">
        <f t="shared" si="64"/>
        <v>42435.25</v>
      </c>
      <c r="T786" s="6">
        <f t="shared" si="64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1"/>
        <v>193</v>
      </c>
      <c r="G787" t="s">
        <v>20</v>
      </c>
      <c r="H787">
        <v>127</v>
      </c>
      <c r="I787">
        <f t="shared" si="6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2"/>
        <v>film &amp; video</v>
      </c>
      <c r="R787" t="str">
        <f t="shared" si="63"/>
        <v>animation</v>
      </c>
      <c r="S787" s="6">
        <f t="shared" si="64"/>
        <v>43582.208333333328</v>
      </c>
      <c r="T787" s="6">
        <f t="shared" si="64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1"/>
        <v>730</v>
      </c>
      <c r="G788" t="s">
        <v>20</v>
      </c>
      <c r="H788">
        <v>207</v>
      </c>
      <c r="I788">
        <f t="shared" si="6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2"/>
        <v>music</v>
      </c>
      <c r="R788" t="str">
        <f t="shared" si="63"/>
        <v>jazz</v>
      </c>
      <c r="S788" s="6">
        <f t="shared" si="64"/>
        <v>43186.208333333328</v>
      </c>
      <c r="T788" s="6">
        <f t="shared" si="64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1"/>
        <v>100</v>
      </c>
      <c r="G789" t="s">
        <v>14</v>
      </c>
      <c r="H789">
        <v>859</v>
      </c>
      <c r="I789">
        <f t="shared" si="6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2"/>
        <v>music</v>
      </c>
      <c r="R789" t="str">
        <f t="shared" si="63"/>
        <v>rock</v>
      </c>
      <c r="S789" s="6">
        <f t="shared" si="64"/>
        <v>40684.208333333336</v>
      </c>
      <c r="T789" s="6">
        <f t="shared" si="64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1"/>
        <v>88</v>
      </c>
      <c r="G790" t="s">
        <v>47</v>
      </c>
      <c r="H790">
        <v>31</v>
      </c>
      <c r="I790">
        <f t="shared" si="6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2"/>
        <v>film &amp; video</v>
      </c>
      <c r="R790" t="str">
        <f t="shared" si="63"/>
        <v>animation</v>
      </c>
      <c r="S790" s="6">
        <f t="shared" si="64"/>
        <v>41202.208333333336</v>
      </c>
      <c r="T790" s="6">
        <f t="shared" si="64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1"/>
        <v>37</v>
      </c>
      <c r="G791" t="s">
        <v>14</v>
      </c>
      <c r="H791">
        <v>45</v>
      </c>
      <c r="I791">
        <f t="shared" si="6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2"/>
        <v>theater</v>
      </c>
      <c r="R791" t="str">
        <f t="shared" si="63"/>
        <v>plays</v>
      </c>
      <c r="S791" s="6">
        <f t="shared" si="64"/>
        <v>41786.208333333336</v>
      </c>
      <c r="T791" s="6">
        <f t="shared" si="64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1"/>
        <v>31</v>
      </c>
      <c r="G792" t="s">
        <v>74</v>
      </c>
      <c r="H792">
        <v>1113</v>
      </c>
      <c r="I792">
        <f t="shared" si="6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2"/>
        <v>theater</v>
      </c>
      <c r="R792" t="str">
        <f t="shared" si="63"/>
        <v>plays</v>
      </c>
      <c r="S792" s="6">
        <f t="shared" si="64"/>
        <v>40223.25</v>
      </c>
      <c r="T792" s="6">
        <f t="shared" si="64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1"/>
        <v>26</v>
      </c>
      <c r="G793" t="s">
        <v>14</v>
      </c>
      <c r="H793">
        <v>6</v>
      </c>
      <c r="I793">
        <f t="shared" si="6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2"/>
        <v>food</v>
      </c>
      <c r="R793" t="str">
        <f t="shared" si="63"/>
        <v>food trucks</v>
      </c>
      <c r="S793" s="6">
        <f t="shared" si="64"/>
        <v>42715.25</v>
      </c>
      <c r="T793" s="6">
        <f t="shared" si="64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1"/>
        <v>34</v>
      </c>
      <c r="G794" t="s">
        <v>14</v>
      </c>
      <c r="H794">
        <v>7</v>
      </c>
      <c r="I794">
        <f t="shared" si="6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2"/>
        <v>theater</v>
      </c>
      <c r="R794" t="str">
        <f t="shared" si="63"/>
        <v>plays</v>
      </c>
      <c r="S794" s="6">
        <f t="shared" si="64"/>
        <v>41451.208333333336</v>
      </c>
      <c r="T794" s="6">
        <f t="shared" si="64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1"/>
        <v>1186</v>
      </c>
      <c r="G795" t="s">
        <v>20</v>
      </c>
      <c r="H795">
        <v>181</v>
      </c>
      <c r="I795">
        <f t="shared" si="6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2"/>
        <v>publishing</v>
      </c>
      <c r="R795" t="str">
        <f t="shared" si="63"/>
        <v>nonfiction</v>
      </c>
      <c r="S795" s="6">
        <f t="shared" si="64"/>
        <v>41450.208333333336</v>
      </c>
      <c r="T795" s="6">
        <f t="shared" si="64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1"/>
        <v>125</v>
      </c>
      <c r="G796" t="s">
        <v>20</v>
      </c>
      <c r="H796">
        <v>110</v>
      </c>
      <c r="I796">
        <f t="shared" si="6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2"/>
        <v>music</v>
      </c>
      <c r="R796" t="str">
        <f t="shared" si="63"/>
        <v>rock</v>
      </c>
      <c r="S796" s="6">
        <f t="shared" si="64"/>
        <v>43091.25</v>
      </c>
      <c r="T796" s="6">
        <f t="shared" si="64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1"/>
        <v>14</v>
      </c>
      <c r="G797" t="s">
        <v>14</v>
      </c>
      <c r="H797">
        <v>31</v>
      </c>
      <c r="I797">
        <f t="shared" si="6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2"/>
        <v>film &amp; video</v>
      </c>
      <c r="R797" t="str">
        <f t="shared" si="63"/>
        <v>drama</v>
      </c>
      <c r="S797" s="6">
        <f t="shared" si="64"/>
        <v>42675.208333333328</v>
      </c>
      <c r="T797" s="6">
        <f t="shared" si="64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1"/>
        <v>55</v>
      </c>
      <c r="G798" t="s">
        <v>14</v>
      </c>
      <c r="H798">
        <v>78</v>
      </c>
      <c r="I798">
        <f t="shared" si="6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2"/>
        <v>games</v>
      </c>
      <c r="R798" t="str">
        <f t="shared" si="63"/>
        <v>mobile games</v>
      </c>
      <c r="S798" s="6">
        <f t="shared" si="64"/>
        <v>41859.208333333336</v>
      </c>
      <c r="T798" s="6">
        <f t="shared" si="64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1"/>
        <v>110</v>
      </c>
      <c r="G799" t="s">
        <v>20</v>
      </c>
      <c r="H799">
        <v>185</v>
      </c>
      <c r="I799">
        <f t="shared" si="6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2"/>
        <v>technology</v>
      </c>
      <c r="R799" t="str">
        <f t="shared" si="63"/>
        <v>web</v>
      </c>
      <c r="S799" s="6">
        <f t="shared" si="64"/>
        <v>43464.25</v>
      </c>
      <c r="T799" s="6">
        <f t="shared" si="64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1"/>
        <v>188</v>
      </c>
      <c r="G800" t="s">
        <v>20</v>
      </c>
      <c r="H800">
        <v>121</v>
      </c>
      <c r="I800">
        <f t="shared" si="6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2"/>
        <v>theater</v>
      </c>
      <c r="R800" t="str">
        <f t="shared" si="63"/>
        <v>plays</v>
      </c>
      <c r="S800" s="6">
        <f t="shared" si="64"/>
        <v>41060.208333333336</v>
      </c>
      <c r="T800" s="6">
        <f t="shared" si="64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1"/>
        <v>87</v>
      </c>
      <c r="G801" t="s">
        <v>14</v>
      </c>
      <c r="H801">
        <v>1225</v>
      </c>
      <c r="I801">
        <f t="shared" si="6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2"/>
        <v>theater</v>
      </c>
      <c r="R801" t="str">
        <f t="shared" si="63"/>
        <v>plays</v>
      </c>
      <c r="S801" s="6">
        <f t="shared" si="64"/>
        <v>42399.25</v>
      </c>
      <c r="T801" s="6">
        <f t="shared" si="64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1"/>
        <v>1</v>
      </c>
      <c r="G802" t="s">
        <v>14</v>
      </c>
      <c r="H802">
        <v>1</v>
      </c>
      <c r="I802">
        <f t="shared" si="6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2"/>
        <v>music</v>
      </c>
      <c r="R802" t="str">
        <f t="shared" si="63"/>
        <v>rock</v>
      </c>
      <c r="S802" s="6">
        <f t="shared" si="64"/>
        <v>42167.208333333328</v>
      </c>
      <c r="T802" s="6">
        <f t="shared" si="64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1"/>
        <v>203</v>
      </c>
      <c r="G803" t="s">
        <v>20</v>
      </c>
      <c r="H803">
        <v>106</v>
      </c>
      <c r="I803">
        <f t="shared" si="6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2"/>
        <v>photography</v>
      </c>
      <c r="R803" t="str">
        <f t="shared" si="63"/>
        <v>photography books</v>
      </c>
      <c r="S803" s="6">
        <f t="shared" si="64"/>
        <v>43830.25</v>
      </c>
      <c r="T803" s="6">
        <f t="shared" si="64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1"/>
        <v>197</v>
      </c>
      <c r="G804" t="s">
        <v>20</v>
      </c>
      <c r="H804">
        <v>142</v>
      </c>
      <c r="I804">
        <f t="shared" si="6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2"/>
        <v>photography</v>
      </c>
      <c r="R804" t="str">
        <f t="shared" si="63"/>
        <v>photography books</v>
      </c>
      <c r="S804" s="6">
        <f t="shared" si="64"/>
        <v>43650.208333333328</v>
      </c>
      <c r="T804" s="6">
        <f t="shared" si="64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1"/>
        <v>107</v>
      </c>
      <c r="G805" t="s">
        <v>20</v>
      </c>
      <c r="H805">
        <v>233</v>
      </c>
      <c r="I805">
        <f t="shared" si="6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2"/>
        <v>theater</v>
      </c>
      <c r="R805" t="str">
        <f t="shared" si="63"/>
        <v>plays</v>
      </c>
      <c r="S805" s="6">
        <f t="shared" si="64"/>
        <v>43492.25</v>
      </c>
      <c r="T805" s="6">
        <f t="shared" si="64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1"/>
        <v>269</v>
      </c>
      <c r="G806" t="s">
        <v>20</v>
      </c>
      <c r="H806">
        <v>218</v>
      </c>
      <c r="I806">
        <f t="shared" si="6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2"/>
        <v>music</v>
      </c>
      <c r="R806" t="str">
        <f t="shared" si="63"/>
        <v>rock</v>
      </c>
      <c r="S806" s="6">
        <f t="shared" si="64"/>
        <v>43102.25</v>
      </c>
      <c r="T806" s="6">
        <f t="shared" si="64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1"/>
        <v>51</v>
      </c>
      <c r="G807" t="s">
        <v>14</v>
      </c>
      <c r="H807">
        <v>67</v>
      </c>
      <c r="I807">
        <f t="shared" si="6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2"/>
        <v>film &amp; video</v>
      </c>
      <c r="R807" t="str">
        <f t="shared" si="63"/>
        <v>documentary</v>
      </c>
      <c r="S807" s="6">
        <f t="shared" si="64"/>
        <v>41958.25</v>
      </c>
      <c r="T807" s="6">
        <f t="shared" si="64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1"/>
        <v>1180</v>
      </c>
      <c r="G808" t="s">
        <v>20</v>
      </c>
      <c r="H808">
        <v>76</v>
      </c>
      <c r="I808">
        <f t="shared" si="6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2"/>
        <v>film &amp; video</v>
      </c>
      <c r="R808" t="str">
        <f t="shared" si="63"/>
        <v>drama</v>
      </c>
      <c r="S808" s="6">
        <f t="shared" si="64"/>
        <v>40973.25</v>
      </c>
      <c r="T808" s="6">
        <f t="shared" si="64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1"/>
        <v>264</v>
      </c>
      <c r="G809" t="s">
        <v>20</v>
      </c>
      <c r="H809">
        <v>43</v>
      </c>
      <c r="I809">
        <f t="shared" si="6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2"/>
        <v>theater</v>
      </c>
      <c r="R809" t="str">
        <f t="shared" si="63"/>
        <v>plays</v>
      </c>
      <c r="S809" s="6">
        <f t="shared" si="64"/>
        <v>43753.208333333328</v>
      </c>
      <c r="T809" s="6">
        <f t="shared" si="64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1"/>
        <v>30</v>
      </c>
      <c r="G810" t="s">
        <v>14</v>
      </c>
      <c r="H810">
        <v>19</v>
      </c>
      <c r="I810">
        <f t="shared" si="6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2"/>
        <v>food</v>
      </c>
      <c r="R810" t="str">
        <f t="shared" si="63"/>
        <v>food trucks</v>
      </c>
      <c r="S810" s="6">
        <f t="shared" si="64"/>
        <v>42507.208333333328</v>
      </c>
      <c r="T810" s="6">
        <f t="shared" si="64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1"/>
        <v>63</v>
      </c>
      <c r="G811" t="s">
        <v>14</v>
      </c>
      <c r="H811">
        <v>2108</v>
      </c>
      <c r="I811">
        <f t="shared" si="6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2"/>
        <v>film &amp; video</v>
      </c>
      <c r="R811" t="str">
        <f t="shared" si="63"/>
        <v>documentary</v>
      </c>
      <c r="S811" s="6">
        <f t="shared" si="64"/>
        <v>41135.208333333336</v>
      </c>
      <c r="T811" s="6">
        <f t="shared" si="64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1"/>
        <v>193</v>
      </c>
      <c r="G812" t="s">
        <v>20</v>
      </c>
      <c r="H812">
        <v>221</v>
      </c>
      <c r="I812">
        <f t="shared" si="6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2"/>
        <v>theater</v>
      </c>
      <c r="R812" t="str">
        <f t="shared" si="63"/>
        <v>plays</v>
      </c>
      <c r="S812" s="6">
        <f t="shared" si="64"/>
        <v>43067.25</v>
      </c>
      <c r="T812" s="6">
        <f t="shared" si="64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1"/>
        <v>77</v>
      </c>
      <c r="G813" t="s">
        <v>14</v>
      </c>
      <c r="H813">
        <v>679</v>
      </c>
      <c r="I813">
        <f t="shared" si="6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2"/>
        <v>games</v>
      </c>
      <c r="R813" t="str">
        <f t="shared" si="63"/>
        <v>video games</v>
      </c>
      <c r="S813" s="6">
        <f t="shared" si="64"/>
        <v>42378.25</v>
      </c>
      <c r="T813" s="6">
        <f t="shared" si="64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1"/>
        <v>226</v>
      </c>
      <c r="G814" t="s">
        <v>20</v>
      </c>
      <c r="H814">
        <v>2805</v>
      </c>
      <c r="I814">
        <f t="shared" si="6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2"/>
        <v>publishing</v>
      </c>
      <c r="R814" t="str">
        <f t="shared" si="63"/>
        <v>nonfiction</v>
      </c>
      <c r="S814" s="6">
        <f t="shared" si="64"/>
        <v>43206.208333333328</v>
      </c>
      <c r="T814" s="6">
        <f t="shared" si="64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1"/>
        <v>239</v>
      </c>
      <c r="G815" t="s">
        <v>20</v>
      </c>
      <c r="H815">
        <v>68</v>
      </c>
      <c r="I815">
        <f t="shared" si="6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2"/>
        <v>games</v>
      </c>
      <c r="R815" t="str">
        <f t="shared" si="63"/>
        <v>video games</v>
      </c>
      <c r="S815" s="6">
        <f t="shared" si="64"/>
        <v>41148.208333333336</v>
      </c>
      <c r="T815" s="6">
        <f t="shared" si="64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1"/>
        <v>92</v>
      </c>
      <c r="G816" t="s">
        <v>14</v>
      </c>
      <c r="H816">
        <v>36</v>
      </c>
      <c r="I816">
        <f t="shared" si="6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2"/>
        <v>music</v>
      </c>
      <c r="R816" t="str">
        <f t="shared" si="63"/>
        <v>rock</v>
      </c>
      <c r="S816" s="6">
        <f t="shared" si="64"/>
        <v>42517.208333333328</v>
      </c>
      <c r="T816" s="6">
        <f t="shared" si="64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1"/>
        <v>130</v>
      </c>
      <c r="G817" t="s">
        <v>20</v>
      </c>
      <c r="H817">
        <v>183</v>
      </c>
      <c r="I817">
        <f t="shared" si="6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2"/>
        <v>music</v>
      </c>
      <c r="R817" t="str">
        <f t="shared" si="63"/>
        <v>rock</v>
      </c>
      <c r="S817" s="6">
        <f t="shared" si="64"/>
        <v>43068.25</v>
      </c>
      <c r="T817" s="6">
        <f t="shared" si="64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1"/>
        <v>615</v>
      </c>
      <c r="G818" t="s">
        <v>20</v>
      </c>
      <c r="H818">
        <v>133</v>
      </c>
      <c r="I818">
        <f t="shared" si="6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2"/>
        <v>theater</v>
      </c>
      <c r="R818" t="str">
        <f t="shared" si="63"/>
        <v>plays</v>
      </c>
      <c r="S818" s="6">
        <f t="shared" si="64"/>
        <v>41680.25</v>
      </c>
      <c r="T818" s="6">
        <f t="shared" si="64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1"/>
        <v>369</v>
      </c>
      <c r="G819" t="s">
        <v>20</v>
      </c>
      <c r="H819">
        <v>2489</v>
      </c>
      <c r="I819">
        <f t="shared" si="6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2"/>
        <v>publishing</v>
      </c>
      <c r="R819" t="str">
        <f t="shared" si="63"/>
        <v>nonfiction</v>
      </c>
      <c r="S819" s="6">
        <f t="shared" si="64"/>
        <v>43589.208333333328</v>
      </c>
      <c r="T819" s="6">
        <f t="shared" si="64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1"/>
        <v>1095</v>
      </c>
      <c r="G820" t="s">
        <v>20</v>
      </c>
      <c r="H820">
        <v>69</v>
      </c>
      <c r="I820">
        <f t="shared" si="6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2"/>
        <v>theater</v>
      </c>
      <c r="R820" t="str">
        <f t="shared" si="63"/>
        <v>plays</v>
      </c>
      <c r="S820" s="6">
        <f t="shared" si="64"/>
        <v>43486.25</v>
      </c>
      <c r="T820" s="6">
        <f t="shared" si="64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1"/>
        <v>51</v>
      </c>
      <c r="G821" t="s">
        <v>14</v>
      </c>
      <c r="H821">
        <v>47</v>
      </c>
      <c r="I821">
        <f t="shared" si="6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2"/>
        <v>games</v>
      </c>
      <c r="R821" t="str">
        <f t="shared" si="63"/>
        <v>video games</v>
      </c>
      <c r="S821" s="6">
        <f t="shared" si="64"/>
        <v>41237.25</v>
      </c>
      <c r="T821" s="6">
        <f t="shared" si="64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1"/>
        <v>801</v>
      </c>
      <c r="G822" t="s">
        <v>20</v>
      </c>
      <c r="H822">
        <v>279</v>
      </c>
      <c r="I822">
        <f t="shared" si="6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2"/>
        <v>music</v>
      </c>
      <c r="R822" t="str">
        <f t="shared" si="63"/>
        <v>rock</v>
      </c>
      <c r="S822" s="6">
        <f t="shared" si="64"/>
        <v>43310.208333333328</v>
      </c>
      <c r="T822" s="6">
        <f t="shared" si="64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1"/>
        <v>291</v>
      </c>
      <c r="G823" t="s">
        <v>20</v>
      </c>
      <c r="H823">
        <v>210</v>
      </c>
      <c r="I823">
        <f t="shared" si="6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2"/>
        <v>film &amp; video</v>
      </c>
      <c r="R823" t="str">
        <f t="shared" si="63"/>
        <v>documentary</v>
      </c>
      <c r="S823" s="6">
        <f t="shared" si="64"/>
        <v>42794.25</v>
      </c>
      <c r="T823" s="6">
        <f t="shared" si="64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1"/>
        <v>350</v>
      </c>
      <c r="G824" t="s">
        <v>20</v>
      </c>
      <c r="H824">
        <v>2100</v>
      </c>
      <c r="I824">
        <f t="shared" si="6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2"/>
        <v>music</v>
      </c>
      <c r="R824" t="str">
        <f t="shared" si="63"/>
        <v>rock</v>
      </c>
      <c r="S824" s="6">
        <f t="shared" si="64"/>
        <v>41698.25</v>
      </c>
      <c r="T824" s="6">
        <f t="shared" si="64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1"/>
        <v>357</v>
      </c>
      <c r="G825" t="s">
        <v>20</v>
      </c>
      <c r="H825">
        <v>252</v>
      </c>
      <c r="I825">
        <f t="shared" si="6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2"/>
        <v>music</v>
      </c>
      <c r="R825" t="str">
        <f t="shared" si="63"/>
        <v>rock</v>
      </c>
      <c r="S825" s="6">
        <f t="shared" si="64"/>
        <v>41892.208333333336</v>
      </c>
      <c r="T825" s="6">
        <f t="shared" si="64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1"/>
        <v>126</v>
      </c>
      <c r="G826" t="s">
        <v>20</v>
      </c>
      <c r="H826">
        <v>1280</v>
      </c>
      <c r="I826">
        <f t="shared" si="6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2"/>
        <v>publishing</v>
      </c>
      <c r="R826" t="str">
        <f t="shared" si="63"/>
        <v>nonfiction</v>
      </c>
      <c r="S826" s="6">
        <f t="shared" si="64"/>
        <v>40348.208333333336</v>
      </c>
      <c r="T826" s="6">
        <f t="shared" si="64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1"/>
        <v>388</v>
      </c>
      <c r="G827" t="s">
        <v>20</v>
      </c>
      <c r="H827">
        <v>157</v>
      </c>
      <c r="I827">
        <f t="shared" si="6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2"/>
        <v>film &amp; video</v>
      </c>
      <c r="R827" t="str">
        <f t="shared" si="63"/>
        <v>shorts</v>
      </c>
      <c r="S827" s="6">
        <f t="shared" si="64"/>
        <v>42941.208333333328</v>
      </c>
      <c r="T827" s="6">
        <f t="shared" si="64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1"/>
        <v>457</v>
      </c>
      <c r="G828" t="s">
        <v>20</v>
      </c>
      <c r="H828">
        <v>194</v>
      </c>
      <c r="I828">
        <f t="shared" si="6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2"/>
        <v>theater</v>
      </c>
      <c r="R828" t="str">
        <f t="shared" si="63"/>
        <v>plays</v>
      </c>
      <c r="S828" s="6">
        <f t="shared" si="64"/>
        <v>40525.25</v>
      </c>
      <c r="T828" s="6">
        <f t="shared" si="64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1"/>
        <v>267</v>
      </c>
      <c r="G829" t="s">
        <v>20</v>
      </c>
      <c r="H829">
        <v>82</v>
      </c>
      <c r="I829">
        <f t="shared" si="6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2"/>
        <v>film &amp; video</v>
      </c>
      <c r="R829" t="str">
        <f t="shared" si="63"/>
        <v>drama</v>
      </c>
      <c r="S829" s="6">
        <f t="shared" si="64"/>
        <v>40666.208333333336</v>
      </c>
      <c r="T829" s="6">
        <f t="shared" si="64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1"/>
        <v>69</v>
      </c>
      <c r="G830" t="s">
        <v>14</v>
      </c>
      <c r="H830">
        <v>70</v>
      </c>
      <c r="I830">
        <f t="shared" si="6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2"/>
        <v>theater</v>
      </c>
      <c r="R830" t="str">
        <f t="shared" si="63"/>
        <v>plays</v>
      </c>
      <c r="S830" s="6">
        <f t="shared" si="64"/>
        <v>43340.208333333328</v>
      </c>
      <c r="T830" s="6">
        <f t="shared" si="64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1"/>
        <v>51</v>
      </c>
      <c r="G831" t="s">
        <v>14</v>
      </c>
      <c r="H831">
        <v>154</v>
      </c>
      <c r="I831">
        <f t="shared" si="6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2"/>
        <v>theater</v>
      </c>
      <c r="R831" t="str">
        <f t="shared" si="63"/>
        <v>plays</v>
      </c>
      <c r="S831" s="6">
        <f t="shared" si="64"/>
        <v>42164.208333333328</v>
      </c>
      <c r="T831" s="6">
        <f t="shared" si="64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1"/>
        <v>1</v>
      </c>
      <c r="G832" t="s">
        <v>14</v>
      </c>
      <c r="H832">
        <v>22</v>
      </c>
      <c r="I832">
        <f t="shared" si="6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2"/>
        <v>theater</v>
      </c>
      <c r="R832" t="str">
        <f t="shared" si="63"/>
        <v>plays</v>
      </c>
      <c r="S832" s="6">
        <f t="shared" si="64"/>
        <v>43103.25</v>
      </c>
      <c r="T832" s="6">
        <f t="shared" si="64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1"/>
        <v>109</v>
      </c>
      <c r="G833" t="s">
        <v>20</v>
      </c>
      <c r="H833">
        <v>4233</v>
      </c>
      <c r="I833">
        <f t="shared" si="6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2"/>
        <v>photography</v>
      </c>
      <c r="R833" t="str">
        <f t="shared" si="63"/>
        <v>photography books</v>
      </c>
      <c r="S833" s="6">
        <f t="shared" si="64"/>
        <v>40994.208333333336</v>
      </c>
      <c r="T833" s="6">
        <f t="shared" si="64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1"/>
        <v>315</v>
      </c>
      <c r="G834" t="s">
        <v>20</v>
      </c>
      <c r="H834">
        <v>1297</v>
      </c>
      <c r="I834">
        <f t="shared" si="6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2"/>
        <v>publishing</v>
      </c>
      <c r="R834" t="str">
        <f t="shared" si="63"/>
        <v>translations</v>
      </c>
      <c r="S834" s="6">
        <f t="shared" si="64"/>
        <v>42299.208333333328</v>
      </c>
      <c r="T834" s="6">
        <f t="shared" si="64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6">ROUND(((E835/D835)*100),0)</f>
        <v>158</v>
      </c>
      <c r="G835" t="s">
        <v>20</v>
      </c>
      <c r="H835">
        <v>165</v>
      </c>
      <c r="I835">
        <f t="shared" si="6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7">LEFT(P835,SEARCH("/",P835)-1)</f>
        <v>publishing</v>
      </c>
      <c r="R835" t="str">
        <f t="shared" ref="R835:R898" si="68">RIGHT(P835,LEN(P835)-SEARCH("/",P835))</f>
        <v>translations</v>
      </c>
      <c r="S835" s="6">
        <f t="shared" ref="S835:T898" si="69">(((L835/60)/60/24)+DATE(1970,1,1))</f>
        <v>40588.25</v>
      </c>
      <c r="T835" s="6">
        <f t="shared" si="69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6"/>
        <v>154</v>
      </c>
      <c r="G836" t="s">
        <v>20</v>
      </c>
      <c r="H836">
        <v>119</v>
      </c>
      <c r="I836">
        <f t="shared" ref="I836:I899" si="70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7"/>
        <v>theater</v>
      </c>
      <c r="R836" t="str">
        <f t="shared" si="68"/>
        <v>plays</v>
      </c>
      <c r="S836" s="6">
        <f t="shared" si="69"/>
        <v>41448.208333333336</v>
      </c>
      <c r="T836" s="6">
        <f t="shared" si="69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6"/>
        <v>90</v>
      </c>
      <c r="G837" t="s">
        <v>14</v>
      </c>
      <c r="H837">
        <v>1758</v>
      </c>
      <c r="I837">
        <f t="shared" si="70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7"/>
        <v>technology</v>
      </c>
      <c r="R837" t="str">
        <f t="shared" si="68"/>
        <v>web</v>
      </c>
      <c r="S837" s="6">
        <f t="shared" si="69"/>
        <v>42063.25</v>
      </c>
      <c r="T837" s="6">
        <f t="shared" si="69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6"/>
        <v>75</v>
      </c>
      <c r="G838" t="s">
        <v>14</v>
      </c>
      <c r="H838">
        <v>94</v>
      </c>
      <c r="I838">
        <f t="shared" si="7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7"/>
        <v>music</v>
      </c>
      <c r="R838" t="str">
        <f t="shared" si="68"/>
        <v>indie rock</v>
      </c>
      <c r="S838" s="6">
        <f t="shared" si="69"/>
        <v>40214.25</v>
      </c>
      <c r="T838" s="6">
        <f t="shared" si="69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6"/>
        <v>853</v>
      </c>
      <c r="G839" t="s">
        <v>20</v>
      </c>
      <c r="H839">
        <v>1797</v>
      </c>
      <c r="I839">
        <f t="shared" si="70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7"/>
        <v>music</v>
      </c>
      <c r="R839" t="str">
        <f t="shared" si="68"/>
        <v>jazz</v>
      </c>
      <c r="S839" s="6">
        <f t="shared" si="69"/>
        <v>40629.208333333336</v>
      </c>
      <c r="T839" s="6">
        <f t="shared" si="69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6"/>
        <v>139</v>
      </c>
      <c r="G840" t="s">
        <v>20</v>
      </c>
      <c r="H840">
        <v>261</v>
      </c>
      <c r="I840">
        <f t="shared" si="70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7"/>
        <v>theater</v>
      </c>
      <c r="R840" t="str">
        <f t="shared" si="68"/>
        <v>plays</v>
      </c>
      <c r="S840" s="6">
        <f t="shared" si="69"/>
        <v>43370.208333333328</v>
      </c>
      <c r="T840" s="6">
        <f t="shared" si="69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6"/>
        <v>190</v>
      </c>
      <c r="G841" t="s">
        <v>20</v>
      </c>
      <c r="H841">
        <v>157</v>
      </c>
      <c r="I841">
        <f t="shared" si="70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7"/>
        <v>film &amp; video</v>
      </c>
      <c r="R841" t="str">
        <f t="shared" si="68"/>
        <v>documentary</v>
      </c>
      <c r="S841" s="6">
        <f t="shared" si="69"/>
        <v>41715.208333333336</v>
      </c>
      <c r="T841" s="6">
        <f t="shared" si="69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6"/>
        <v>100</v>
      </c>
      <c r="G842" t="s">
        <v>20</v>
      </c>
      <c r="H842">
        <v>3533</v>
      </c>
      <c r="I842">
        <f t="shared" si="70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7"/>
        <v>theater</v>
      </c>
      <c r="R842" t="str">
        <f t="shared" si="68"/>
        <v>plays</v>
      </c>
      <c r="S842" s="6">
        <f t="shared" si="69"/>
        <v>41836.208333333336</v>
      </c>
      <c r="T842" s="6">
        <f t="shared" si="69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6"/>
        <v>143</v>
      </c>
      <c r="G843" t="s">
        <v>20</v>
      </c>
      <c r="H843">
        <v>155</v>
      </c>
      <c r="I843">
        <f t="shared" si="70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7"/>
        <v>technology</v>
      </c>
      <c r="R843" t="str">
        <f t="shared" si="68"/>
        <v>web</v>
      </c>
      <c r="S843" s="6">
        <f t="shared" si="69"/>
        <v>42419.25</v>
      </c>
      <c r="T843" s="6">
        <f t="shared" si="69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6"/>
        <v>563</v>
      </c>
      <c r="G844" t="s">
        <v>20</v>
      </c>
      <c r="H844">
        <v>132</v>
      </c>
      <c r="I844">
        <f t="shared" si="70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7"/>
        <v>technology</v>
      </c>
      <c r="R844" t="str">
        <f t="shared" si="68"/>
        <v>wearables</v>
      </c>
      <c r="S844" s="6">
        <f t="shared" si="69"/>
        <v>43266.208333333328</v>
      </c>
      <c r="T844" s="6">
        <f t="shared" si="69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6"/>
        <v>31</v>
      </c>
      <c r="G845" t="s">
        <v>14</v>
      </c>
      <c r="H845">
        <v>33</v>
      </c>
      <c r="I845">
        <f t="shared" si="70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7"/>
        <v>photography</v>
      </c>
      <c r="R845" t="str">
        <f t="shared" si="68"/>
        <v>photography books</v>
      </c>
      <c r="S845" s="6">
        <f t="shared" si="69"/>
        <v>43338.208333333328</v>
      </c>
      <c r="T845" s="6">
        <f t="shared" si="69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6"/>
        <v>99</v>
      </c>
      <c r="G846" t="s">
        <v>74</v>
      </c>
      <c r="H846">
        <v>94</v>
      </c>
      <c r="I846">
        <f t="shared" si="70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7"/>
        <v>film &amp; video</v>
      </c>
      <c r="R846" t="str">
        <f t="shared" si="68"/>
        <v>documentary</v>
      </c>
      <c r="S846" s="6">
        <f t="shared" si="69"/>
        <v>40930.25</v>
      </c>
      <c r="T846" s="6">
        <f t="shared" si="69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6"/>
        <v>198</v>
      </c>
      <c r="G847" t="s">
        <v>20</v>
      </c>
      <c r="H847">
        <v>1354</v>
      </c>
      <c r="I847">
        <f t="shared" si="70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7"/>
        <v>technology</v>
      </c>
      <c r="R847" t="str">
        <f t="shared" si="68"/>
        <v>web</v>
      </c>
      <c r="S847" s="6">
        <f t="shared" si="69"/>
        <v>43235.208333333328</v>
      </c>
      <c r="T847" s="6">
        <f t="shared" si="69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6"/>
        <v>509</v>
      </c>
      <c r="G848" t="s">
        <v>20</v>
      </c>
      <c r="H848">
        <v>48</v>
      </c>
      <c r="I848">
        <f t="shared" si="70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7"/>
        <v>technology</v>
      </c>
      <c r="R848" t="str">
        <f t="shared" si="68"/>
        <v>web</v>
      </c>
      <c r="S848" s="6">
        <f t="shared" si="69"/>
        <v>43302.208333333328</v>
      </c>
      <c r="T848" s="6">
        <f t="shared" si="69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6"/>
        <v>238</v>
      </c>
      <c r="G849" t="s">
        <v>20</v>
      </c>
      <c r="H849">
        <v>110</v>
      </c>
      <c r="I849">
        <f t="shared" si="70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7"/>
        <v>food</v>
      </c>
      <c r="R849" t="str">
        <f t="shared" si="68"/>
        <v>food trucks</v>
      </c>
      <c r="S849" s="6">
        <f t="shared" si="69"/>
        <v>43107.25</v>
      </c>
      <c r="T849" s="6">
        <f t="shared" si="69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6"/>
        <v>338</v>
      </c>
      <c r="G850" t="s">
        <v>20</v>
      </c>
      <c r="H850">
        <v>172</v>
      </c>
      <c r="I850">
        <f t="shared" si="70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7"/>
        <v>film &amp; video</v>
      </c>
      <c r="R850" t="str">
        <f t="shared" si="68"/>
        <v>drama</v>
      </c>
      <c r="S850" s="6">
        <f t="shared" si="69"/>
        <v>40341.208333333336</v>
      </c>
      <c r="T850" s="6">
        <f t="shared" si="69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6"/>
        <v>133</v>
      </c>
      <c r="G851" t="s">
        <v>20</v>
      </c>
      <c r="H851">
        <v>307</v>
      </c>
      <c r="I851">
        <f t="shared" si="70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7"/>
        <v>music</v>
      </c>
      <c r="R851" t="str">
        <f t="shared" si="68"/>
        <v>indie rock</v>
      </c>
      <c r="S851" s="6">
        <f t="shared" si="69"/>
        <v>40948.25</v>
      </c>
      <c r="T851" s="6">
        <f t="shared" si="69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6"/>
        <v>1</v>
      </c>
      <c r="G852" t="s">
        <v>14</v>
      </c>
      <c r="H852">
        <v>1</v>
      </c>
      <c r="I852">
        <f t="shared" si="70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7"/>
        <v>music</v>
      </c>
      <c r="R852" t="str">
        <f t="shared" si="68"/>
        <v>rock</v>
      </c>
      <c r="S852" s="6">
        <f t="shared" si="69"/>
        <v>40866.25</v>
      </c>
      <c r="T852" s="6">
        <f t="shared" si="69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6"/>
        <v>208</v>
      </c>
      <c r="G853" t="s">
        <v>20</v>
      </c>
      <c r="H853">
        <v>160</v>
      </c>
      <c r="I853">
        <f t="shared" si="7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7"/>
        <v>music</v>
      </c>
      <c r="R853" t="str">
        <f t="shared" si="68"/>
        <v>electric music</v>
      </c>
      <c r="S853" s="6">
        <f t="shared" si="69"/>
        <v>41031.208333333336</v>
      </c>
      <c r="T853" s="6">
        <f t="shared" si="69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6"/>
        <v>51</v>
      </c>
      <c r="G854" t="s">
        <v>14</v>
      </c>
      <c r="H854">
        <v>31</v>
      </c>
      <c r="I854">
        <f t="shared" si="70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7"/>
        <v>games</v>
      </c>
      <c r="R854" t="str">
        <f t="shared" si="68"/>
        <v>video games</v>
      </c>
      <c r="S854" s="6">
        <f t="shared" si="69"/>
        <v>40740.208333333336</v>
      </c>
      <c r="T854" s="6">
        <f t="shared" si="69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6"/>
        <v>652</v>
      </c>
      <c r="G855" t="s">
        <v>20</v>
      </c>
      <c r="H855">
        <v>1467</v>
      </c>
      <c r="I855">
        <f t="shared" si="7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7"/>
        <v>music</v>
      </c>
      <c r="R855" t="str">
        <f t="shared" si="68"/>
        <v>indie rock</v>
      </c>
      <c r="S855" s="6">
        <f t="shared" si="69"/>
        <v>40714.208333333336</v>
      </c>
      <c r="T855" s="6">
        <f t="shared" si="69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6"/>
        <v>114</v>
      </c>
      <c r="G856" t="s">
        <v>20</v>
      </c>
      <c r="H856">
        <v>2662</v>
      </c>
      <c r="I856">
        <f t="shared" si="7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7"/>
        <v>publishing</v>
      </c>
      <c r="R856" t="str">
        <f t="shared" si="68"/>
        <v>fiction</v>
      </c>
      <c r="S856" s="6">
        <f t="shared" si="69"/>
        <v>43787.25</v>
      </c>
      <c r="T856" s="6">
        <f t="shared" si="69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6"/>
        <v>102</v>
      </c>
      <c r="G857" t="s">
        <v>20</v>
      </c>
      <c r="H857">
        <v>452</v>
      </c>
      <c r="I857">
        <f t="shared" si="70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7"/>
        <v>theater</v>
      </c>
      <c r="R857" t="str">
        <f t="shared" si="68"/>
        <v>plays</v>
      </c>
      <c r="S857" s="6">
        <f t="shared" si="69"/>
        <v>40712.208333333336</v>
      </c>
      <c r="T857" s="6">
        <f t="shared" si="69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6"/>
        <v>357</v>
      </c>
      <c r="G858" t="s">
        <v>20</v>
      </c>
      <c r="H858">
        <v>158</v>
      </c>
      <c r="I858">
        <f t="shared" si="70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7"/>
        <v>food</v>
      </c>
      <c r="R858" t="str">
        <f t="shared" si="68"/>
        <v>food trucks</v>
      </c>
      <c r="S858" s="6">
        <f t="shared" si="69"/>
        <v>41023.208333333336</v>
      </c>
      <c r="T858" s="6">
        <f t="shared" si="69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6"/>
        <v>140</v>
      </c>
      <c r="G859" t="s">
        <v>20</v>
      </c>
      <c r="H859">
        <v>225</v>
      </c>
      <c r="I859">
        <f t="shared" si="7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7"/>
        <v>film &amp; video</v>
      </c>
      <c r="R859" t="str">
        <f t="shared" si="68"/>
        <v>shorts</v>
      </c>
      <c r="S859" s="6">
        <f t="shared" si="69"/>
        <v>40944.25</v>
      </c>
      <c r="T859" s="6">
        <f t="shared" si="69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6"/>
        <v>69</v>
      </c>
      <c r="G860" t="s">
        <v>14</v>
      </c>
      <c r="H860">
        <v>35</v>
      </c>
      <c r="I860">
        <f t="shared" si="70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7"/>
        <v>food</v>
      </c>
      <c r="R860" t="str">
        <f t="shared" si="68"/>
        <v>food trucks</v>
      </c>
      <c r="S860" s="6">
        <f t="shared" si="69"/>
        <v>43211.208333333328</v>
      </c>
      <c r="T860" s="6">
        <f t="shared" si="69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6"/>
        <v>36</v>
      </c>
      <c r="G861" t="s">
        <v>14</v>
      </c>
      <c r="H861">
        <v>63</v>
      </c>
      <c r="I861">
        <f t="shared" si="70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7"/>
        <v>theater</v>
      </c>
      <c r="R861" t="str">
        <f t="shared" si="68"/>
        <v>plays</v>
      </c>
      <c r="S861" s="6">
        <f t="shared" si="69"/>
        <v>41334.25</v>
      </c>
      <c r="T861" s="6">
        <f t="shared" si="69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6"/>
        <v>252</v>
      </c>
      <c r="G862" t="s">
        <v>20</v>
      </c>
      <c r="H862">
        <v>65</v>
      </c>
      <c r="I862">
        <f t="shared" si="7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7"/>
        <v>technology</v>
      </c>
      <c r="R862" t="str">
        <f t="shared" si="68"/>
        <v>wearables</v>
      </c>
      <c r="S862" s="6">
        <f t="shared" si="69"/>
        <v>43515.25</v>
      </c>
      <c r="T862" s="6">
        <f t="shared" si="69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6"/>
        <v>106</v>
      </c>
      <c r="G863" t="s">
        <v>20</v>
      </c>
      <c r="H863">
        <v>163</v>
      </c>
      <c r="I863">
        <f t="shared" si="70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7"/>
        <v>theater</v>
      </c>
      <c r="R863" t="str">
        <f t="shared" si="68"/>
        <v>plays</v>
      </c>
      <c r="S863" s="6">
        <f t="shared" si="69"/>
        <v>40258.208333333336</v>
      </c>
      <c r="T863" s="6">
        <f t="shared" si="69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6"/>
        <v>187</v>
      </c>
      <c r="G864" t="s">
        <v>20</v>
      </c>
      <c r="H864">
        <v>85</v>
      </c>
      <c r="I864">
        <f t="shared" si="7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7"/>
        <v>theater</v>
      </c>
      <c r="R864" t="str">
        <f t="shared" si="68"/>
        <v>plays</v>
      </c>
      <c r="S864" s="6">
        <f t="shared" si="69"/>
        <v>40756.208333333336</v>
      </c>
      <c r="T864" s="6">
        <f t="shared" si="69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6"/>
        <v>387</v>
      </c>
      <c r="G865" t="s">
        <v>20</v>
      </c>
      <c r="H865">
        <v>217</v>
      </c>
      <c r="I865">
        <f t="shared" si="70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7"/>
        <v>film &amp; video</v>
      </c>
      <c r="R865" t="str">
        <f t="shared" si="68"/>
        <v>television</v>
      </c>
      <c r="S865" s="6">
        <f t="shared" si="69"/>
        <v>42172.208333333328</v>
      </c>
      <c r="T865" s="6">
        <f t="shared" si="69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6"/>
        <v>347</v>
      </c>
      <c r="G866" t="s">
        <v>20</v>
      </c>
      <c r="H866">
        <v>150</v>
      </c>
      <c r="I866">
        <f t="shared" si="70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7"/>
        <v>film &amp; video</v>
      </c>
      <c r="R866" t="str">
        <f t="shared" si="68"/>
        <v>shorts</v>
      </c>
      <c r="S866" s="6">
        <f t="shared" si="69"/>
        <v>42601.208333333328</v>
      </c>
      <c r="T866" s="6">
        <f t="shared" si="69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6"/>
        <v>186</v>
      </c>
      <c r="G867" t="s">
        <v>20</v>
      </c>
      <c r="H867">
        <v>3272</v>
      </c>
      <c r="I867">
        <f t="shared" si="70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7"/>
        <v>theater</v>
      </c>
      <c r="R867" t="str">
        <f t="shared" si="68"/>
        <v>plays</v>
      </c>
      <c r="S867" s="6">
        <f t="shared" si="69"/>
        <v>41897.208333333336</v>
      </c>
      <c r="T867" s="6">
        <f t="shared" si="69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6"/>
        <v>43</v>
      </c>
      <c r="G868" t="s">
        <v>74</v>
      </c>
      <c r="H868">
        <v>898</v>
      </c>
      <c r="I868">
        <f t="shared" si="70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7"/>
        <v>photography</v>
      </c>
      <c r="R868" t="str">
        <f t="shared" si="68"/>
        <v>photography books</v>
      </c>
      <c r="S868" s="6">
        <f t="shared" si="69"/>
        <v>40671.208333333336</v>
      </c>
      <c r="T868" s="6">
        <f t="shared" si="69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6"/>
        <v>162</v>
      </c>
      <c r="G869" t="s">
        <v>20</v>
      </c>
      <c r="H869">
        <v>300</v>
      </c>
      <c r="I869">
        <f t="shared" si="70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7"/>
        <v>food</v>
      </c>
      <c r="R869" t="str">
        <f t="shared" si="68"/>
        <v>food trucks</v>
      </c>
      <c r="S869" s="6">
        <f t="shared" si="69"/>
        <v>43382.208333333328</v>
      </c>
      <c r="T869" s="6">
        <f t="shared" si="69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6"/>
        <v>185</v>
      </c>
      <c r="G870" t="s">
        <v>20</v>
      </c>
      <c r="H870">
        <v>126</v>
      </c>
      <c r="I870">
        <f t="shared" si="70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7"/>
        <v>theater</v>
      </c>
      <c r="R870" t="str">
        <f t="shared" si="68"/>
        <v>plays</v>
      </c>
      <c r="S870" s="6">
        <f t="shared" si="69"/>
        <v>41559.208333333336</v>
      </c>
      <c r="T870" s="6">
        <f t="shared" si="69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6"/>
        <v>24</v>
      </c>
      <c r="G871" t="s">
        <v>14</v>
      </c>
      <c r="H871">
        <v>526</v>
      </c>
      <c r="I871">
        <f t="shared" si="7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7"/>
        <v>film &amp; video</v>
      </c>
      <c r="R871" t="str">
        <f t="shared" si="68"/>
        <v>drama</v>
      </c>
      <c r="S871" s="6">
        <f t="shared" si="69"/>
        <v>40350.208333333336</v>
      </c>
      <c r="T871" s="6">
        <f t="shared" si="69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6"/>
        <v>90</v>
      </c>
      <c r="G872" t="s">
        <v>14</v>
      </c>
      <c r="H872">
        <v>121</v>
      </c>
      <c r="I872">
        <f t="shared" si="70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7"/>
        <v>theater</v>
      </c>
      <c r="R872" t="str">
        <f t="shared" si="68"/>
        <v>plays</v>
      </c>
      <c r="S872" s="6">
        <f t="shared" si="69"/>
        <v>42240.208333333328</v>
      </c>
      <c r="T872" s="6">
        <f t="shared" si="69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6"/>
        <v>273</v>
      </c>
      <c r="G873" t="s">
        <v>20</v>
      </c>
      <c r="H873">
        <v>2320</v>
      </c>
      <c r="I873">
        <f t="shared" si="70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7"/>
        <v>theater</v>
      </c>
      <c r="R873" t="str">
        <f t="shared" si="68"/>
        <v>plays</v>
      </c>
      <c r="S873" s="6">
        <f t="shared" si="69"/>
        <v>43040.208333333328</v>
      </c>
      <c r="T873" s="6">
        <f t="shared" si="69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6"/>
        <v>170</v>
      </c>
      <c r="G874" t="s">
        <v>20</v>
      </c>
      <c r="H874">
        <v>81</v>
      </c>
      <c r="I874">
        <f t="shared" si="70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7"/>
        <v>film &amp; video</v>
      </c>
      <c r="R874" t="str">
        <f t="shared" si="68"/>
        <v>science fiction</v>
      </c>
      <c r="S874" s="6">
        <f t="shared" si="69"/>
        <v>43346.208333333328</v>
      </c>
      <c r="T874" s="6">
        <f t="shared" si="69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6"/>
        <v>188</v>
      </c>
      <c r="G875" t="s">
        <v>20</v>
      </c>
      <c r="H875">
        <v>1887</v>
      </c>
      <c r="I875">
        <f t="shared" si="70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7"/>
        <v>photography</v>
      </c>
      <c r="R875" t="str">
        <f t="shared" si="68"/>
        <v>photography books</v>
      </c>
      <c r="S875" s="6">
        <f t="shared" si="69"/>
        <v>41647.25</v>
      </c>
      <c r="T875" s="6">
        <f t="shared" si="69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6"/>
        <v>347</v>
      </c>
      <c r="G876" t="s">
        <v>20</v>
      </c>
      <c r="H876">
        <v>4358</v>
      </c>
      <c r="I876">
        <f t="shared" si="70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7"/>
        <v>photography</v>
      </c>
      <c r="R876" t="str">
        <f t="shared" si="68"/>
        <v>photography books</v>
      </c>
      <c r="S876" s="6">
        <f t="shared" si="69"/>
        <v>40291.208333333336</v>
      </c>
      <c r="T876" s="6">
        <f t="shared" si="69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6"/>
        <v>69</v>
      </c>
      <c r="G877" t="s">
        <v>14</v>
      </c>
      <c r="H877">
        <v>67</v>
      </c>
      <c r="I877">
        <f t="shared" si="7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7"/>
        <v>music</v>
      </c>
      <c r="R877" t="str">
        <f t="shared" si="68"/>
        <v>rock</v>
      </c>
      <c r="S877" s="6">
        <f t="shared" si="69"/>
        <v>40556.25</v>
      </c>
      <c r="T877" s="6">
        <f t="shared" si="69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6"/>
        <v>25</v>
      </c>
      <c r="G878" t="s">
        <v>14</v>
      </c>
      <c r="H878">
        <v>57</v>
      </c>
      <c r="I878">
        <f t="shared" si="70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7"/>
        <v>photography</v>
      </c>
      <c r="R878" t="str">
        <f t="shared" si="68"/>
        <v>photography books</v>
      </c>
      <c r="S878" s="6">
        <f t="shared" si="69"/>
        <v>43624.208333333328</v>
      </c>
      <c r="T878" s="6">
        <f t="shared" si="69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6"/>
        <v>77</v>
      </c>
      <c r="G879" t="s">
        <v>14</v>
      </c>
      <c r="H879">
        <v>1229</v>
      </c>
      <c r="I879">
        <f t="shared" si="70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7"/>
        <v>food</v>
      </c>
      <c r="R879" t="str">
        <f t="shared" si="68"/>
        <v>food trucks</v>
      </c>
      <c r="S879" s="6">
        <f t="shared" si="69"/>
        <v>42577.208333333328</v>
      </c>
      <c r="T879" s="6">
        <f t="shared" si="69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6"/>
        <v>37</v>
      </c>
      <c r="G880" t="s">
        <v>14</v>
      </c>
      <c r="H880">
        <v>12</v>
      </c>
      <c r="I880">
        <f t="shared" si="70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7"/>
        <v>music</v>
      </c>
      <c r="R880" t="str">
        <f t="shared" si="68"/>
        <v>metal</v>
      </c>
      <c r="S880" s="6">
        <f t="shared" si="69"/>
        <v>43845.25</v>
      </c>
      <c r="T880" s="6">
        <f t="shared" si="69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6"/>
        <v>544</v>
      </c>
      <c r="G881" t="s">
        <v>20</v>
      </c>
      <c r="H881">
        <v>53</v>
      </c>
      <c r="I881">
        <f t="shared" si="70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7"/>
        <v>publishing</v>
      </c>
      <c r="R881" t="str">
        <f t="shared" si="68"/>
        <v>nonfiction</v>
      </c>
      <c r="S881" s="6">
        <f t="shared" si="69"/>
        <v>42788.25</v>
      </c>
      <c r="T881" s="6">
        <f t="shared" si="69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6"/>
        <v>229</v>
      </c>
      <c r="G882" t="s">
        <v>20</v>
      </c>
      <c r="H882">
        <v>2414</v>
      </c>
      <c r="I882">
        <f t="shared" si="7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7"/>
        <v>music</v>
      </c>
      <c r="R882" t="str">
        <f t="shared" si="68"/>
        <v>electric music</v>
      </c>
      <c r="S882" s="6">
        <f t="shared" si="69"/>
        <v>43667.208333333328</v>
      </c>
      <c r="T882" s="6">
        <f t="shared" si="69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6"/>
        <v>39</v>
      </c>
      <c r="G883" t="s">
        <v>14</v>
      </c>
      <c r="H883">
        <v>452</v>
      </c>
      <c r="I883">
        <f t="shared" si="70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7"/>
        <v>theater</v>
      </c>
      <c r="R883" t="str">
        <f t="shared" si="68"/>
        <v>plays</v>
      </c>
      <c r="S883" s="6">
        <f t="shared" si="69"/>
        <v>42194.208333333328</v>
      </c>
      <c r="T883" s="6">
        <f t="shared" si="69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6"/>
        <v>370</v>
      </c>
      <c r="G884" t="s">
        <v>20</v>
      </c>
      <c r="H884">
        <v>80</v>
      </c>
      <c r="I884">
        <f t="shared" si="70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7"/>
        <v>theater</v>
      </c>
      <c r="R884" t="str">
        <f t="shared" si="68"/>
        <v>plays</v>
      </c>
      <c r="S884" s="6">
        <f t="shared" si="69"/>
        <v>42025.25</v>
      </c>
      <c r="T884" s="6">
        <f t="shared" si="69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6"/>
        <v>238</v>
      </c>
      <c r="G885" t="s">
        <v>20</v>
      </c>
      <c r="H885">
        <v>193</v>
      </c>
      <c r="I885">
        <f t="shared" si="70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7"/>
        <v>film &amp; video</v>
      </c>
      <c r="R885" t="str">
        <f t="shared" si="68"/>
        <v>shorts</v>
      </c>
      <c r="S885" s="6">
        <f t="shared" si="69"/>
        <v>40323.208333333336</v>
      </c>
      <c r="T885" s="6">
        <f t="shared" si="69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6"/>
        <v>64</v>
      </c>
      <c r="G886" t="s">
        <v>14</v>
      </c>
      <c r="H886">
        <v>1886</v>
      </c>
      <c r="I886">
        <f t="shared" si="70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7"/>
        <v>theater</v>
      </c>
      <c r="R886" t="str">
        <f t="shared" si="68"/>
        <v>plays</v>
      </c>
      <c r="S886" s="6">
        <f t="shared" si="69"/>
        <v>41763.208333333336</v>
      </c>
      <c r="T886" s="6">
        <f t="shared" si="69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6"/>
        <v>118</v>
      </c>
      <c r="G887" t="s">
        <v>20</v>
      </c>
      <c r="H887">
        <v>52</v>
      </c>
      <c r="I887">
        <f t="shared" si="70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7"/>
        <v>theater</v>
      </c>
      <c r="R887" t="str">
        <f t="shared" si="68"/>
        <v>plays</v>
      </c>
      <c r="S887" s="6">
        <f t="shared" si="69"/>
        <v>40335.208333333336</v>
      </c>
      <c r="T887" s="6">
        <f t="shared" si="69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6"/>
        <v>85</v>
      </c>
      <c r="G888" t="s">
        <v>14</v>
      </c>
      <c r="H888">
        <v>1825</v>
      </c>
      <c r="I888">
        <f t="shared" si="70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7"/>
        <v>music</v>
      </c>
      <c r="R888" t="str">
        <f t="shared" si="68"/>
        <v>indie rock</v>
      </c>
      <c r="S888" s="6">
        <f t="shared" si="69"/>
        <v>40416.208333333336</v>
      </c>
      <c r="T888" s="6">
        <f t="shared" si="69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6"/>
        <v>29</v>
      </c>
      <c r="G889" t="s">
        <v>14</v>
      </c>
      <c r="H889">
        <v>31</v>
      </c>
      <c r="I889">
        <f t="shared" si="70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7"/>
        <v>theater</v>
      </c>
      <c r="R889" t="str">
        <f t="shared" si="68"/>
        <v>plays</v>
      </c>
      <c r="S889" s="6">
        <f t="shared" si="69"/>
        <v>42202.208333333328</v>
      </c>
      <c r="T889" s="6">
        <f t="shared" si="69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6"/>
        <v>210</v>
      </c>
      <c r="G890" t="s">
        <v>20</v>
      </c>
      <c r="H890">
        <v>290</v>
      </c>
      <c r="I890">
        <f t="shared" si="70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7"/>
        <v>theater</v>
      </c>
      <c r="R890" t="str">
        <f t="shared" si="68"/>
        <v>plays</v>
      </c>
      <c r="S890" s="6">
        <f t="shared" si="69"/>
        <v>42836.208333333328</v>
      </c>
      <c r="T890" s="6">
        <f t="shared" si="69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6"/>
        <v>170</v>
      </c>
      <c r="G891" t="s">
        <v>20</v>
      </c>
      <c r="H891">
        <v>122</v>
      </c>
      <c r="I891">
        <f t="shared" si="7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7"/>
        <v>music</v>
      </c>
      <c r="R891" t="str">
        <f t="shared" si="68"/>
        <v>electric music</v>
      </c>
      <c r="S891" s="6">
        <f t="shared" si="69"/>
        <v>41710.208333333336</v>
      </c>
      <c r="T891" s="6">
        <f t="shared" si="69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6"/>
        <v>116</v>
      </c>
      <c r="G892" t="s">
        <v>20</v>
      </c>
      <c r="H892">
        <v>1470</v>
      </c>
      <c r="I892">
        <f t="shared" si="70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7"/>
        <v>music</v>
      </c>
      <c r="R892" t="str">
        <f t="shared" si="68"/>
        <v>indie rock</v>
      </c>
      <c r="S892" s="6">
        <f t="shared" si="69"/>
        <v>43640.208333333328</v>
      </c>
      <c r="T892" s="6">
        <f t="shared" si="69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6"/>
        <v>259</v>
      </c>
      <c r="G893" t="s">
        <v>20</v>
      </c>
      <c r="H893">
        <v>165</v>
      </c>
      <c r="I893">
        <f t="shared" si="70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7"/>
        <v>film &amp; video</v>
      </c>
      <c r="R893" t="str">
        <f t="shared" si="68"/>
        <v>documentary</v>
      </c>
      <c r="S893" s="6">
        <f t="shared" si="69"/>
        <v>40880.25</v>
      </c>
      <c r="T893" s="6">
        <f t="shared" si="69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6"/>
        <v>231</v>
      </c>
      <c r="G894" t="s">
        <v>20</v>
      </c>
      <c r="H894">
        <v>182</v>
      </c>
      <c r="I894">
        <f t="shared" si="70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7"/>
        <v>publishing</v>
      </c>
      <c r="R894" t="str">
        <f t="shared" si="68"/>
        <v>translations</v>
      </c>
      <c r="S894" s="6">
        <f t="shared" si="69"/>
        <v>40319.208333333336</v>
      </c>
      <c r="T894" s="6">
        <f t="shared" si="69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6"/>
        <v>128</v>
      </c>
      <c r="G895" t="s">
        <v>20</v>
      </c>
      <c r="H895">
        <v>199</v>
      </c>
      <c r="I895">
        <f t="shared" si="70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7"/>
        <v>film &amp; video</v>
      </c>
      <c r="R895" t="str">
        <f t="shared" si="68"/>
        <v>documentary</v>
      </c>
      <c r="S895" s="6">
        <f t="shared" si="69"/>
        <v>42170.208333333328</v>
      </c>
      <c r="T895" s="6">
        <f t="shared" si="69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6"/>
        <v>189</v>
      </c>
      <c r="G896" t="s">
        <v>20</v>
      </c>
      <c r="H896">
        <v>56</v>
      </c>
      <c r="I896">
        <f t="shared" si="70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7"/>
        <v>film &amp; video</v>
      </c>
      <c r="R896" t="str">
        <f t="shared" si="68"/>
        <v>television</v>
      </c>
      <c r="S896" s="6">
        <f t="shared" si="69"/>
        <v>41466.208333333336</v>
      </c>
      <c r="T896" s="6">
        <f t="shared" si="69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6"/>
        <v>7</v>
      </c>
      <c r="G897" t="s">
        <v>14</v>
      </c>
      <c r="H897">
        <v>107</v>
      </c>
      <c r="I897">
        <f t="shared" si="70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7"/>
        <v>theater</v>
      </c>
      <c r="R897" t="str">
        <f t="shared" si="68"/>
        <v>plays</v>
      </c>
      <c r="S897" s="6">
        <f t="shared" si="69"/>
        <v>43134.25</v>
      </c>
      <c r="T897" s="6">
        <f t="shared" si="69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6"/>
        <v>774</v>
      </c>
      <c r="G898" t="s">
        <v>20</v>
      </c>
      <c r="H898">
        <v>1460</v>
      </c>
      <c r="I898">
        <f t="shared" si="70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7"/>
        <v>food</v>
      </c>
      <c r="R898" t="str">
        <f t="shared" si="68"/>
        <v>food trucks</v>
      </c>
      <c r="S898" s="6">
        <f t="shared" si="69"/>
        <v>40738.208333333336</v>
      </c>
      <c r="T898" s="6">
        <f t="shared" si="69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1">ROUND(((E899/D899)*100),0)</f>
        <v>28</v>
      </c>
      <c r="G899" t="s">
        <v>14</v>
      </c>
      <c r="H899">
        <v>27</v>
      </c>
      <c r="I899">
        <f t="shared" si="70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2">LEFT(P899,SEARCH("/",P899)-1)</f>
        <v>theater</v>
      </c>
      <c r="R899" t="str">
        <f t="shared" ref="R899:R962" si="73">RIGHT(P899,LEN(P899)-SEARCH("/",P899))</f>
        <v>plays</v>
      </c>
      <c r="S899" s="6">
        <f t="shared" ref="S899:T962" si="74">(((L899/60)/60/24)+DATE(1970,1,1))</f>
        <v>43583.208333333328</v>
      </c>
      <c r="T899" s="6">
        <f t="shared" si="74"/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1"/>
        <v>52</v>
      </c>
      <c r="G900" t="s">
        <v>14</v>
      </c>
      <c r="H900">
        <v>1221</v>
      </c>
      <c r="I900">
        <f t="shared" ref="I900:I963" si="75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2"/>
        <v>film &amp; video</v>
      </c>
      <c r="R900" t="str">
        <f t="shared" si="73"/>
        <v>documentary</v>
      </c>
      <c r="S900" s="6">
        <f t="shared" si="74"/>
        <v>43815.25</v>
      </c>
      <c r="T900" s="6">
        <f t="shared" si="74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1"/>
        <v>407</v>
      </c>
      <c r="G901" t="s">
        <v>20</v>
      </c>
      <c r="H901">
        <v>123</v>
      </c>
      <c r="I901">
        <f t="shared" si="7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2"/>
        <v>music</v>
      </c>
      <c r="R901" t="str">
        <f t="shared" si="73"/>
        <v>jazz</v>
      </c>
      <c r="S901" s="6">
        <f t="shared" si="74"/>
        <v>41554.208333333336</v>
      </c>
      <c r="T901" s="6">
        <f t="shared" si="74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1"/>
        <v>2</v>
      </c>
      <c r="G902" t="s">
        <v>14</v>
      </c>
      <c r="H902">
        <v>1</v>
      </c>
      <c r="I902">
        <f t="shared" si="7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2"/>
        <v>technology</v>
      </c>
      <c r="R902" t="str">
        <f t="shared" si="73"/>
        <v>web</v>
      </c>
      <c r="S902" s="6">
        <f t="shared" si="74"/>
        <v>41901.208333333336</v>
      </c>
      <c r="T902" s="6">
        <f t="shared" si="74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1"/>
        <v>156</v>
      </c>
      <c r="G903" t="s">
        <v>20</v>
      </c>
      <c r="H903">
        <v>159</v>
      </c>
      <c r="I903">
        <f t="shared" si="7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2"/>
        <v>music</v>
      </c>
      <c r="R903" t="str">
        <f t="shared" si="73"/>
        <v>rock</v>
      </c>
      <c r="S903" s="6">
        <f t="shared" si="74"/>
        <v>43298.208333333328</v>
      </c>
      <c r="T903" s="6">
        <f t="shared" si="74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1"/>
        <v>252</v>
      </c>
      <c r="G904" t="s">
        <v>20</v>
      </c>
      <c r="H904">
        <v>110</v>
      </c>
      <c r="I904">
        <f t="shared" si="7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2"/>
        <v>technology</v>
      </c>
      <c r="R904" t="str">
        <f t="shared" si="73"/>
        <v>web</v>
      </c>
      <c r="S904" s="6">
        <f t="shared" si="74"/>
        <v>42399.25</v>
      </c>
      <c r="T904" s="6">
        <f t="shared" si="74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1"/>
        <v>2</v>
      </c>
      <c r="G905" t="s">
        <v>47</v>
      </c>
      <c r="H905">
        <v>14</v>
      </c>
      <c r="I905">
        <f t="shared" si="7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2"/>
        <v>publishing</v>
      </c>
      <c r="R905" t="str">
        <f t="shared" si="73"/>
        <v>nonfiction</v>
      </c>
      <c r="S905" s="6">
        <f t="shared" si="74"/>
        <v>41034.208333333336</v>
      </c>
      <c r="T905" s="6">
        <f t="shared" si="74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1"/>
        <v>12</v>
      </c>
      <c r="G906" t="s">
        <v>14</v>
      </c>
      <c r="H906">
        <v>16</v>
      </c>
      <c r="I906">
        <f t="shared" si="7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2"/>
        <v>publishing</v>
      </c>
      <c r="R906" t="str">
        <f t="shared" si="73"/>
        <v>radio &amp; podcasts</v>
      </c>
      <c r="S906" s="6">
        <f t="shared" si="74"/>
        <v>41186.208333333336</v>
      </c>
      <c r="T906" s="6">
        <f t="shared" si="74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1"/>
        <v>164</v>
      </c>
      <c r="G907" t="s">
        <v>20</v>
      </c>
      <c r="H907">
        <v>236</v>
      </c>
      <c r="I907">
        <f t="shared" si="7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2"/>
        <v>theater</v>
      </c>
      <c r="R907" t="str">
        <f t="shared" si="73"/>
        <v>plays</v>
      </c>
      <c r="S907" s="6">
        <f t="shared" si="74"/>
        <v>41536.208333333336</v>
      </c>
      <c r="T907" s="6">
        <f t="shared" si="74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1"/>
        <v>163</v>
      </c>
      <c r="G908" t="s">
        <v>20</v>
      </c>
      <c r="H908">
        <v>191</v>
      </c>
      <c r="I908">
        <f t="shared" si="7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2"/>
        <v>film &amp; video</v>
      </c>
      <c r="R908" t="str">
        <f t="shared" si="73"/>
        <v>documentary</v>
      </c>
      <c r="S908" s="6">
        <f t="shared" si="74"/>
        <v>42868.208333333328</v>
      </c>
      <c r="T908" s="6">
        <f t="shared" si="74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1"/>
        <v>20</v>
      </c>
      <c r="G909" t="s">
        <v>14</v>
      </c>
      <c r="H909">
        <v>41</v>
      </c>
      <c r="I909">
        <f t="shared" si="7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2"/>
        <v>theater</v>
      </c>
      <c r="R909" t="str">
        <f t="shared" si="73"/>
        <v>plays</v>
      </c>
      <c r="S909" s="6">
        <f t="shared" si="74"/>
        <v>40660.208333333336</v>
      </c>
      <c r="T909" s="6">
        <f t="shared" si="74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1"/>
        <v>319</v>
      </c>
      <c r="G910" t="s">
        <v>20</v>
      </c>
      <c r="H910">
        <v>3934</v>
      </c>
      <c r="I910">
        <f t="shared" si="7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2"/>
        <v>games</v>
      </c>
      <c r="R910" t="str">
        <f t="shared" si="73"/>
        <v>video games</v>
      </c>
      <c r="S910" s="6">
        <f t="shared" si="74"/>
        <v>41031.208333333336</v>
      </c>
      <c r="T910" s="6">
        <f t="shared" si="74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1"/>
        <v>479</v>
      </c>
      <c r="G911" t="s">
        <v>20</v>
      </c>
      <c r="H911">
        <v>80</v>
      </c>
      <c r="I911">
        <f t="shared" si="7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2"/>
        <v>theater</v>
      </c>
      <c r="R911" t="str">
        <f t="shared" si="73"/>
        <v>plays</v>
      </c>
      <c r="S911" s="6">
        <f t="shared" si="74"/>
        <v>43255.208333333328</v>
      </c>
      <c r="T911" s="6">
        <f t="shared" si="74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1"/>
        <v>20</v>
      </c>
      <c r="G912" t="s">
        <v>74</v>
      </c>
      <c r="H912">
        <v>296</v>
      </c>
      <c r="I912">
        <f t="shared" si="7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2"/>
        <v>theater</v>
      </c>
      <c r="R912" t="str">
        <f t="shared" si="73"/>
        <v>plays</v>
      </c>
      <c r="S912" s="6">
        <f t="shared" si="74"/>
        <v>42026.25</v>
      </c>
      <c r="T912" s="6">
        <f t="shared" si="74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1"/>
        <v>199</v>
      </c>
      <c r="G913" t="s">
        <v>20</v>
      </c>
      <c r="H913">
        <v>462</v>
      </c>
      <c r="I913">
        <f t="shared" si="7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2"/>
        <v>technology</v>
      </c>
      <c r="R913" t="str">
        <f t="shared" si="73"/>
        <v>web</v>
      </c>
      <c r="S913" s="6">
        <f t="shared" si="74"/>
        <v>43717.208333333328</v>
      </c>
      <c r="T913" s="6">
        <f t="shared" si="74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1"/>
        <v>795</v>
      </c>
      <c r="G914" t="s">
        <v>20</v>
      </c>
      <c r="H914">
        <v>179</v>
      </c>
      <c r="I914">
        <f t="shared" si="7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2"/>
        <v>film &amp; video</v>
      </c>
      <c r="R914" t="str">
        <f t="shared" si="73"/>
        <v>drama</v>
      </c>
      <c r="S914" s="6">
        <f t="shared" si="74"/>
        <v>41157.208333333336</v>
      </c>
      <c r="T914" s="6">
        <f t="shared" si="74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1"/>
        <v>51</v>
      </c>
      <c r="G915" t="s">
        <v>14</v>
      </c>
      <c r="H915">
        <v>523</v>
      </c>
      <c r="I915">
        <f t="shared" si="7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2"/>
        <v>film &amp; video</v>
      </c>
      <c r="R915" t="str">
        <f t="shared" si="73"/>
        <v>drama</v>
      </c>
      <c r="S915" s="6">
        <f t="shared" si="74"/>
        <v>43597.208333333328</v>
      </c>
      <c r="T915" s="6">
        <f t="shared" si="74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1"/>
        <v>57</v>
      </c>
      <c r="G916" t="s">
        <v>14</v>
      </c>
      <c r="H916">
        <v>141</v>
      </c>
      <c r="I916">
        <f t="shared" si="7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2"/>
        <v>theater</v>
      </c>
      <c r="R916" t="str">
        <f t="shared" si="73"/>
        <v>plays</v>
      </c>
      <c r="S916" s="6">
        <f t="shared" si="74"/>
        <v>41490.208333333336</v>
      </c>
      <c r="T916" s="6">
        <f t="shared" si="74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1"/>
        <v>156</v>
      </c>
      <c r="G917" t="s">
        <v>20</v>
      </c>
      <c r="H917">
        <v>1866</v>
      </c>
      <c r="I917">
        <f t="shared" si="7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2"/>
        <v>film &amp; video</v>
      </c>
      <c r="R917" t="str">
        <f t="shared" si="73"/>
        <v>television</v>
      </c>
      <c r="S917" s="6">
        <f t="shared" si="74"/>
        <v>42976.208333333328</v>
      </c>
      <c r="T917" s="6">
        <f t="shared" si="74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1"/>
        <v>36</v>
      </c>
      <c r="G918" t="s">
        <v>14</v>
      </c>
      <c r="H918">
        <v>52</v>
      </c>
      <c r="I918">
        <f t="shared" si="7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2"/>
        <v>photography</v>
      </c>
      <c r="R918" t="str">
        <f t="shared" si="73"/>
        <v>photography books</v>
      </c>
      <c r="S918" s="6">
        <f t="shared" si="74"/>
        <v>41991.25</v>
      </c>
      <c r="T918" s="6">
        <f t="shared" si="74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1"/>
        <v>58</v>
      </c>
      <c r="G919" t="s">
        <v>47</v>
      </c>
      <c r="H919">
        <v>27</v>
      </c>
      <c r="I919">
        <f t="shared" si="7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2"/>
        <v>film &amp; video</v>
      </c>
      <c r="R919" t="str">
        <f t="shared" si="73"/>
        <v>shorts</v>
      </c>
      <c r="S919" s="6">
        <f t="shared" si="74"/>
        <v>40722.208333333336</v>
      </c>
      <c r="T919" s="6">
        <f t="shared" si="74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1"/>
        <v>237</v>
      </c>
      <c r="G920" t="s">
        <v>20</v>
      </c>
      <c r="H920">
        <v>156</v>
      </c>
      <c r="I920">
        <f t="shared" si="7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2"/>
        <v>publishing</v>
      </c>
      <c r="R920" t="str">
        <f t="shared" si="73"/>
        <v>radio &amp; podcasts</v>
      </c>
      <c r="S920" s="6">
        <f t="shared" si="74"/>
        <v>41117.208333333336</v>
      </c>
      <c r="T920" s="6">
        <f t="shared" si="74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1"/>
        <v>59</v>
      </c>
      <c r="G921" t="s">
        <v>14</v>
      </c>
      <c r="H921">
        <v>225</v>
      </c>
      <c r="I921">
        <f t="shared" si="7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2"/>
        <v>theater</v>
      </c>
      <c r="R921" t="str">
        <f t="shared" si="73"/>
        <v>plays</v>
      </c>
      <c r="S921" s="6">
        <f t="shared" si="74"/>
        <v>43022.208333333328</v>
      </c>
      <c r="T921" s="6">
        <f t="shared" si="74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1"/>
        <v>183</v>
      </c>
      <c r="G922" t="s">
        <v>20</v>
      </c>
      <c r="H922">
        <v>255</v>
      </c>
      <c r="I922">
        <f t="shared" si="7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2"/>
        <v>film &amp; video</v>
      </c>
      <c r="R922" t="str">
        <f t="shared" si="73"/>
        <v>animation</v>
      </c>
      <c r="S922" s="6">
        <f t="shared" si="74"/>
        <v>43503.25</v>
      </c>
      <c r="T922" s="6">
        <f t="shared" si="74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1"/>
        <v>1</v>
      </c>
      <c r="G923" t="s">
        <v>14</v>
      </c>
      <c r="H923">
        <v>38</v>
      </c>
      <c r="I923">
        <f t="shared" si="7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2"/>
        <v>technology</v>
      </c>
      <c r="R923" t="str">
        <f t="shared" si="73"/>
        <v>web</v>
      </c>
      <c r="S923" s="6">
        <f t="shared" si="74"/>
        <v>40951.25</v>
      </c>
      <c r="T923" s="6">
        <f t="shared" si="74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1"/>
        <v>176</v>
      </c>
      <c r="G924" t="s">
        <v>20</v>
      </c>
      <c r="H924">
        <v>2261</v>
      </c>
      <c r="I924">
        <f t="shared" si="7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2"/>
        <v>music</v>
      </c>
      <c r="R924" t="str">
        <f t="shared" si="73"/>
        <v>world music</v>
      </c>
      <c r="S924" s="6">
        <f t="shared" si="74"/>
        <v>43443.25</v>
      </c>
      <c r="T924" s="6">
        <f t="shared" si="74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1"/>
        <v>238</v>
      </c>
      <c r="G925" t="s">
        <v>20</v>
      </c>
      <c r="H925">
        <v>40</v>
      </c>
      <c r="I925">
        <f t="shared" si="7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2"/>
        <v>theater</v>
      </c>
      <c r="R925" t="str">
        <f t="shared" si="73"/>
        <v>plays</v>
      </c>
      <c r="S925" s="6">
        <f t="shared" si="74"/>
        <v>40373.208333333336</v>
      </c>
      <c r="T925" s="6">
        <f t="shared" si="74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1"/>
        <v>488</v>
      </c>
      <c r="G926" t="s">
        <v>20</v>
      </c>
      <c r="H926">
        <v>2289</v>
      </c>
      <c r="I926">
        <f t="shared" si="7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2"/>
        <v>theater</v>
      </c>
      <c r="R926" t="str">
        <f t="shared" si="73"/>
        <v>plays</v>
      </c>
      <c r="S926" s="6">
        <f t="shared" si="74"/>
        <v>43769.208333333328</v>
      </c>
      <c r="T926" s="6">
        <f t="shared" si="74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1"/>
        <v>224</v>
      </c>
      <c r="G927" t="s">
        <v>20</v>
      </c>
      <c r="H927">
        <v>65</v>
      </c>
      <c r="I927">
        <f t="shared" si="7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2"/>
        <v>theater</v>
      </c>
      <c r="R927" t="str">
        <f t="shared" si="73"/>
        <v>plays</v>
      </c>
      <c r="S927" s="6">
        <f t="shared" si="74"/>
        <v>43000.208333333328</v>
      </c>
      <c r="T927" s="6">
        <f t="shared" si="74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1"/>
        <v>18</v>
      </c>
      <c r="G928" t="s">
        <v>14</v>
      </c>
      <c r="H928">
        <v>15</v>
      </c>
      <c r="I928">
        <f t="shared" si="7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2"/>
        <v>food</v>
      </c>
      <c r="R928" t="str">
        <f t="shared" si="73"/>
        <v>food trucks</v>
      </c>
      <c r="S928" s="6">
        <f t="shared" si="74"/>
        <v>42502.208333333328</v>
      </c>
      <c r="T928" s="6">
        <f t="shared" si="74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1"/>
        <v>46</v>
      </c>
      <c r="G929" t="s">
        <v>14</v>
      </c>
      <c r="H929">
        <v>37</v>
      </c>
      <c r="I929">
        <f t="shared" si="7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2"/>
        <v>theater</v>
      </c>
      <c r="R929" t="str">
        <f t="shared" si="73"/>
        <v>plays</v>
      </c>
      <c r="S929" s="6">
        <f t="shared" si="74"/>
        <v>41102.208333333336</v>
      </c>
      <c r="T929" s="6">
        <f t="shared" si="74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1"/>
        <v>117</v>
      </c>
      <c r="G930" t="s">
        <v>20</v>
      </c>
      <c r="H930">
        <v>3777</v>
      </c>
      <c r="I930">
        <f t="shared" si="7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2"/>
        <v>technology</v>
      </c>
      <c r="R930" t="str">
        <f t="shared" si="73"/>
        <v>web</v>
      </c>
      <c r="S930" s="6">
        <f t="shared" si="74"/>
        <v>41637.25</v>
      </c>
      <c r="T930" s="6">
        <f t="shared" si="74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1"/>
        <v>217</v>
      </c>
      <c r="G931" t="s">
        <v>20</v>
      </c>
      <c r="H931">
        <v>184</v>
      </c>
      <c r="I931">
        <f t="shared" si="7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2"/>
        <v>theater</v>
      </c>
      <c r="R931" t="str">
        <f t="shared" si="73"/>
        <v>plays</v>
      </c>
      <c r="S931" s="6">
        <f t="shared" si="74"/>
        <v>42858.208333333328</v>
      </c>
      <c r="T931" s="6">
        <f t="shared" si="74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1"/>
        <v>112</v>
      </c>
      <c r="G932" t="s">
        <v>20</v>
      </c>
      <c r="H932">
        <v>85</v>
      </c>
      <c r="I932">
        <f t="shared" si="7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2"/>
        <v>theater</v>
      </c>
      <c r="R932" t="str">
        <f t="shared" si="73"/>
        <v>plays</v>
      </c>
      <c r="S932" s="6">
        <f t="shared" si="74"/>
        <v>42060.25</v>
      </c>
      <c r="T932" s="6">
        <f t="shared" si="74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1"/>
        <v>73</v>
      </c>
      <c r="G933" t="s">
        <v>14</v>
      </c>
      <c r="H933">
        <v>112</v>
      </c>
      <c r="I933">
        <f t="shared" si="7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2"/>
        <v>theater</v>
      </c>
      <c r="R933" t="str">
        <f t="shared" si="73"/>
        <v>plays</v>
      </c>
      <c r="S933" s="6">
        <f t="shared" si="74"/>
        <v>41818.208333333336</v>
      </c>
      <c r="T933" s="6">
        <f t="shared" si="74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1"/>
        <v>212</v>
      </c>
      <c r="G934" t="s">
        <v>20</v>
      </c>
      <c r="H934">
        <v>144</v>
      </c>
      <c r="I934">
        <f t="shared" si="7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2"/>
        <v>music</v>
      </c>
      <c r="R934" t="str">
        <f t="shared" si="73"/>
        <v>rock</v>
      </c>
      <c r="S934" s="6">
        <f t="shared" si="74"/>
        <v>41709.208333333336</v>
      </c>
      <c r="T934" s="6">
        <f t="shared" si="74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1"/>
        <v>240</v>
      </c>
      <c r="G935" t="s">
        <v>20</v>
      </c>
      <c r="H935">
        <v>1902</v>
      </c>
      <c r="I935">
        <f t="shared" si="7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2"/>
        <v>theater</v>
      </c>
      <c r="R935" t="str">
        <f t="shared" si="73"/>
        <v>plays</v>
      </c>
      <c r="S935" s="6">
        <f t="shared" si="74"/>
        <v>41372.208333333336</v>
      </c>
      <c r="T935" s="6">
        <f t="shared" si="74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1"/>
        <v>182</v>
      </c>
      <c r="G936" t="s">
        <v>20</v>
      </c>
      <c r="H936">
        <v>105</v>
      </c>
      <c r="I936">
        <f t="shared" si="7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2"/>
        <v>theater</v>
      </c>
      <c r="R936" t="str">
        <f t="shared" si="73"/>
        <v>plays</v>
      </c>
      <c r="S936" s="6">
        <f t="shared" si="74"/>
        <v>42422.25</v>
      </c>
      <c r="T936" s="6">
        <f t="shared" si="74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1"/>
        <v>164</v>
      </c>
      <c r="G937" t="s">
        <v>20</v>
      </c>
      <c r="H937">
        <v>132</v>
      </c>
      <c r="I937">
        <f t="shared" si="7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2"/>
        <v>theater</v>
      </c>
      <c r="R937" t="str">
        <f t="shared" si="73"/>
        <v>plays</v>
      </c>
      <c r="S937" s="6">
        <f t="shared" si="74"/>
        <v>42209.208333333328</v>
      </c>
      <c r="T937" s="6">
        <f t="shared" si="74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1"/>
        <v>2</v>
      </c>
      <c r="G938" t="s">
        <v>14</v>
      </c>
      <c r="H938">
        <v>21</v>
      </c>
      <c r="I938">
        <f t="shared" si="7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2"/>
        <v>theater</v>
      </c>
      <c r="R938" t="str">
        <f t="shared" si="73"/>
        <v>plays</v>
      </c>
      <c r="S938" s="6">
        <f t="shared" si="74"/>
        <v>43668.208333333328</v>
      </c>
      <c r="T938" s="6">
        <f t="shared" si="74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1"/>
        <v>50</v>
      </c>
      <c r="G939" t="s">
        <v>74</v>
      </c>
      <c r="H939">
        <v>976</v>
      </c>
      <c r="I939">
        <f t="shared" si="7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2"/>
        <v>film &amp; video</v>
      </c>
      <c r="R939" t="str">
        <f t="shared" si="73"/>
        <v>documentary</v>
      </c>
      <c r="S939" s="6">
        <f t="shared" si="74"/>
        <v>42334.25</v>
      </c>
      <c r="T939" s="6">
        <f t="shared" si="74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1"/>
        <v>110</v>
      </c>
      <c r="G940" t="s">
        <v>20</v>
      </c>
      <c r="H940">
        <v>96</v>
      </c>
      <c r="I940">
        <f t="shared" si="7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2"/>
        <v>publishing</v>
      </c>
      <c r="R940" t="str">
        <f t="shared" si="73"/>
        <v>fiction</v>
      </c>
      <c r="S940" s="6">
        <f t="shared" si="74"/>
        <v>43263.208333333328</v>
      </c>
      <c r="T940" s="6">
        <f t="shared" si="74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1"/>
        <v>49</v>
      </c>
      <c r="G941" t="s">
        <v>14</v>
      </c>
      <c r="H941">
        <v>67</v>
      </c>
      <c r="I941">
        <f t="shared" si="7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2"/>
        <v>games</v>
      </c>
      <c r="R941" t="str">
        <f t="shared" si="73"/>
        <v>video games</v>
      </c>
      <c r="S941" s="6">
        <f t="shared" si="74"/>
        <v>40670.208333333336</v>
      </c>
      <c r="T941" s="6">
        <f t="shared" si="74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1"/>
        <v>62</v>
      </c>
      <c r="G942" t="s">
        <v>47</v>
      </c>
      <c r="H942">
        <v>66</v>
      </c>
      <c r="I942">
        <f t="shared" si="7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2"/>
        <v>technology</v>
      </c>
      <c r="R942" t="str">
        <f t="shared" si="73"/>
        <v>web</v>
      </c>
      <c r="S942" s="6">
        <f t="shared" si="74"/>
        <v>41244.25</v>
      </c>
      <c r="T942" s="6">
        <f t="shared" si="74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1"/>
        <v>13</v>
      </c>
      <c r="G943" t="s">
        <v>14</v>
      </c>
      <c r="H943">
        <v>78</v>
      </c>
      <c r="I943">
        <f t="shared" si="7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2"/>
        <v>theater</v>
      </c>
      <c r="R943" t="str">
        <f t="shared" si="73"/>
        <v>plays</v>
      </c>
      <c r="S943" s="6">
        <f t="shared" si="74"/>
        <v>40552.25</v>
      </c>
      <c r="T943" s="6">
        <f t="shared" si="74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1"/>
        <v>65</v>
      </c>
      <c r="G944" t="s">
        <v>14</v>
      </c>
      <c r="H944">
        <v>67</v>
      </c>
      <c r="I944">
        <f t="shared" si="7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2"/>
        <v>theater</v>
      </c>
      <c r="R944" t="str">
        <f t="shared" si="73"/>
        <v>plays</v>
      </c>
      <c r="S944" s="6">
        <f t="shared" si="74"/>
        <v>40568.25</v>
      </c>
      <c r="T944" s="6">
        <f t="shared" si="74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1"/>
        <v>160</v>
      </c>
      <c r="G945" t="s">
        <v>20</v>
      </c>
      <c r="H945">
        <v>114</v>
      </c>
      <c r="I945">
        <f t="shared" si="7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2"/>
        <v>food</v>
      </c>
      <c r="R945" t="str">
        <f t="shared" si="73"/>
        <v>food trucks</v>
      </c>
      <c r="S945" s="6">
        <f t="shared" si="74"/>
        <v>41906.208333333336</v>
      </c>
      <c r="T945" s="6">
        <f t="shared" si="74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1"/>
        <v>81</v>
      </c>
      <c r="G946" t="s">
        <v>14</v>
      </c>
      <c r="H946">
        <v>263</v>
      </c>
      <c r="I946">
        <f t="shared" si="7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2"/>
        <v>photography</v>
      </c>
      <c r="R946" t="str">
        <f t="shared" si="73"/>
        <v>photography books</v>
      </c>
      <c r="S946" s="6">
        <f t="shared" si="74"/>
        <v>42776.25</v>
      </c>
      <c r="T946" s="6">
        <f t="shared" si="74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1"/>
        <v>32</v>
      </c>
      <c r="G947" t="s">
        <v>14</v>
      </c>
      <c r="H947">
        <v>1691</v>
      </c>
      <c r="I947">
        <f t="shared" si="7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2"/>
        <v>photography</v>
      </c>
      <c r="R947" t="str">
        <f t="shared" si="73"/>
        <v>photography books</v>
      </c>
      <c r="S947" s="6">
        <f t="shared" si="74"/>
        <v>41004.208333333336</v>
      </c>
      <c r="T947" s="6">
        <f t="shared" si="74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1"/>
        <v>10</v>
      </c>
      <c r="G948" t="s">
        <v>14</v>
      </c>
      <c r="H948">
        <v>181</v>
      </c>
      <c r="I948">
        <f t="shared" si="7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2"/>
        <v>theater</v>
      </c>
      <c r="R948" t="str">
        <f t="shared" si="73"/>
        <v>plays</v>
      </c>
      <c r="S948" s="6">
        <f t="shared" si="74"/>
        <v>40710.208333333336</v>
      </c>
      <c r="T948" s="6">
        <f t="shared" si="74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1"/>
        <v>27</v>
      </c>
      <c r="G949" t="s">
        <v>14</v>
      </c>
      <c r="H949">
        <v>13</v>
      </c>
      <c r="I949">
        <f t="shared" si="7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2"/>
        <v>theater</v>
      </c>
      <c r="R949" t="str">
        <f t="shared" si="73"/>
        <v>plays</v>
      </c>
      <c r="S949" s="6">
        <f t="shared" si="74"/>
        <v>41908.208333333336</v>
      </c>
      <c r="T949" s="6">
        <f t="shared" si="74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1"/>
        <v>63</v>
      </c>
      <c r="G950" t="s">
        <v>74</v>
      </c>
      <c r="H950">
        <v>160</v>
      </c>
      <c r="I950">
        <f t="shared" si="7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2"/>
        <v>film &amp; video</v>
      </c>
      <c r="R950" t="str">
        <f t="shared" si="73"/>
        <v>documentary</v>
      </c>
      <c r="S950" s="6">
        <f t="shared" si="74"/>
        <v>41985.25</v>
      </c>
      <c r="T950" s="6">
        <f t="shared" si="74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1"/>
        <v>161</v>
      </c>
      <c r="G951" t="s">
        <v>20</v>
      </c>
      <c r="H951">
        <v>203</v>
      </c>
      <c r="I951">
        <f t="shared" si="7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2"/>
        <v>technology</v>
      </c>
      <c r="R951" t="str">
        <f t="shared" si="73"/>
        <v>web</v>
      </c>
      <c r="S951" s="6">
        <f t="shared" si="74"/>
        <v>42112.208333333328</v>
      </c>
      <c r="T951" s="6">
        <f t="shared" si="74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1"/>
        <v>5</v>
      </c>
      <c r="G952" t="s">
        <v>14</v>
      </c>
      <c r="H952">
        <v>1</v>
      </c>
      <c r="I952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2"/>
        <v>theater</v>
      </c>
      <c r="R952" t="str">
        <f t="shared" si="73"/>
        <v>plays</v>
      </c>
      <c r="S952" s="6">
        <f t="shared" si="74"/>
        <v>43571.208333333328</v>
      </c>
      <c r="T952" s="6">
        <f t="shared" si="74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1"/>
        <v>1097</v>
      </c>
      <c r="G953" t="s">
        <v>20</v>
      </c>
      <c r="H953">
        <v>1559</v>
      </c>
      <c r="I953">
        <f t="shared" si="7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2"/>
        <v>music</v>
      </c>
      <c r="R953" t="str">
        <f t="shared" si="73"/>
        <v>rock</v>
      </c>
      <c r="S953" s="6">
        <f t="shared" si="74"/>
        <v>42730.25</v>
      </c>
      <c r="T953" s="6">
        <f t="shared" si="74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1"/>
        <v>70</v>
      </c>
      <c r="G954" t="s">
        <v>74</v>
      </c>
      <c r="H954">
        <v>2266</v>
      </c>
      <c r="I954">
        <f t="shared" si="7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2"/>
        <v>film &amp; video</v>
      </c>
      <c r="R954" t="str">
        <f t="shared" si="73"/>
        <v>documentary</v>
      </c>
      <c r="S954" s="6">
        <f t="shared" si="74"/>
        <v>42591.208333333328</v>
      </c>
      <c r="T954" s="6">
        <f t="shared" si="74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1"/>
        <v>60</v>
      </c>
      <c r="G955" t="s">
        <v>14</v>
      </c>
      <c r="H955">
        <v>21</v>
      </c>
      <c r="I955">
        <f t="shared" si="7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2"/>
        <v>film &amp; video</v>
      </c>
      <c r="R955" t="str">
        <f t="shared" si="73"/>
        <v>science fiction</v>
      </c>
      <c r="S955" s="6">
        <f t="shared" si="74"/>
        <v>42358.25</v>
      </c>
      <c r="T955" s="6">
        <f t="shared" si="74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1"/>
        <v>367</v>
      </c>
      <c r="G956" t="s">
        <v>20</v>
      </c>
      <c r="H956">
        <v>1548</v>
      </c>
      <c r="I956">
        <f t="shared" si="7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2"/>
        <v>technology</v>
      </c>
      <c r="R956" t="str">
        <f t="shared" si="73"/>
        <v>web</v>
      </c>
      <c r="S956" s="6">
        <f t="shared" si="74"/>
        <v>41174.208333333336</v>
      </c>
      <c r="T956" s="6">
        <f t="shared" si="74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1"/>
        <v>1109</v>
      </c>
      <c r="G957" t="s">
        <v>20</v>
      </c>
      <c r="H957">
        <v>80</v>
      </c>
      <c r="I957">
        <f t="shared" si="7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2"/>
        <v>theater</v>
      </c>
      <c r="R957" t="str">
        <f t="shared" si="73"/>
        <v>plays</v>
      </c>
      <c r="S957" s="6">
        <f t="shared" si="74"/>
        <v>41238.25</v>
      </c>
      <c r="T957" s="6">
        <f t="shared" si="74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1"/>
        <v>19</v>
      </c>
      <c r="G958" t="s">
        <v>14</v>
      </c>
      <c r="H958">
        <v>830</v>
      </c>
      <c r="I958">
        <f t="shared" si="7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2"/>
        <v>film &amp; video</v>
      </c>
      <c r="R958" t="str">
        <f t="shared" si="73"/>
        <v>science fiction</v>
      </c>
      <c r="S958" s="6">
        <f t="shared" si="74"/>
        <v>42360.25</v>
      </c>
      <c r="T958" s="6">
        <f t="shared" si="74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1"/>
        <v>127</v>
      </c>
      <c r="G959" t="s">
        <v>20</v>
      </c>
      <c r="H959">
        <v>131</v>
      </c>
      <c r="I959">
        <f t="shared" si="7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2"/>
        <v>theater</v>
      </c>
      <c r="R959" t="str">
        <f t="shared" si="73"/>
        <v>plays</v>
      </c>
      <c r="S959" s="6">
        <f t="shared" si="74"/>
        <v>40955.25</v>
      </c>
      <c r="T959" s="6">
        <f t="shared" si="74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1"/>
        <v>735</v>
      </c>
      <c r="G960" t="s">
        <v>20</v>
      </c>
      <c r="H960">
        <v>112</v>
      </c>
      <c r="I960">
        <f t="shared" si="7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2"/>
        <v>film &amp; video</v>
      </c>
      <c r="R960" t="str">
        <f t="shared" si="73"/>
        <v>animation</v>
      </c>
      <c r="S960" s="6">
        <f t="shared" si="74"/>
        <v>40350.208333333336</v>
      </c>
      <c r="T960" s="6">
        <f t="shared" si="74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1"/>
        <v>5</v>
      </c>
      <c r="G961" t="s">
        <v>14</v>
      </c>
      <c r="H961">
        <v>130</v>
      </c>
      <c r="I961">
        <f t="shared" si="7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2"/>
        <v>publishing</v>
      </c>
      <c r="R961" t="str">
        <f t="shared" si="73"/>
        <v>translations</v>
      </c>
      <c r="S961" s="6">
        <f t="shared" si="74"/>
        <v>40357.208333333336</v>
      </c>
      <c r="T961" s="6">
        <f t="shared" si="74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1"/>
        <v>85</v>
      </c>
      <c r="G962" t="s">
        <v>14</v>
      </c>
      <c r="H962">
        <v>55</v>
      </c>
      <c r="I962">
        <f t="shared" si="7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2"/>
        <v>technology</v>
      </c>
      <c r="R962" t="str">
        <f t="shared" si="73"/>
        <v>web</v>
      </c>
      <c r="S962" s="6">
        <f t="shared" si="74"/>
        <v>42408.25</v>
      </c>
      <c r="T962" s="6">
        <f t="shared" si="74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6">ROUND(((E963/D963)*100),0)</f>
        <v>119</v>
      </c>
      <c r="G963" t="s">
        <v>20</v>
      </c>
      <c r="H963">
        <v>155</v>
      </c>
      <c r="I963">
        <f t="shared" si="7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7">LEFT(P963,SEARCH("/",P963)-1)</f>
        <v>publishing</v>
      </c>
      <c r="R963" t="str">
        <f t="shared" ref="R963:R1001" si="78">RIGHT(P963,LEN(P963)-SEARCH("/",P963))</f>
        <v>translations</v>
      </c>
      <c r="S963" s="6">
        <f t="shared" ref="S963:T1001" si="79">(((L963/60)/60/24)+DATE(1970,1,1))</f>
        <v>40591.25</v>
      </c>
      <c r="T963" s="6">
        <f t="shared" si="79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6"/>
        <v>296</v>
      </c>
      <c r="G964" t="s">
        <v>20</v>
      </c>
      <c r="H964">
        <v>266</v>
      </c>
      <c r="I964">
        <f t="shared" ref="I964:I1001" si="80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7"/>
        <v>food</v>
      </c>
      <c r="R964" t="str">
        <f t="shared" si="78"/>
        <v>food trucks</v>
      </c>
      <c r="S964" s="6">
        <f t="shared" si="79"/>
        <v>41592.25</v>
      </c>
      <c r="T964" s="6">
        <f t="shared" si="79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6"/>
        <v>85</v>
      </c>
      <c r="G965" t="s">
        <v>14</v>
      </c>
      <c r="H965">
        <v>114</v>
      </c>
      <c r="I965">
        <f t="shared" si="8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7"/>
        <v>photography</v>
      </c>
      <c r="R965" t="str">
        <f t="shared" si="78"/>
        <v>photography books</v>
      </c>
      <c r="S965" s="6">
        <f t="shared" si="79"/>
        <v>40607.25</v>
      </c>
      <c r="T965" s="6">
        <f t="shared" si="79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6"/>
        <v>356</v>
      </c>
      <c r="G966" t="s">
        <v>20</v>
      </c>
      <c r="H966">
        <v>155</v>
      </c>
      <c r="I966">
        <f t="shared" si="8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7"/>
        <v>theater</v>
      </c>
      <c r="R966" t="str">
        <f t="shared" si="78"/>
        <v>plays</v>
      </c>
      <c r="S966" s="6">
        <f t="shared" si="79"/>
        <v>42135.208333333328</v>
      </c>
      <c r="T966" s="6">
        <f t="shared" si="79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6"/>
        <v>386</v>
      </c>
      <c r="G967" t="s">
        <v>20</v>
      </c>
      <c r="H967">
        <v>207</v>
      </c>
      <c r="I967">
        <f t="shared" si="8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7"/>
        <v>music</v>
      </c>
      <c r="R967" t="str">
        <f t="shared" si="78"/>
        <v>rock</v>
      </c>
      <c r="S967" s="6">
        <f t="shared" si="79"/>
        <v>40203.25</v>
      </c>
      <c r="T967" s="6">
        <f t="shared" si="79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6"/>
        <v>792</v>
      </c>
      <c r="G968" t="s">
        <v>20</v>
      </c>
      <c r="H968">
        <v>245</v>
      </c>
      <c r="I968">
        <f t="shared" si="8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7"/>
        <v>theater</v>
      </c>
      <c r="R968" t="str">
        <f t="shared" si="78"/>
        <v>plays</v>
      </c>
      <c r="S968" s="6">
        <f t="shared" si="79"/>
        <v>42901.208333333328</v>
      </c>
      <c r="T968" s="6">
        <f t="shared" si="79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6"/>
        <v>137</v>
      </c>
      <c r="G969" t="s">
        <v>20</v>
      </c>
      <c r="H969">
        <v>1573</v>
      </c>
      <c r="I969">
        <f t="shared" si="8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7"/>
        <v>music</v>
      </c>
      <c r="R969" t="str">
        <f t="shared" si="78"/>
        <v>world music</v>
      </c>
      <c r="S969" s="6">
        <f t="shared" si="79"/>
        <v>41005.208333333336</v>
      </c>
      <c r="T969" s="6">
        <f t="shared" si="79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6"/>
        <v>338</v>
      </c>
      <c r="G970" t="s">
        <v>20</v>
      </c>
      <c r="H970">
        <v>114</v>
      </c>
      <c r="I970">
        <f t="shared" si="8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7"/>
        <v>food</v>
      </c>
      <c r="R970" t="str">
        <f t="shared" si="78"/>
        <v>food trucks</v>
      </c>
      <c r="S970" s="6">
        <f t="shared" si="79"/>
        <v>40544.25</v>
      </c>
      <c r="T970" s="6">
        <f t="shared" si="79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6"/>
        <v>108</v>
      </c>
      <c r="G971" t="s">
        <v>20</v>
      </c>
      <c r="H971">
        <v>93</v>
      </c>
      <c r="I971">
        <f t="shared" si="8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7"/>
        <v>theater</v>
      </c>
      <c r="R971" t="str">
        <f t="shared" si="78"/>
        <v>plays</v>
      </c>
      <c r="S971" s="6">
        <f t="shared" si="79"/>
        <v>43821.25</v>
      </c>
      <c r="T971" s="6">
        <f t="shared" si="79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6"/>
        <v>61</v>
      </c>
      <c r="G972" t="s">
        <v>14</v>
      </c>
      <c r="H972">
        <v>594</v>
      </c>
      <c r="I972">
        <f t="shared" si="8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7"/>
        <v>theater</v>
      </c>
      <c r="R972" t="str">
        <f t="shared" si="78"/>
        <v>plays</v>
      </c>
      <c r="S972" s="6">
        <f t="shared" si="79"/>
        <v>40672.208333333336</v>
      </c>
      <c r="T972" s="6">
        <f t="shared" si="79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6"/>
        <v>28</v>
      </c>
      <c r="G973" t="s">
        <v>14</v>
      </c>
      <c r="H973">
        <v>24</v>
      </c>
      <c r="I973">
        <f t="shared" si="8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7"/>
        <v>film &amp; video</v>
      </c>
      <c r="R973" t="str">
        <f t="shared" si="78"/>
        <v>television</v>
      </c>
      <c r="S973" s="6">
        <f t="shared" si="79"/>
        <v>41555.208333333336</v>
      </c>
      <c r="T973" s="6">
        <f t="shared" si="79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6"/>
        <v>228</v>
      </c>
      <c r="G974" t="s">
        <v>20</v>
      </c>
      <c r="H974">
        <v>1681</v>
      </c>
      <c r="I974">
        <f t="shared" si="8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7"/>
        <v>technology</v>
      </c>
      <c r="R974" t="str">
        <f t="shared" si="78"/>
        <v>web</v>
      </c>
      <c r="S974" s="6">
        <f t="shared" si="79"/>
        <v>41792.208333333336</v>
      </c>
      <c r="T974" s="6">
        <f t="shared" si="79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6"/>
        <v>22</v>
      </c>
      <c r="G975" t="s">
        <v>14</v>
      </c>
      <c r="H975">
        <v>252</v>
      </c>
      <c r="I975">
        <f t="shared" si="8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7"/>
        <v>theater</v>
      </c>
      <c r="R975" t="str">
        <f t="shared" si="78"/>
        <v>plays</v>
      </c>
      <c r="S975" s="6">
        <f t="shared" si="79"/>
        <v>40522.25</v>
      </c>
      <c r="T975" s="6">
        <f t="shared" si="79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6"/>
        <v>374</v>
      </c>
      <c r="G976" t="s">
        <v>20</v>
      </c>
      <c r="H976">
        <v>32</v>
      </c>
      <c r="I976">
        <f t="shared" si="8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7"/>
        <v>music</v>
      </c>
      <c r="R976" t="str">
        <f t="shared" si="78"/>
        <v>indie rock</v>
      </c>
      <c r="S976" s="6">
        <f t="shared" si="79"/>
        <v>41412.208333333336</v>
      </c>
      <c r="T976" s="6">
        <f t="shared" si="79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6"/>
        <v>155</v>
      </c>
      <c r="G977" t="s">
        <v>20</v>
      </c>
      <c r="H977">
        <v>135</v>
      </c>
      <c r="I977">
        <f t="shared" si="8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7"/>
        <v>theater</v>
      </c>
      <c r="R977" t="str">
        <f t="shared" si="78"/>
        <v>plays</v>
      </c>
      <c r="S977" s="6">
        <f t="shared" si="79"/>
        <v>42337.25</v>
      </c>
      <c r="T977" s="6">
        <f t="shared" si="79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6"/>
        <v>322</v>
      </c>
      <c r="G978" t="s">
        <v>20</v>
      </c>
      <c r="H978">
        <v>140</v>
      </c>
      <c r="I978">
        <f t="shared" si="8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7"/>
        <v>theater</v>
      </c>
      <c r="R978" t="str">
        <f t="shared" si="78"/>
        <v>plays</v>
      </c>
      <c r="S978" s="6">
        <f t="shared" si="79"/>
        <v>40571.25</v>
      </c>
      <c r="T978" s="6">
        <f t="shared" si="79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6"/>
        <v>74</v>
      </c>
      <c r="G979" t="s">
        <v>14</v>
      </c>
      <c r="H979">
        <v>67</v>
      </c>
      <c r="I979">
        <f t="shared" si="8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7"/>
        <v>food</v>
      </c>
      <c r="R979" t="str">
        <f t="shared" si="78"/>
        <v>food trucks</v>
      </c>
      <c r="S979" s="6">
        <f t="shared" si="79"/>
        <v>43138.25</v>
      </c>
      <c r="T979" s="6">
        <f t="shared" si="79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6"/>
        <v>864</v>
      </c>
      <c r="G980" t="s">
        <v>20</v>
      </c>
      <c r="H980">
        <v>92</v>
      </c>
      <c r="I980">
        <f t="shared" si="8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7"/>
        <v>games</v>
      </c>
      <c r="R980" t="str">
        <f t="shared" si="78"/>
        <v>video games</v>
      </c>
      <c r="S980" s="6">
        <f t="shared" si="79"/>
        <v>42686.25</v>
      </c>
      <c r="T980" s="6">
        <f t="shared" si="79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6"/>
        <v>143</v>
      </c>
      <c r="G981" t="s">
        <v>20</v>
      </c>
      <c r="H981">
        <v>1015</v>
      </c>
      <c r="I981">
        <f t="shared" si="8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7"/>
        <v>theater</v>
      </c>
      <c r="R981" t="str">
        <f t="shared" si="78"/>
        <v>plays</v>
      </c>
      <c r="S981" s="6">
        <f t="shared" si="79"/>
        <v>42078.208333333328</v>
      </c>
      <c r="T981" s="6">
        <f t="shared" si="79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6"/>
        <v>40</v>
      </c>
      <c r="G982" t="s">
        <v>14</v>
      </c>
      <c r="H982">
        <v>742</v>
      </c>
      <c r="I982">
        <f t="shared" si="8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7"/>
        <v>publishing</v>
      </c>
      <c r="R982" t="str">
        <f t="shared" si="78"/>
        <v>nonfiction</v>
      </c>
      <c r="S982" s="6">
        <f t="shared" si="79"/>
        <v>42307.208333333328</v>
      </c>
      <c r="T982" s="6">
        <f t="shared" si="79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6"/>
        <v>178</v>
      </c>
      <c r="G983" t="s">
        <v>20</v>
      </c>
      <c r="H983">
        <v>323</v>
      </c>
      <c r="I983">
        <f t="shared" si="8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7"/>
        <v>technology</v>
      </c>
      <c r="R983" t="str">
        <f t="shared" si="78"/>
        <v>web</v>
      </c>
      <c r="S983" s="6">
        <f t="shared" si="79"/>
        <v>43094.25</v>
      </c>
      <c r="T983" s="6">
        <f t="shared" si="79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6"/>
        <v>85</v>
      </c>
      <c r="G984" t="s">
        <v>14</v>
      </c>
      <c r="H984">
        <v>75</v>
      </c>
      <c r="I984">
        <f t="shared" si="8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7"/>
        <v>film &amp; video</v>
      </c>
      <c r="R984" t="str">
        <f t="shared" si="78"/>
        <v>documentary</v>
      </c>
      <c r="S984" s="6">
        <f t="shared" si="79"/>
        <v>40743.208333333336</v>
      </c>
      <c r="T984" s="6">
        <f t="shared" si="79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6"/>
        <v>146</v>
      </c>
      <c r="G985" t="s">
        <v>20</v>
      </c>
      <c r="H985">
        <v>2326</v>
      </c>
      <c r="I985">
        <f t="shared" si="8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7"/>
        <v>film &amp; video</v>
      </c>
      <c r="R985" t="str">
        <f t="shared" si="78"/>
        <v>documentary</v>
      </c>
      <c r="S985" s="6">
        <f t="shared" si="79"/>
        <v>43681.208333333328</v>
      </c>
      <c r="T985" s="6">
        <f t="shared" si="79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6"/>
        <v>152</v>
      </c>
      <c r="G986" t="s">
        <v>20</v>
      </c>
      <c r="H986">
        <v>381</v>
      </c>
      <c r="I986">
        <f t="shared" si="8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7"/>
        <v>theater</v>
      </c>
      <c r="R986" t="str">
        <f t="shared" si="78"/>
        <v>plays</v>
      </c>
      <c r="S986" s="6">
        <f t="shared" si="79"/>
        <v>43716.208333333328</v>
      </c>
      <c r="T986" s="6">
        <f t="shared" si="79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6"/>
        <v>67</v>
      </c>
      <c r="G987" t="s">
        <v>14</v>
      </c>
      <c r="H987">
        <v>4405</v>
      </c>
      <c r="I987">
        <f t="shared" si="8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7"/>
        <v>music</v>
      </c>
      <c r="R987" t="str">
        <f t="shared" si="78"/>
        <v>rock</v>
      </c>
      <c r="S987" s="6">
        <f t="shared" si="79"/>
        <v>41614.25</v>
      </c>
      <c r="T987" s="6">
        <f t="shared" si="79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6"/>
        <v>40</v>
      </c>
      <c r="G988" t="s">
        <v>14</v>
      </c>
      <c r="H988">
        <v>92</v>
      </c>
      <c r="I988">
        <f t="shared" si="8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7"/>
        <v>music</v>
      </c>
      <c r="R988" t="str">
        <f t="shared" si="78"/>
        <v>rock</v>
      </c>
      <c r="S988" s="6">
        <f t="shared" si="79"/>
        <v>40638.208333333336</v>
      </c>
      <c r="T988" s="6">
        <f t="shared" si="79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6"/>
        <v>217</v>
      </c>
      <c r="G989" t="s">
        <v>20</v>
      </c>
      <c r="H989">
        <v>480</v>
      </c>
      <c r="I989">
        <f t="shared" si="8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7"/>
        <v>film &amp; video</v>
      </c>
      <c r="R989" t="str">
        <f t="shared" si="78"/>
        <v>documentary</v>
      </c>
      <c r="S989" s="6">
        <f t="shared" si="79"/>
        <v>42852.208333333328</v>
      </c>
      <c r="T989" s="6">
        <f t="shared" si="79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6"/>
        <v>52</v>
      </c>
      <c r="G990" t="s">
        <v>14</v>
      </c>
      <c r="H990">
        <v>64</v>
      </c>
      <c r="I990">
        <f t="shared" si="8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7"/>
        <v>publishing</v>
      </c>
      <c r="R990" t="str">
        <f t="shared" si="78"/>
        <v>radio &amp; podcasts</v>
      </c>
      <c r="S990" s="6">
        <f t="shared" si="79"/>
        <v>42686.25</v>
      </c>
      <c r="T990" s="6">
        <f t="shared" si="79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6"/>
        <v>500</v>
      </c>
      <c r="G991" t="s">
        <v>20</v>
      </c>
      <c r="H991">
        <v>226</v>
      </c>
      <c r="I991">
        <f t="shared" si="8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7"/>
        <v>publishing</v>
      </c>
      <c r="R991" t="str">
        <f t="shared" si="78"/>
        <v>translations</v>
      </c>
      <c r="S991" s="6">
        <f t="shared" si="79"/>
        <v>43571.208333333328</v>
      </c>
      <c r="T991" s="6">
        <f t="shared" si="79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6"/>
        <v>88</v>
      </c>
      <c r="G992" t="s">
        <v>14</v>
      </c>
      <c r="H992">
        <v>64</v>
      </c>
      <c r="I992">
        <f t="shared" si="8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7"/>
        <v>film &amp; video</v>
      </c>
      <c r="R992" t="str">
        <f t="shared" si="78"/>
        <v>drama</v>
      </c>
      <c r="S992" s="6">
        <f t="shared" si="79"/>
        <v>42432.25</v>
      </c>
      <c r="T992" s="6">
        <f t="shared" si="79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6"/>
        <v>113</v>
      </c>
      <c r="G993" t="s">
        <v>20</v>
      </c>
      <c r="H993">
        <v>241</v>
      </c>
      <c r="I993">
        <f t="shared" si="8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7"/>
        <v>music</v>
      </c>
      <c r="R993" t="str">
        <f t="shared" si="78"/>
        <v>rock</v>
      </c>
      <c r="S993" s="6">
        <f t="shared" si="79"/>
        <v>41907.208333333336</v>
      </c>
      <c r="T993" s="6">
        <f t="shared" si="79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6"/>
        <v>427</v>
      </c>
      <c r="G994" t="s">
        <v>20</v>
      </c>
      <c r="H994">
        <v>132</v>
      </c>
      <c r="I994">
        <f t="shared" si="8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7"/>
        <v>film &amp; video</v>
      </c>
      <c r="R994" t="str">
        <f t="shared" si="78"/>
        <v>drama</v>
      </c>
      <c r="S994" s="6">
        <f t="shared" si="79"/>
        <v>43227.208333333328</v>
      </c>
      <c r="T994" s="6">
        <f t="shared" si="79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6"/>
        <v>78</v>
      </c>
      <c r="G995" t="s">
        <v>74</v>
      </c>
      <c r="H995">
        <v>75</v>
      </c>
      <c r="I995">
        <f t="shared" si="8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7"/>
        <v>photography</v>
      </c>
      <c r="R995" t="str">
        <f t="shared" si="78"/>
        <v>photography books</v>
      </c>
      <c r="S995" s="6">
        <f t="shared" si="79"/>
        <v>42362.25</v>
      </c>
      <c r="T995" s="6">
        <f t="shared" si="79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6"/>
        <v>52</v>
      </c>
      <c r="G996" t="s">
        <v>14</v>
      </c>
      <c r="H996">
        <v>842</v>
      </c>
      <c r="I996">
        <f t="shared" si="8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7"/>
        <v>publishing</v>
      </c>
      <c r="R996" t="str">
        <f t="shared" si="78"/>
        <v>translations</v>
      </c>
      <c r="S996" s="6">
        <f t="shared" si="79"/>
        <v>41929.208333333336</v>
      </c>
      <c r="T996" s="6">
        <f t="shared" si="79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6"/>
        <v>157</v>
      </c>
      <c r="G997" t="s">
        <v>20</v>
      </c>
      <c r="H997">
        <v>2043</v>
      </c>
      <c r="I997">
        <f t="shared" si="8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7"/>
        <v>food</v>
      </c>
      <c r="R997" t="str">
        <f t="shared" si="78"/>
        <v>food trucks</v>
      </c>
      <c r="S997" s="6">
        <f t="shared" si="79"/>
        <v>43408.208333333328</v>
      </c>
      <c r="T997" s="6">
        <f t="shared" si="79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6"/>
        <v>73</v>
      </c>
      <c r="G998" t="s">
        <v>14</v>
      </c>
      <c r="H998">
        <v>112</v>
      </c>
      <c r="I998">
        <f t="shared" si="8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7"/>
        <v>theater</v>
      </c>
      <c r="R998" t="str">
        <f t="shared" si="78"/>
        <v>plays</v>
      </c>
      <c r="S998" s="6">
        <f t="shared" si="79"/>
        <v>41276.25</v>
      </c>
      <c r="T998" s="6">
        <f t="shared" si="79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6"/>
        <v>61</v>
      </c>
      <c r="G999" t="s">
        <v>74</v>
      </c>
      <c r="H999">
        <v>139</v>
      </c>
      <c r="I999">
        <f t="shared" si="8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7"/>
        <v>theater</v>
      </c>
      <c r="R999" t="str">
        <f t="shared" si="78"/>
        <v>plays</v>
      </c>
      <c r="S999" s="6">
        <f t="shared" si="79"/>
        <v>41659.25</v>
      </c>
      <c r="T999" s="6">
        <f t="shared" si="79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6"/>
        <v>57</v>
      </c>
      <c r="G1000" t="s">
        <v>14</v>
      </c>
      <c r="H1000">
        <v>374</v>
      </c>
      <c r="I1000">
        <f t="shared" si="8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7"/>
        <v>music</v>
      </c>
      <c r="R1000" t="str">
        <f t="shared" si="78"/>
        <v>indie rock</v>
      </c>
      <c r="S1000" s="6">
        <f t="shared" si="79"/>
        <v>40220.25</v>
      </c>
      <c r="T1000" s="6">
        <f t="shared" si="79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6"/>
        <v>57</v>
      </c>
      <c r="G1001" t="s">
        <v>74</v>
      </c>
      <c r="H1001">
        <v>1122</v>
      </c>
      <c r="I1001">
        <f t="shared" si="8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7"/>
        <v>food</v>
      </c>
      <c r="R1001" t="str">
        <f t="shared" si="78"/>
        <v>food trucks</v>
      </c>
      <c r="S1001" s="6">
        <f t="shared" si="79"/>
        <v>42550.208333333328</v>
      </c>
      <c r="T1001" s="6">
        <f t="shared" si="79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4" operator="containsText" text="successful">
      <formula>NOT(ISERROR(SEARCH("successful",G1)))</formula>
    </cfRule>
    <cfRule type="containsText" dxfId="3" priority="5" operator="containsText" text="failed">
      <formula>NOT(ISERROR(SEARCH("failed",G1)))</formula>
    </cfRule>
  </conditionalFormatting>
  <conditionalFormatting sqref="G10">
    <cfRule type="containsText" dxfId="2" priority="3" operator="containsText" text="live">
      <formula>NOT(ISERROR(SEARCH("live",G10)))</formula>
    </cfRule>
  </conditionalFormatting>
  <conditionalFormatting sqref="H9">
    <cfRule type="containsText" dxfId="1" priority="6" operator="containsText" text="failed">
      <formula>NOT(ISERROR(SEARCH("failed",H9)))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443-5471-4AC6-B95B-903C68F9F0CD}"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2046</v>
      </c>
    </row>
    <row r="3" spans="1:6" x14ac:dyDescent="0.3">
      <c r="A3" s="4" t="s">
        <v>2045</v>
      </c>
      <c r="B3" s="4" t="s">
        <v>2044</v>
      </c>
    </row>
    <row r="4" spans="1:6" x14ac:dyDescent="0.3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2037</v>
      </c>
      <c r="E8">
        <v>4</v>
      </c>
      <c r="F8">
        <v>4</v>
      </c>
    </row>
    <row r="9" spans="1:6" x14ac:dyDescent="0.3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8771-EDFD-4CDA-B45F-CC887E8E84FA}">
  <dimension ref="A1:F30"/>
  <sheetViews>
    <sheetView workbookViewId="0">
      <selection activeCell="R9" sqref="R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2046</v>
      </c>
    </row>
    <row r="2" spans="1:6" x14ac:dyDescent="0.3">
      <c r="A2" s="4" t="s">
        <v>2031</v>
      </c>
      <c r="B2" t="s">
        <v>2046</v>
      </c>
    </row>
    <row r="4" spans="1:6" x14ac:dyDescent="0.3">
      <c r="A4" s="4" t="s">
        <v>2045</v>
      </c>
      <c r="B4" s="4" t="s">
        <v>2044</v>
      </c>
    </row>
    <row r="5" spans="1:6" x14ac:dyDescent="0.3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2048</v>
      </c>
      <c r="E7">
        <v>4</v>
      </c>
      <c r="F7">
        <v>4</v>
      </c>
    </row>
    <row r="8" spans="1:6" x14ac:dyDescent="0.3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2051</v>
      </c>
      <c r="C10">
        <v>8</v>
      </c>
      <c r="E10">
        <v>10</v>
      </c>
      <c r="F10">
        <v>18</v>
      </c>
    </row>
    <row r="11" spans="1:6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2056</v>
      </c>
      <c r="C15">
        <v>3</v>
      </c>
      <c r="E15">
        <v>4</v>
      </c>
      <c r="F15">
        <v>7</v>
      </c>
    </row>
    <row r="16" spans="1:6" x14ac:dyDescent="0.3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2061</v>
      </c>
      <c r="C20">
        <v>4</v>
      </c>
      <c r="E20">
        <v>4</v>
      </c>
      <c r="F20">
        <v>8</v>
      </c>
    </row>
    <row r="21" spans="1:6" x14ac:dyDescent="0.3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2066</v>
      </c>
      <c r="C25">
        <v>7</v>
      </c>
      <c r="E25">
        <v>14</v>
      </c>
      <c r="F25">
        <v>21</v>
      </c>
    </row>
    <row r="26" spans="1:6" x14ac:dyDescent="0.3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2070</v>
      </c>
      <c r="E29">
        <v>3</v>
      </c>
      <c r="F29">
        <v>3</v>
      </c>
    </row>
    <row r="30" spans="1:6" x14ac:dyDescent="0.3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D086-F01E-4748-82EE-40A0198D3B9A}">
  <dimension ref="A1:E18"/>
  <sheetViews>
    <sheetView workbookViewId="0">
      <selection activeCell="D2" sqref="D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2031</v>
      </c>
      <c r="B1" t="s">
        <v>2046</v>
      </c>
    </row>
    <row r="2" spans="1:5" x14ac:dyDescent="0.3">
      <c r="A2" s="4" t="s">
        <v>2085</v>
      </c>
      <c r="B2" t="s">
        <v>2046</v>
      </c>
    </row>
    <row r="4" spans="1:5" x14ac:dyDescent="0.3">
      <c r="A4" s="4" t="s">
        <v>2045</v>
      </c>
      <c r="B4" s="4" t="s">
        <v>2044</v>
      </c>
    </row>
    <row r="5" spans="1:5" x14ac:dyDescent="0.3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AB3C-23AD-40D5-B1BB-431F88905E04}">
  <dimension ref="A1:H13"/>
  <sheetViews>
    <sheetView zoomScale="102" zoomScaleNormal="102" workbookViewId="0">
      <selection activeCell="B3" sqref="B3"/>
    </sheetView>
  </sheetViews>
  <sheetFormatPr defaultRowHeight="15.6" x14ac:dyDescent="0.3"/>
  <cols>
    <col min="1" max="1" width="26.59765625" customWidth="1"/>
    <col min="2" max="2" width="16.796875" customWidth="1"/>
    <col min="3" max="3" width="15.69921875" customWidth="1"/>
    <col min="4" max="4" width="15.796875" customWidth="1"/>
    <col min="5" max="5" width="12.09765625" customWidth="1"/>
    <col min="6" max="6" width="18.8984375" customWidth="1"/>
    <col min="7" max="7" width="15.69921875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[1]Sheet4!$B$2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3">
      <c r="A3" t="s">
        <v>2095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(B3+C3+D3)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3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2105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2102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2103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2DF-DE82-4071-9EC1-D8828F7EF051}">
  <dimension ref="A1:K566"/>
  <sheetViews>
    <sheetView tabSelected="1" workbookViewId="0">
      <selection activeCell="D5" sqref="D5"/>
    </sheetView>
  </sheetViews>
  <sheetFormatPr defaultRowHeight="15.6" x14ac:dyDescent="0.3"/>
  <cols>
    <col min="2" max="2" width="13.19921875" bestFit="1" customWidth="1"/>
    <col min="4" max="4" width="8.296875" bestFit="1" customWidth="1"/>
    <col min="5" max="5" width="13.19921875" bestFit="1" customWidth="1"/>
  </cols>
  <sheetData>
    <row r="1" spans="1:11" x14ac:dyDescent="0.3">
      <c r="A1" s="10" t="s">
        <v>4</v>
      </c>
      <c r="B1" s="1" t="s">
        <v>5</v>
      </c>
      <c r="D1" s="10" t="s">
        <v>4</v>
      </c>
      <c r="E1" s="1" t="s">
        <v>5</v>
      </c>
    </row>
    <row r="2" spans="1:11" x14ac:dyDescent="0.3">
      <c r="A2" s="11" t="s">
        <v>20</v>
      </c>
      <c r="B2">
        <v>158</v>
      </c>
      <c r="D2" s="8" t="s">
        <v>14</v>
      </c>
      <c r="E2">
        <v>0</v>
      </c>
    </row>
    <row r="3" spans="1:11" x14ac:dyDescent="0.3">
      <c r="A3" s="11" t="s">
        <v>20</v>
      </c>
      <c r="B3">
        <v>1425</v>
      </c>
      <c r="D3" s="8" t="s">
        <v>14</v>
      </c>
      <c r="E3">
        <v>24</v>
      </c>
    </row>
    <row r="4" spans="1:11" x14ac:dyDescent="0.3">
      <c r="A4" s="11" t="s">
        <v>20</v>
      </c>
      <c r="B4">
        <v>174</v>
      </c>
      <c r="D4" s="8" t="s">
        <v>14</v>
      </c>
      <c r="E4">
        <v>53</v>
      </c>
    </row>
    <row r="5" spans="1:11" x14ac:dyDescent="0.3">
      <c r="A5" s="11" t="s">
        <v>20</v>
      </c>
      <c r="B5">
        <v>227</v>
      </c>
      <c r="D5" s="8" t="s">
        <v>14</v>
      </c>
      <c r="E5">
        <v>18</v>
      </c>
      <c r="G5" s="10" t="s">
        <v>2113</v>
      </c>
      <c r="J5" s="10" t="s">
        <v>2112</v>
      </c>
    </row>
    <row r="6" spans="1:11" x14ac:dyDescent="0.3">
      <c r="A6" s="11" t="s">
        <v>20</v>
      </c>
      <c r="B6">
        <v>220</v>
      </c>
      <c r="D6" s="8" t="s">
        <v>14</v>
      </c>
      <c r="E6">
        <v>44</v>
      </c>
      <c r="G6" t="s">
        <v>2106</v>
      </c>
      <c r="H6">
        <f>AVERAGE(B2:B566)</f>
        <v>851.14690265486729</v>
      </c>
      <c r="J6" t="s">
        <v>2106</v>
      </c>
      <c r="K6">
        <f>AVERAGE(E2:E365)</f>
        <v>585.61538461538464</v>
      </c>
    </row>
    <row r="7" spans="1:11" x14ac:dyDescent="0.3">
      <c r="A7" s="11" t="s">
        <v>20</v>
      </c>
      <c r="B7">
        <v>98</v>
      </c>
      <c r="D7" s="8" t="s">
        <v>14</v>
      </c>
      <c r="E7">
        <v>27</v>
      </c>
      <c r="G7" t="s">
        <v>2107</v>
      </c>
      <c r="H7">
        <f>MEDIAN(B2:B566)</f>
        <v>201</v>
      </c>
      <c r="J7" t="s">
        <v>2107</v>
      </c>
      <c r="K7">
        <f>MEDIAN(E2:E365)</f>
        <v>114.5</v>
      </c>
    </row>
    <row r="8" spans="1:11" x14ac:dyDescent="0.3">
      <c r="A8" s="11" t="s">
        <v>20</v>
      </c>
      <c r="B8">
        <v>100</v>
      </c>
      <c r="D8" s="8" t="s">
        <v>14</v>
      </c>
      <c r="E8">
        <v>55</v>
      </c>
      <c r="G8" t="s">
        <v>2108</v>
      </c>
      <c r="H8">
        <f>MIN(B2:B566)</f>
        <v>16</v>
      </c>
      <c r="J8" t="s">
        <v>2108</v>
      </c>
      <c r="K8">
        <f>MIN(E2:E365)</f>
        <v>0</v>
      </c>
    </row>
    <row r="9" spans="1:11" x14ac:dyDescent="0.3">
      <c r="A9" s="11" t="s">
        <v>20</v>
      </c>
      <c r="B9">
        <v>1249</v>
      </c>
      <c r="D9" s="8" t="s">
        <v>14</v>
      </c>
      <c r="E9">
        <v>200</v>
      </c>
      <c r="G9" t="s">
        <v>2109</v>
      </c>
      <c r="H9">
        <f>MAX(B2:B566)</f>
        <v>7295</v>
      </c>
      <c r="J9" t="s">
        <v>2109</v>
      </c>
      <c r="K9">
        <f>MAX(E2:E365)</f>
        <v>6080</v>
      </c>
    </row>
    <row r="10" spans="1:11" x14ac:dyDescent="0.3">
      <c r="A10" s="11" t="s">
        <v>20</v>
      </c>
      <c r="B10">
        <v>1396</v>
      </c>
      <c r="D10" s="8" t="s">
        <v>14</v>
      </c>
      <c r="E10">
        <v>452</v>
      </c>
      <c r="G10" t="s">
        <v>2110</v>
      </c>
      <c r="H10">
        <f>_xlfn.VAR.S(B2:B566)</f>
        <v>1606216.5936295739</v>
      </c>
      <c r="J10" t="s">
        <v>2110</v>
      </c>
      <c r="K10">
        <f>_xlfn.VAR.S(E2:E365)</f>
        <v>924113.45496927318</v>
      </c>
    </row>
    <row r="11" spans="1:11" x14ac:dyDescent="0.3">
      <c r="A11" s="11" t="s">
        <v>20</v>
      </c>
      <c r="B11">
        <v>890</v>
      </c>
      <c r="D11" s="8" t="s">
        <v>14</v>
      </c>
      <c r="E11">
        <v>674</v>
      </c>
      <c r="G11" t="s">
        <v>2111</v>
      </c>
      <c r="H11">
        <f>_xlfn.STDEV.S(B2:B566)</f>
        <v>1267.366006183523</v>
      </c>
      <c r="J11" t="s">
        <v>2111</v>
      </c>
      <c r="K11">
        <f>_xlfn.STDEV.S(E2:E365)</f>
        <v>961.30819978260524</v>
      </c>
    </row>
    <row r="12" spans="1:11" x14ac:dyDescent="0.3">
      <c r="A12" s="11" t="s">
        <v>20</v>
      </c>
      <c r="B12">
        <v>142</v>
      </c>
      <c r="D12" s="8" t="s">
        <v>14</v>
      </c>
      <c r="E12">
        <v>558</v>
      </c>
    </row>
    <row r="13" spans="1:11" x14ac:dyDescent="0.3">
      <c r="A13" s="11" t="s">
        <v>20</v>
      </c>
      <c r="B13">
        <v>2673</v>
      </c>
      <c r="D13" s="8" t="s">
        <v>14</v>
      </c>
      <c r="E13">
        <v>15</v>
      </c>
    </row>
    <row r="14" spans="1:11" x14ac:dyDescent="0.3">
      <c r="A14" s="11" t="s">
        <v>20</v>
      </c>
      <c r="B14">
        <v>163</v>
      </c>
      <c r="D14" s="8" t="s">
        <v>14</v>
      </c>
      <c r="E14">
        <v>2307</v>
      </c>
    </row>
    <row r="15" spans="1:11" x14ac:dyDescent="0.3">
      <c r="A15" s="11" t="s">
        <v>20</v>
      </c>
      <c r="B15">
        <v>2220</v>
      </c>
      <c r="D15" s="8" t="s">
        <v>14</v>
      </c>
      <c r="E15">
        <v>88</v>
      </c>
    </row>
    <row r="16" spans="1:11" x14ac:dyDescent="0.3">
      <c r="A16" s="11" t="s">
        <v>20</v>
      </c>
      <c r="B16">
        <v>1606</v>
      </c>
      <c r="D16" s="8" t="s">
        <v>14</v>
      </c>
      <c r="E16">
        <v>48</v>
      </c>
    </row>
    <row r="17" spans="1:5" x14ac:dyDescent="0.3">
      <c r="A17" s="11" t="s">
        <v>20</v>
      </c>
      <c r="B17">
        <v>129</v>
      </c>
      <c r="D17" s="8" t="s">
        <v>14</v>
      </c>
      <c r="E17">
        <v>1</v>
      </c>
    </row>
    <row r="18" spans="1:5" x14ac:dyDescent="0.3">
      <c r="A18" s="11" t="s">
        <v>20</v>
      </c>
      <c r="B18">
        <v>226</v>
      </c>
      <c r="D18" s="8" t="s">
        <v>14</v>
      </c>
      <c r="E18">
        <v>1467</v>
      </c>
    </row>
    <row r="19" spans="1:5" x14ac:dyDescent="0.3">
      <c r="A19" s="11" t="s">
        <v>20</v>
      </c>
      <c r="B19">
        <v>5419</v>
      </c>
      <c r="D19" s="8" t="s">
        <v>14</v>
      </c>
      <c r="E19">
        <v>75</v>
      </c>
    </row>
    <row r="20" spans="1:5" x14ac:dyDescent="0.3">
      <c r="A20" s="11" t="s">
        <v>20</v>
      </c>
      <c r="B20">
        <v>165</v>
      </c>
      <c r="D20" s="8" t="s">
        <v>14</v>
      </c>
      <c r="E20">
        <v>120</v>
      </c>
    </row>
    <row r="21" spans="1:5" x14ac:dyDescent="0.3">
      <c r="A21" s="11" t="s">
        <v>20</v>
      </c>
      <c r="B21">
        <v>1965</v>
      </c>
      <c r="D21" s="8" t="s">
        <v>14</v>
      </c>
      <c r="E21">
        <v>2253</v>
      </c>
    </row>
    <row r="22" spans="1:5" x14ac:dyDescent="0.3">
      <c r="A22" s="11" t="s">
        <v>20</v>
      </c>
      <c r="B22">
        <v>16</v>
      </c>
      <c r="D22" s="8" t="s">
        <v>14</v>
      </c>
      <c r="E22">
        <v>5</v>
      </c>
    </row>
    <row r="23" spans="1:5" x14ac:dyDescent="0.3">
      <c r="A23" s="11" t="s">
        <v>20</v>
      </c>
      <c r="B23">
        <v>107</v>
      </c>
      <c r="D23" s="8" t="s">
        <v>14</v>
      </c>
      <c r="E23">
        <v>38</v>
      </c>
    </row>
    <row r="24" spans="1:5" x14ac:dyDescent="0.3">
      <c r="A24" s="11" t="s">
        <v>20</v>
      </c>
      <c r="B24">
        <v>134</v>
      </c>
      <c r="D24" s="8" t="s">
        <v>14</v>
      </c>
      <c r="E24">
        <v>12</v>
      </c>
    </row>
    <row r="25" spans="1:5" x14ac:dyDescent="0.3">
      <c r="A25" s="11" t="s">
        <v>20</v>
      </c>
      <c r="B25">
        <v>198</v>
      </c>
      <c r="D25" s="8" t="s">
        <v>14</v>
      </c>
      <c r="E25">
        <v>1684</v>
      </c>
    </row>
    <row r="26" spans="1:5" x14ac:dyDescent="0.3">
      <c r="A26" s="11" t="s">
        <v>20</v>
      </c>
      <c r="B26">
        <v>111</v>
      </c>
      <c r="D26" s="8" t="s">
        <v>14</v>
      </c>
      <c r="E26">
        <v>56</v>
      </c>
    </row>
    <row r="27" spans="1:5" x14ac:dyDescent="0.3">
      <c r="A27" s="11" t="s">
        <v>20</v>
      </c>
      <c r="B27">
        <v>222</v>
      </c>
      <c r="D27" s="8" t="s">
        <v>14</v>
      </c>
      <c r="E27">
        <v>838</v>
      </c>
    </row>
    <row r="28" spans="1:5" x14ac:dyDescent="0.3">
      <c r="A28" s="11" t="s">
        <v>20</v>
      </c>
      <c r="B28">
        <v>6212</v>
      </c>
      <c r="D28" s="8" t="s">
        <v>14</v>
      </c>
      <c r="E28">
        <v>1000</v>
      </c>
    </row>
    <row r="29" spans="1:5" x14ac:dyDescent="0.3">
      <c r="A29" s="11" t="s">
        <v>20</v>
      </c>
      <c r="B29">
        <v>98</v>
      </c>
      <c r="D29" s="8" t="s">
        <v>14</v>
      </c>
      <c r="E29">
        <v>1482</v>
      </c>
    </row>
    <row r="30" spans="1:5" x14ac:dyDescent="0.3">
      <c r="A30" s="11" t="s">
        <v>20</v>
      </c>
      <c r="B30">
        <v>92</v>
      </c>
      <c r="D30" s="8" t="s">
        <v>14</v>
      </c>
      <c r="E30">
        <v>106</v>
      </c>
    </row>
    <row r="31" spans="1:5" x14ac:dyDescent="0.3">
      <c r="A31" s="11" t="s">
        <v>20</v>
      </c>
      <c r="B31">
        <v>149</v>
      </c>
      <c r="D31" s="8" t="s">
        <v>14</v>
      </c>
      <c r="E31">
        <v>679</v>
      </c>
    </row>
    <row r="32" spans="1:5" x14ac:dyDescent="0.3">
      <c r="A32" s="11" t="s">
        <v>20</v>
      </c>
      <c r="B32">
        <v>2431</v>
      </c>
      <c r="D32" s="8" t="s">
        <v>14</v>
      </c>
      <c r="E32">
        <v>1220</v>
      </c>
    </row>
    <row r="33" spans="1:5" x14ac:dyDescent="0.3">
      <c r="A33" s="11" t="s">
        <v>20</v>
      </c>
      <c r="B33">
        <v>303</v>
      </c>
      <c r="D33" s="8" t="s">
        <v>14</v>
      </c>
      <c r="E33">
        <v>1</v>
      </c>
    </row>
    <row r="34" spans="1:5" x14ac:dyDescent="0.3">
      <c r="A34" s="11" t="s">
        <v>20</v>
      </c>
      <c r="B34">
        <v>209</v>
      </c>
      <c r="D34" s="8" t="s">
        <v>14</v>
      </c>
      <c r="E34">
        <v>37</v>
      </c>
    </row>
    <row r="35" spans="1:5" x14ac:dyDescent="0.3">
      <c r="A35" s="11" t="s">
        <v>20</v>
      </c>
      <c r="B35">
        <v>131</v>
      </c>
      <c r="D35" s="8" t="s">
        <v>14</v>
      </c>
      <c r="E35">
        <v>60</v>
      </c>
    </row>
    <row r="36" spans="1:5" x14ac:dyDescent="0.3">
      <c r="A36" s="11" t="s">
        <v>20</v>
      </c>
      <c r="B36">
        <v>164</v>
      </c>
      <c r="D36" s="8" t="s">
        <v>14</v>
      </c>
      <c r="E36">
        <v>296</v>
      </c>
    </row>
    <row r="37" spans="1:5" x14ac:dyDescent="0.3">
      <c r="A37" s="11" t="s">
        <v>20</v>
      </c>
      <c r="B37">
        <v>201</v>
      </c>
      <c r="D37" s="8" t="s">
        <v>14</v>
      </c>
      <c r="E37">
        <v>3304</v>
      </c>
    </row>
    <row r="38" spans="1:5" x14ac:dyDescent="0.3">
      <c r="A38" s="11" t="s">
        <v>20</v>
      </c>
      <c r="B38">
        <v>211</v>
      </c>
      <c r="D38" s="8" t="s">
        <v>14</v>
      </c>
      <c r="E38">
        <v>73</v>
      </c>
    </row>
    <row r="39" spans="1:5" x14ac:dyDescent="0.3">
      <c r="A39" s="11" t="s">
        <v>20</v>
      </c>
      <c r="B39">
        <v>128</v>
      </c>
      <c r="D39" s="8" t="s">
        <v>14</v>
      </c>
      <c r="E39">
        <v>3387</v>
      </c>
    </row>
    <row r="40" spans="1:5" x14ac:dyDescent="0.3">
      <c r="A40" s="11" t="s">
        <v>20</v>
      </c>
      <c r="B40">
        <v>1600</v>
      </c>
      <c r="D40" s="8" t="s">
        <v>14</v>
      </c>
      <c r="E40">
        <v>662</v>
      </c>
    </row>
    <row r="41" spans="1:5" x14ac:dyDescent="0.3">
      <c r="A41" s="11" t="s">
        <v>20</v>
      </c>
      <c r="B41">
        <v>249</v>
      </c>
      <c r="D41" s="8" t="s">
        <v>14</v>
      </c>
      <c r="E41">
        <v>774</v>
      </c>
    </row>
    <row r="42" spans="1:5" x14ac:dyDescent="0.3">
      <c r="A42" s="11" t="s">
        <v>20</v>
      </c>
      <c r="B42">
        <v>236</v>
      </c>
      <c r="D42" s="8" t="s">
        <v>14</v>
      </c>
      <c r="E42">
        <v>672</v>
      </c>
    </row>
    <row r="43" spans="1:5" x14ac:dyDescent="0.3">
      <c r="A43" s="11" t="s">
        <v>20</v>
      </c>
      <c r="B43">
        <v>4065</v>
      </c>
      <c r="D43" s="8" t="s">
        <v>14</v>
      </c>
      <c r="E43">
        <v>940</v>
      </c>
    </row>
    <row r="44" spans="1:5" x14ac:dyDescent="0.3">
      <c r="A44" s="11" t="s">
        <v>20</v>
      </c>
      <c r="B44">
        <v>246</v>
      </c>
      <c r="D44" s="8" t="s">
        <v>14</v>
      </c>
      <c r="E44">
        <v>117</v>
      </c>
    </row>
    <row r="45" spans="1:5" x14ac:dyDescent="0.3">
      <c r="A45" s="11" t="s">
        <v>20</v>
      </c>
      <c r="B45">
        <v>2475</v>
      </c>
      <c r="D45" s="8" t="s">
        <v>14</v>
      </c>
      <c r="E45">
        <v>115</v>
      </c>
    </row>
    <row r="46" spans="1:5" x14ac:dyDescent="0.3">
      <c r="A46" s="11" t="s">
        <v>20</v>
      </c>
      <c r="B46">
        <v>76</v>
      </c>
      <c r="D46" s="8" t="s">
        <v>14</v>
      </c>
      <c r="E46">
        <v>326</v>
      </c>
    </row>
    <row r="47" spans="1:5" x14ac:dyDescent="0.3">
      <c r="A47" s="11" t="s">
        <v>20</v>
      </c>
      <c r="B47">
        <v>54</v>
      </c>
      <c r="D47" s="8" t="s">
        <v>14</v>
      </c>
      <c r="E47">
        <v>1</v>
      </c>
    </row>
    <row r="48" spans="1:5" x14ac:dyDescent="0.3">
      <c r="A48" s="11" t="s">
        <v>20</v>
      </c>
      <c r="B48">
        <v>88</v>
      </c>
      <c r="D48" s="8" t="s">
        <v>14</v>
      </c>
      <c r="E48">
        <v>1467</v>
      </c>
    </row>
    <row r="49" spans="1:5" x14ac:dyDescent="0.3">
      <c r="A49" s="11" t="s">
        <v>20</v>
      </c>
      <c r="B49">
        <v>85</v>
      </c>
      <c r="D49" s="8" t="s">
        <v>14</v>
      </c>
      <c r="E49">
        <v>5681</v>
      </c>
    </row>
    <row r="50" spans="1:5" x14ac:dyDescent="0.3">
      <c r="A50" s="11" t="s">
        <v>20</v>
      </c>
      <c r="B50">
        <v>170</v>
      </c>
      <c r="D50" s="8" t="s">
        <v>14</v>
      </c>
      <c r="E50">
        <v>1059</v>
      </c>
    </row>
    <row r="51" spans="1:5" x14ac:dyDescent="0.3">
      <c r="A51" s="11" t="s">
        <v>20</v>
      </c>
      <c r="B51">
        <v>330</v>
      </c>
      <c r="D51" s="8" t="s">
        <v>14</v>
      </c>
      <c r="E51">
        <v>1194</v>
      </c>
    </row>
    <row r="52" spans="1:5" x14ac:dyDescent="0.3">
      <c r="A52" s="11" t="s">
        <v>20</v>
      </c>
      <c r="B52">
        <v>127</v>
      </c>
      <c r="D52" s="8" t="s">
        <v>14</v>
      </c>
      <c r="E52">
        <v>30</v>
      </c>
    </row>
    <row r="53" spans="1:5" x14ac:dyDescent="0.3">
      <c r="A53" s="11" t="s">
        <v>20</v>
      </c>
      <c r="B53">
        <v>411</v>
      </c>
      <c r="D53" s="8" t="s">
        <v>14</v>
      </c>
      <c r="E53">
        <v>75</v>
      </c>
    </row>
    <row r="54" spans="1:5" x14ac:dyDescent="0.3">
      <c r="A54" s="11" t="s">
        <v>20</v>
      </c>
      <c r="B54">
        <v>180</v>
      </c>
      <c r="D54" s="8" t="s">
        <v>14</v>
      </c>
      <c r="E54">
        <v>955</v>
      </c>
    </row>
    <row r="55" spans="1:5" x14ac:dyDescent="0.3">
      <c r="A55" s="11" t="s">
        <v>20</v>
      </c>
      <c r="B55">
        <v>374</v>
      </c>
      <c r="D55" s="8" t="s">
        <v>14</v>
      </c>
      <c r="E55">
        <v>67</v>
      </c>
    </row>
    <row r="56" spans="1:5" x14ac:dyDescent="0.3">
      <c r="A56" s="11" t="s">
        <v>20</v>
      </c>
      <c r="B56">
        <v>71</v>
      </c>
      <c r="D56" s="8" t="s">
        <v>14</v>
      </c>
      <c r="E56">
        <v>5</v>
      </c>
    </row>
    <row r="57" spans="1:5" x14ac:dyDescent="0.3">
      <c r="A57" s="11" t="s">
        <v>20</v>
      </c>
      <c r="B57">
        <v>203</v>
      </c>
      <c r="D57" s="8" t="s">
        <v>14</v>
      </c>
      <c r="E57">
        <v>26</v>
      </c>
    </row>
    <row r="58" spans="1:5" x14ac:dyDescent="0.3">
      <c r="A58" s="11" t="s">
        <v>20</v>
      </c>
      <c r="B58">
        <v>113</v>
      </c>
      <c r="D58" s="8" t="s">
        <v>14</v>
      </c>
      <c r="E58">
        <v>1130</v>
      </c>
    </row>
    <row r="59" spans="1:5" x14ac:dyDescent="0.3">
      <c r="A59" s="11" t="s">
        <v>20</v>
      </c>
      <c r="B59">
        <v>96</v>
      </c>
      <c r="D59" s="8" t="s">
        <v>14</v>
      </c>
      <c r="E59">
        <v>782</v>
      </c>
    </row>
    <row r="60" spans="1:5" x14ac:dyDescent="0.3">
      <c r="A60" s="11" t="s">
        <v>20</v>
      </c>
      <c r="B60">
        <v>498</v>
      </c>
      <c r="D60" s="8" t="s">
        <v>14</v>
      </c>
      <c r="E60">
        <v>210</v>
      </c>
    </row>
    <row r="61" spans="1:5" x14ac:dyDescent="0.3">
      <c r="A61" s="11" t="s">
        <v>20</v>
      </c>
      <c r="B61">
        <v>180</v>
      </c>
      <c r="D61" s="8" t="s">
        <v>14</v>
      </c>
      <c r="E61">
        <v>136</v>
      </c>
    </row>
    <row r="62" spans="1:5" x14ac:dyDescent="0.3">
      <c r="A62" s="11" t="s">
        <v>20</v>
      </c>
      <c r="B62">
        <v>27</v>
      </c>
      <c r="D62" s="8" t="s">
        <v>14</v>
      </c>
      <c r="E62">
        <v>86</v>
      </c>
    </row>
    <row r="63" spans="1:5" x14ac:dyDescent="0.3">
      <c r="A63" s="11" t="s">
        <v>20</v>
      </c>
      <c r="B63">
        <v>2331</v>
      </c>
      <c r="D63" s="8" t="s">
        <v>14</v>
      </c>
      <c r="E63">
        <v>19</v>
      </c>
    </row>
    <row r="64" spans="1:5" x14ac:dyDescent="0.3">
      <c r="A64" s="11" t="s">
        <v>20</v>
      </c>
      <c r="B64">
        <v>113</v>
      </c>
      <c r="D64" s="8" t="s">
        <v>14</v>
      </c>
      <c r="E64">
        <v>886</v>
      </c>
    </row>
    <row r="65" spans="1:5" x14ac:dyDescent="0.3">
      <c r="A65" s="11" t="s">
        <v>20</v>
      </c>
      <c r="B65">
        <v>164</v>
      </c>
      <c r="D65" s="8" t="s">
        <v>14</v>
      </c>
      <c r="E65">
        <v>35</v>
      </c>
    </row>
    <row r="66" spans="1:5" x14ac:dyDescent="0.3">
      <c r="A66" s="11" t="s">
        <v>20</v>
      </c>
      <c r="B66">
        <v>164</v>
      </c>
      <c r="D66" s="8" t="s">
        <v>14</v>
      </c>
      <c r="E66">
        <v>24</v>
      </c>
    </row>
    <row r="67" spans="1:5" x14ac:dyDescent="0.3">
      <c r="A67" s="11" t="s">
        <v>20</v>
      </c>
      <c r="B67">
        <v>336</v>
      </c>
      <c r="D67" s="8" t="s">
        <v>14</v>
      </c>
      <c r="E67">
        <v>86</v>
      </c>
    </row>
    <row r="68" spans="1:5" x14ac:dyDescent="0.3">
      <c r="A68" s="11" t="s">
        <v>20</v>
      </c>
      <c r="B68">
        <v>1917</v>
      </c>
      <c r="D68" s="8" t="s">
        <v>14</v>
      </c>
      <c r="E68">
        <v>243</v>
      </c>
    </row>
    <row r="69" spans="1:5" x14ac:dyDescent="0.3">
      <c r="A69" s="11" t="s">
        <v>20</v>
      </c>
      <c r="B69">
        <v>95</v>
      </c>
      <c r="D69" s="8" t="s">
        <v>14</v>
      </c>
      <c r="E69">
        <v>65</v>
      </c>
    </row>
    <row r="70" spans="1:5" x14ac:dyDescent="0.3">
      <c r="A70" s="11" t="s">
        <v>20</v>
      </c>
      <c r="B70">
        <v>147</v>
      </c>
      <c r="D70" s="8" t="s">
        <v>14</v>
      </c>
      <c r="E70">
        <v>100</v>
      </c>
    </row>
    <row r="71" spans="1:5" x14ac:dyDescent="0.3">
      <c r="A71" s="11" t="s">
        <v>20</v>
      </c>
      <c r="B71">
        <v>86</v>
      </c>
      <c r="D71" s="8" t="s">
        <v>14</v>
      </c>
      <c r="E71">
        <v>168</v>
      </c>
    </row>
    <row r="72" spans="1:5" x14ac:dyDescent="0.3">
      <c r="A72" s="11" t="s">
        <v>20</v>
      </c>
      <c r="B72">
        <v>83</v>
      </c>
      <c r="D72" s="8" t="s">
        <v>14</v>
      </c>
      <c r="E72">
        <v>13</v>
      </c>
    </row>
    <row r="73" spans="1:5" x14ac:dyDescent="0.3">
      <c r="A73" s="11" t="s">
        <v>20</v>
      </c>
      <c r="B73">
        <v>676</v>
      </c>
      <c r="D73" s="8" t="s">
        <v>14</v>
      </c>
      <c r="E73">
        <v>1</v>
      </c>
    </row>
    <row r="74" spans="1:5" x14ac:dyDescent="0.3">
      <c r="A74" s="11" t="s">
        <v>20</v>
      </c>
      <c r="B74">
        <v>361</v>
      </c>
      <c r="D74" s="8" t="s">
        <v>14</v>
      </c>
      <c r="E74">
        <v>40</v>
      </c>
    </row>
    <row r="75" spans="1:5" x14ac:dyDescent="0.3">
      <c r="A75" s="11" t="s">
        <v>20</v>
      </c>
      <c r="B75">
        <v>131</v>
      </c>
      <c r="D75" s="8" t="s">
        <v>14</v>
      </c>
      <c r="E75">
        <v>226</v>
      </c>
    </row>
    <row r="76" spans="1:5" x14ac:dyDescent="0.3">
      <c r="A76" s="11" t="s">
        <v>20</v>
      </c>
      <c r="B76">
        <v>126</v>
      </c>
      <c r="D76" s="8" t="s">
        <v>14</v>
      </c>
      <c r="E76">
        <v>1625</v>
      </c>
    </row>
    <row r="77" spans="1:5" x14ac:dyDescent="0.3">
      <c r="A77" s="11" t="s">
        <v>20</v>
      </c>
      <c r="B77">
        <v>275</v>
      </c>
      <c r="D77" s="8" t="s">
        <v>14</v>
      </c>
      <c r="E77">
        <v>143</v>
      </c>
    </row>
    <row r="78" spans="1:5" x14ac:dyDescent="0.3">
      <c r="A78" s="11" t="s">
        <v>20</v>
      </c>
      <c r="B78">
        <v>67</v>
      </c>
      <c r="D78" s="8" t="s">
        <v>14</v>
      </c>
      <c r="E78">
        <v>934</v>
      </c>
    </row>
    <row r="79" spans="1:5" x14ac:dyDescent="0.3">
      <c r="A79" s="11" t="s">
        <v>20</v>
      </c>
      <c r="B79">
        <v>154</v>
      </c>
      <c r="D79" s="8" t="s">
        <v>14</v>
      </c>
      <c r="E79">
        <v>17</v>
      </c>
    </row>
    <row r="80" spans="1:5" x14ac:dyDescent="0.3">
      <c r="A80" s="11" t="s">
        <v>20</v>
      </c>
      <c r="B80">
        <v>1782</v>
      </c>
      <c r="D80" s="8" t="s">
        <v>14</v>
      </c>
      <c r="E80">
        <v>2179</v>
      </c>
    </row>
    <row r="81" spans="1:5" x14ac:dyDescent="0.3">
      <c r="A81" s="11" t="s">
        <v>20</v>
      </c>
      <c r="B81">
        <v>903</v>
      </c>
      <c r="D81" s="8" t="s">
        <v>14</v>
      </c>
      <c r="E81">
        <v>931</v>
      </c>
    </row>
    <row r="82" spans="1:5" x14ac:dyDescent="0.3">
      <c r="A82" s="11" t="s">
        <v>20</v>
      </c>
      <c r="B82">
        <v>94</v>
      </c>
      <c r="D82" s="8" t="s">
        <v>14</v>
      </c>
      <c r="E82">
        <v>92</v>
      </c>
    </row>
    <row r="83" spans="1:5" x14ac:dyDescent="0.3">
      <c r="A83" s="11" t="s">
        <v>20</v>
      </c>
      <c r="B83">
        <v>180</v>
      </c>
      <c r="D83" s="8" t="s">
        <v>14</v>
      </c>
      <c r="E83">
        <v>57</v>
      </c>
    </row>
    <row r="84" spans="1:5" x14ac:dyDescent="0.3">
      <c r="A84" s="11" t="s">
        <v>20</v>
      </c>
      <c r="B84">
        <v>533</v>
      </c>
      <c r="D84" s="8" t="s">
        <v>14</v>
      </c>
      <c r="E84">
        <v>41</v>
      </c>
    </row>
    <row r="85" spans="1:5" x14ac:dyDescent="0.3">
      <c r="A85" s="11" t="s">
        <v>20</v>
      </c>
      <c r="B85">
        <v>2443</v>
      </c>
      <c r="D85" s="8" t="s">
        <v>14</v>
      </c>
      <c r="E85">
        <v>1</v>
      </c>
    </row>
    <row r="86" spans="1:5" x14ac:dyDescent="0.3">
      <c r="A86" s="11" t="s">
        <v>20</v>
      </c>
      <c r="B86">
        <v>89</v>
      </c>
      <c r="D86" s="8" t="s">
        <v>14</v>
      </c>
      <c r="E86">
        <v>101</v>
      </c>
    </row>
    <row r="87" spans="1:5" x14ac:dyDescent="0.3">
      <c r="A87" s="11" t="s">
        <v>20</v>
      </c>
      <c r="B87">
        <v>159</v>
      </c>
      <c r="D87" s="8" t="s">
        <v>14</v>
      </c>
      <c r="E87">
        <v>1335</v>
      </c>
    </row>
    <row r="88" spans="1:5" x14ac:dyDescent="0.3">
      <c r="A88" s="11" t="s">
        <v>20</v>
      </c>
      <c r="B88">
        <v>50</v>
      </c>
      <c r="D88" s="8" t="s">
        <v>14</v>
      </c>
      <c r="E88">
        <v>15</v>
      </c>
    </row>
    <row r="89" spans="1:5" x14ac:dyDescent="0.3">
      <c r="A89" s="11" t="s">
        <v>20</v>
      </c>
      <c r="B89">
        <v>186</v>
      </c>
      <c r="D89" s="8" t="s">
        <v>14</v>
      </c>
      <c r="E89">
        <v>454</v>
      </c>
    </row>
    <row r="90" spans="1:5" x14ac:dyDescent="0.3">
      <c r="A90" s="11" t="s">
        <v>20</v>
      </c>
      <c r="B90">
        <v>1071</v>
      </c>
      <c r="D90" s="8" t="s">
        <v>14</v>
      </c>
      <c r="E90">
        <v>3182</v>
      </c>
    </row>
    <row r="91" spans="1:5" x14ac:dyDescent="0.3">
      <c r="A91" s="11" t="s">
        <v>20</v>
      </c>
      <c r="B91">
        <v>117</v>
      </c>
      <c r="D91" s="8" t="s">
        <v>14</v>
      </c>
      <c r="E91">
        <v>15</v>
      </c>
    </row>
    <row r="92" spans="1:5" x14ac:dyDescent="0.3">
      <c r="A92" s="11" t="s">
        <v>20</v>
      </c>
      <c r="B92">
        <v>70</v>
      </c>
      <c r="D92" s="8" t="s">
        <v>14</v>
      </c>
      <c r="E92">
        <v>133</v>
      </c>
    </row>
    <row r="93" spans="1:5" x14ac:dyDescent="0.3">
      <c r="A93" s="11" t="s">
        <v>20</v>
      </c>
      <c r="B93">
        <v>135</v>
      </c>
      <c r="D93" s="8" t="s">
        <v>14</v>
      </c>
      <c r="E93">
        <v>2062</v>
      </c>
    </row>
    <row r="94" spans="1:5" x14ac:dyDescent="0.3">
      <c r="A94" s="11" t="s">
        <v>20</v>
      </c>
      <c r="B94">
        <v>768</v>
      </c>
      <c r="D94" s="8" t="s">
        <v>14</v>
      </c>
      <c r="E94">
        <v>29</v>
      </c>
    </row>
    <row r="95" spans="1:5" x14ac:dyDescent="0.3">
      <c r="A95" s="11" t="s">
        <v>20</v>
      </c>
      <c r="B95">
        <v>199</v>
      </c>
      <c r="D95" s="8" t="s">
        <v>14</v>
      </c>
      <c r="E95">
        <v>132</v>
      </c>
    </row>
    <row r="96" spans="1:5" x14ac:dyDescent="0.3">
      <c r="A96" s="11" t="s">
        <v>20</v>
      </c>
      <c r="B96">
        <v>107</v>
      </c>
      <c r="D96" s="8" t="s">
        <v>14</v>
      </c>
      <c r="E96">
        <v>137</v>
      </c>
    </row>
    <row r="97" spans="1:5" x14ac:dyDescent="0.3">
      <c r="A97" s="11" t="s">
        <v>20</v>
      </c>
      <c r="B97">
        <v>195</v>
      </c>
      <c r="D97" s="8" t="s">
        <v>14</v>
      </c>
      <c r="E97">
        <v>908</v>
      </c>
    </row>
    <row r="98" spans="1:5" x14ac:dyDescent="0.3">
      <c r="A98" s="11" t="s">
        <v>20</v>
      </c>
      <c r="B98">
        <v>3376</v>
      </c>
      <c r="D98" s="8" t="s">
        <v>14</v>
      </c>
      <c r="E98">
        <v>10</v>
      </c>
    </row>
    <row r="99" spans="1:5" x14ac:dyDescent="0.3">
      <c r="A99" s="11" t="s">
        <v>20</v>
      </c>
      <c r="B99">
        <v>41</v>
      </c>
      <c r="D99" s="8" t="s">
        <v>14</v>
      </c>
      <c r="E99">
        <v>1910</v>
      </c>
    </row>
    <row r="100" spans="1:5" x14ac:dyDescent="0.3">
      <c r="A100" s="11" t="s">
        <v>20</v>
      </c>
      <c r="B100">
        <v>1821</v>
      </c>
      <c r="D100" s="8" t="s">
        <v>14</v>
      </c>
      <c r="E100">
        <v>38</v>
      </c>
    </row>
    <row r="101" spans="1:5" x14ac:dyDescent="0.3">
      <c r="A101" s="11" t="s">
        <v>20</v>
      </c>
      <c r="B101">
        <v>164</v>
      </c>
      <c r="D101" s="8" t="s">
        <v>14</v>
      </c>
      <c r="E101">
        <v>104</v>
      </c>
    </row>
    <row r="102" spans="1:5" x14ac:dyDescent="0.3">
      <c r="A102" s="11" t="s">
        <v>20</v>
      </c>
      <c r="B102">
        <v>157</v>
      </c>
      <c r="D102" s="8" t="s">
        <v>14</v>
      </c>
      <c r="E102">
        <v>49</v>
      </c>
    </row>
    <row r="103" spans="1:5" x14ac:dyDescent="0.3">
      <c r="A103" s="11" t="s">
        <v>20</v>
      </c>
      <c r="B103">
        <v>246</v>
      </c>
      <c r="D103" s="8" t="s">
        <v>14</v>
      </c>
      <c r="E103">
        <v>1</v>
      </c>
    </row>
    <row r="104" spans="1:5" x14ac:dyDescent="0.3">
      <c r="A104" s="11" t="s">
        <v>20</v>
      </c>
      <c r="B104">
        <v>1396</v>
      </c>
      <c r="D104" s="8" t="s">
        <v>14</v>
      </c>
      <c r="E104">
        <v>245</v>
      </c>
    </row>
    <row r="105" spans="1:5" x14ac:dyDescent="0.3">
      <c r="A105" s="11" t="s">
        <v>20</v>
      </c>
      <c r="B105">
        <v>2506</v>
      </c>
      <c r="D105" s="8" t="s">
        <v>14</v>
      </c>
      <c r="E105">
        <v>32</v>
      </c>
    </row>
    <row r="106" spans="1:5" x14ac:dyDescent="0.3">
      <c r="A106" s="11" t="s">
        <v>20</v>
      </c>
      <c r="B106">
        <v>244</v>
      </c>
      <c r="D106" s="8" t="s">
        <v>14</v>
      </c>
      <c r="E106">
        <v>7</v>
      </c>
    </row>
    <row r="107" spans="1:5" x14ac:dyDescent="0.3">
      <c r="A107" s="11" t="s">
        <v>20</v>
      </c>
      <c r="B107">
        <v>146</v>
      </c>
      <c r="D107" s="8" t="s">
        <v>14</v>
      </c>
      <c r="E107">
        <v>803</v>
      </c>
    </row>
    <row r="108" spans="1:5" x14ac:dyDescent="0.3">
      <c r="A108" s="11" t="s">
        <v>20</v>
      </c>
      <c r="B108">
        <v>1267</v>
      </c>
      <c r="D108" s="8" t="s">
        <v>14</v>
      </c>
      <c r="E108">
        <v>16</v>
      </c>
    </row>
    <row r="109" spans="1:5" x14ac:dyDescent="0.3">
      <c r="A109" s="11" t="s">
        <v>20</v>
      </c>
      <c r="B109">
        <v>1561</v>
      </c>
      <c r="D109" s="8" t="s">
        <v>14</v>
      </c>
      <c r="E109">
        <v>31</v>
      </c>
    </row>
    <row r="110" spans="1:5" x14ac:dyDescent="0.3">
      <c r="A110" s="11" t="s">
        <v>20</v>
      </c>
      <c r="B110">
        <v>48</v>
      </c>
      <c r="D110" s="8" t="s">
        <v>14</v>
      </c>
      <c r="E110">
        <v>108</v>
      </c>
    </row>
    <row r="111" spans="1:5" x14ac:dyDescent="0.3">
      <c r="A111" s="11" t="s">
        <v>20</v>
      </c>
      <c r="B111">
        <v>2739</v>
      </c>
      <c r="D111" s="8" t="s">
        <v>14</v>
      </c>
      <c r="E111">
        <v>30</v>
      </c>
    </row>
    <row r="112" spans="1:5" x14ac:dyDescent="0.3">
      <c r="A112" s="11" t="s">
        <v>20</v>
      </c>
      <c r="B112">
        <v>3537</v>
      </c>
      <c r="D112" s="8" t="s">
        <v>14</v>
      </c>
      <c r="E112">
        <v>17</v>
      </c>
    </row>
    <row r="113" spans="1:5" x14ac:dyDescent="0.3">
      <c r="A113" s="11" t="s">
        <v>20</v>
      </c>
      <c r="B113">
        <v>2107</v>
      </c>
      <c r="D113" s="8" t="s">
        <v>14</v>
      </c>
      <c r="E113">
        <v>80</v>
      </c>
    </row>
    <row r="114" spans="1:5" x14ac:dyDescent="0.3">
      <c r="A114" s="11" t="s">
        <v>20</v>
      </c>
      <c r="B114">
        <v>3318</v>
      </c>
      <c r="D114" s="8" t="s">
        <v>14</v>
      </c>
      <c r="E114">
        <v>2468</v>
      </c>
    </row>
    <row r="115" spans="1:5" x14ac:dyDescent="0.3">
      <c r="A115" s="11" t="s">
        <v>20</v>
      </c>
      <c r="B115">
        <v>340</v>
      </c>
      <c r="D115" s="8" t="s">
        <v>14</v>
      </c>
      <c r="E115">
        <v>26</v>
      </c>
    </row>
    <row r="116" spans="1:5" x14ac:dyDescent="0.3">
      <c r="A116" s="11" t="s">
        <v>20</v>
      </c>
      <c r="B116">
        <v>1442</v>
      </c>
      <c r="D116" s="8" t="s">
        <v>14</v>
      </c>
      <c r="E116">
        <v>73</v>
      </c>
    </row>
    <row r="117" spans="1:5" x14ac:dyDescent="0.3">
      <c r="A117" s="11" t="s">
        <v>20</v>
      </c>
      <c r="B117">
        <v>126</v>
      </c>
      <c r="D117" s="8" t="s">
        <v>14</v>
      </c>
      <c r="E117">
        <v>128</v>
      </c>
    </row>
    <row r="118" spans="1:5" x14ac:dyDescent="0.3">
      <c r="A118" s="11" t="s">
        <v>20</v>
      </c>
      <c r="B118">
        <v>524</v>
      </c>
      <c r="D118" s="8" t="s">
        <v>14</v>
      </c>
      <c r="E118">
        <v>33</v>
      </c>
    </row>
    <row r="119" spans="1:5" x14ac:dyDescent="0.3">
      <c r="A119" s="11" t="s">
        <v>20</v>
      </c>
      <c r="B119">
        <v>1989</v>
      </c>
      <c r="D119" s="8" t="s">
        <v>14</v>
      </c>
      <c r="E119">
        <v>1072</v>
      </c>
    </row>
    <row r="120" spans="1:5" x14ac:dyDescent="0.3">
      <c r="A120" s="11" t="s">
        <v>20</v>
      </c>
      <c r="B120">
        <v>157</v>
      </c>
      <c r="D120" s="8" t="s">
        <v>14</v>
      </c>
      <c r="E120">
        <v>393</v>
      </c>
    </row>
    <row r="121" spans="1:5" x14ac:dyDescent="0.3">
      <c r="A121" s="11" t="s">
        <v>20</v>
      </c>
      <c r="B121">
        <v>4498</v>
      </c>
      <c r="D121" s="8" t="s">
        <v>14</v>
      </c>
      <c r="E121">
        <v>1257</v>
      </c>
    </row>
    <row r="122" spans="1:5" x14ac:dyDescent="0.3">
      <c r="A122" s="11" t="s">
        <v>20</v>
      </c>
      <c r="B122">
        <v>80</v>
      </c>
      <c r="D122" s="8" t="s">
        <v>14</v>
      </c>
      <c r="E122">
        <v>328</v>
      </c>
    </row>
    <row r="123" spans="1:5" x14ac:dyDescent="0.3">
      <c r="A123" s="11" t="s">
        <v>20</v>
      </c>
      <c r="B123">
        <v>43</v>
      </c>
      <c r="D123" s="8" t="s">
        <v>14</v>
      </c>
      <c r="E123">
        <v>147</v>
      </c>
    </row>
    <row r="124" spans="1:5" x14ac:dyDescent="0.3">
      <c r="A124" s="11" t="s">
        <v>20</v>
      </c>
      <c r="B124">
        <v>2053</v>
      </c>
      <c r="D124" s="8" t="s">
        <v>14</v>
      </c>
      <c r="E124">
        <v>830</v>
      </c>
    </row>
    <row r="125" spans="1:5" x14ac:dyDescent="0.3">
      <c r="A125" s="11" t="s">
        <v>20</v>
      </c>
      <c r="B125">
        <v>168</v>
      </c>
      <c r="D125" s="8" t="s">
        <v>14</v>
      </c>
      <c r="E125">
        <v>331</v>
      </c>
    </row>
    <row r="126" spans="1:5" x14ac:dyDescent="0.3">
      <c r="A126" s="11" t="s">
        <v>20</v>
      </c>
      <c r="B126">
        <v>4289</v>
      </c>
      <c r="D126" s="8" t="s">
        <v>14</v>
      </c>
      <c r="E126">
        <v>25</v>
      </c>
    </row>
    <row r="127" spans="1:5" x14ac:dyDescent="0.3">
      <c r="A127" s="11" t="s">
        <v>20</v>
      </c>
      <c r="B127">
        <v>165</v>
      </c>
      <c r="D127" s="8" t="s">
        <v>14</v>
      </c>
      <c r="E127">
        <v>3483</v>
      </c>
    </row>
    <row r="128" spans="1:5" x14ac:dyDescent="0.3">
      <c r="A128" s="11" t="s">
        <v>20</v>
      </c>
      <c r="B128">
        <v>1815</v>
      </c>
      <c r="D128" s="8" t="s">
        <v>14</v>
      </c>
      <c r="E128">
        <v>923</v>
      </c>
    </row>
    <row r="129" spans="1:5" x14ac:dyDescent="0.3">
      <c r="A129" s="11" t="s">
        <v>20</v>
      </c>
      <c r="B129">
        <v>397</v>
      </c>
      <c r="D129" s="8" t="s">
        <v>14</v>
      </c>
      <c r="E129">
        <v>1</v>
      </c>
    </row>
    <row r="130" spans="1:5" x14ac:dyDescent="0.3">
      <c r="A130" s="11" t="s">
        <v>20</v>
      </c>
      <c r="B130">
        <v>1539</v>
      </c>
      <c r="D130" s="8" t="s">
        <v>14</v>
      </c>
      <c r="E130">
        <v>33</v>
      </c>
    </row>
    <row r="131" spans="1:5" x14ac:dyDescent="0.3">
      <c r="A131" s="11" t="s">
        <v>20</v>
      </c>
      <c r="B131">
        <v>138</v>
      </c>
      <c r="D131" s="8" t="s">
        <v>14</v>
      </c>
      <c r="E131">
        <v>40</v>
      </c>
    </row>
    <row r="132" spans="1:5" x14ac:dyDescent="0.3">
      <c r="A132" s="11" t="s">
        <v>20</v>
      </c>
      <c r="B132">
        <v>3594</v>
      </c>
      <c r="D132" s="8" t="s">
        <v>14</v>
      </c>
      <c r="E132">
        <v>23</v>
      </c>
    </row>
    <row r="133" spans="1:5" x14ac:dyDescent="0.3">
      <c r="A133" s="11" t="s">
        <v>20</v>
      </c>
      <c r="B133">
        <v>5880</v>
      </c>
      <c r="D133" s="8" t="s">
        <v>14</v>
      </c>
      <c r="E133">
        <v>75</v>
      </c>
    </row>
    <row r="134" spans="1:5" x14ac:dyDescent="0.3">
      <c r="A134" s="11" t="s">
        <v>20</v>
      </c>
      <c r="B134">
        <v>112</v>
      </c>
      <c r="D134" s="8" t="s">
        <v>14</v>
      </c>
      <c r="E134">
        <v>2176</v>
      </c>
    </row>
    <row r="135" spans="1:5" x14ac:dyDescent="0.3">
      <c r="A135" s="11" t="s">
        <v>20</v>
      </c>
      <c r="B135">
        <v>943</v>
      </c>
      <c r="D135" s="8" t="s">
        <v>14</v>
      </c>
      <c r="E135">
        <v>441</v>
      </c>
    </row>
    <row r="136" spans="1:5" x14ac:dyDescent="0.3">
      <c r="A136" s="11" t="s">
        <v>20</v>
      </c>
      <c r="B136">
        <v>2468</v>
      </c>
      <c r="D136" s="8" t="s">
        <v>14</v>
      </c>
      <c r="E136">
        <v>25</v>
      </c>
    </row>
    <row r="137" spans="1:5" x14ac:dyDescent="0.3">
      <c r="A137" s="11" t="s">
        <v>20</v>
      </c>
      <c r="B137">
        <v>2551</v>
      </c>
      <c r="D137" s="8" t="s">
        <v>14</v>
      </c>
      <c r="E137">
        <v>127</v>
      </c>
    </row>
    <row r="138" spans="1:5" x14ac:dyDescent="0.3">
      <c r="A138" s="11" t="s">
        <v>20</v>
      </c>
      <c r="B138">
        <v>101</v>
      </c>
      <c r="D138" s="8" t="s">
        <v>14</v>
      </c>
      <c r="E138">
        <v>355</v>
      </c>
    </row>
    <row r="139" spans="1:5" x14ac:dyDescent="0.3">
      <c r="A139" s="11" t="s">
        <v>20</v>
      </c>
      <c r="B139">
        <v>92</v>
      </c>
      <c r="D139" s="8" t="s">
        <v>14</v>
      </c>
      <c r="E139">
        <v>44</v>
      </c>
    </row>
    <row r="140" spans="1:5" x14ac:dyDescent="0.3">
      <c r="A140" s="11" t="s">
        <v>20</v>
      </c>
      <c r="B140">
        <v>62</v>
      </c>
      <c r="D140" s="8" t="s">
        <v>14</v>
      </c>
      <c r="E140">
        <v>67</v>
      </c>
    </row>
    <row r="141" spans="1:5" x14ac:dyDescent="0.3">
      <c r="A141" s="11" t="s">
        <v>20</v>
      </c>
      <c r="B141">
        <v>149</v>
      </c>
      <c r="D141" s="8" t="s">
        <v>14</v>
      </c>
      <c r="E141">
        <v>1068</v>
      </c>
    </row>
    <row r="142" spans="1:5" x14ac:dyDescent="0.3">
      <c r="A142" s="11" t="s">
        <v>20</v>
      </c>
      <c r="B142">
        <v>329</v>
      </c>
      <c r="D142" s="8" t="s">
        <v>14</v>
      </c>
      <c r="E142">
        <v>424</v>
      </c>
    </row>
    <row r="143" spans="1:5" x14ac:dyDescent="0.3">
      <c r="A143" s="11" t="s">
        <v>20</v>
      </c>
      <c r="B143">
        <v>97</v>
      </c>
      <c r="D143" s="8" t="s">
        <v>14</v>
      </c>
      <c r="E143">
        <v>151</v>
      </c>
    </row>
    <row r="144" spans="1:5" x14ac:dyDescent="0.3">
      <c r="A144" s="11" t="s">
        <v>20</v>
      </c>
      <c r="B144">
        <v>1784</v>
      </c>
      <c r="D144" s="8" t="s">
        <v>14</v>
      </c>
      <c r="E144">
        <v>1608</v>
      </c>
    </row>
    <row r="145" spans="1:5" x14ac:dyDescent="0.3">
      <c r="A145" s="11" t="s">
        <v>20</v>
      </c>
      <c r="B145">
        <v>1684</v>
      </c>
      <c r="D145" s="8" t="s">
        <v>14</v>
      </c>
      <c r="E145">
        <v>941</v>
      </c>
    </row>
    <row r="146" spans="1:5" x14ac:dyDescent="0.3">
      <c r="A146" s="11" t="s">
        <v>20</v>
      </c>
      <c r="B146">
        <v>250</v>
      </c>
      <c r="D146" s="8" t="s">
        <v>14</v>
      </c>
      <c r="E146">
        <v>1</v>
      </c>
    </row>
    <row r="147" spans="1:5" x14ac:dyDescent="0.3">
      <c r="A147" s="11" t="s">
        <v>20</v>
      </c>
      <c r="B147">
        <v>238</v>
      </c>
      <c r="D147" s="8" t="s">
        <v>14</v>
      </c>
      <c r="E147">
        <v>40</v>
      </c>
    </row>
    <row r="148" spans="1:5" x14ac:dyDescent="0.3">
      <c r="A148" s="11" t="s">
        <v>20</v>
      </c>
      <c r="B148">
        <v>53</v>
      </c>
      <c r="D148" s="8" t="s">
        <v>14</v>
      </c>
      <c r="E148">
        <v>3015</v>
      </c>
    </row>
    <row r="149" spans="1:5" x14ac:dyDescent="0.3">
      <c r="A149" s="11" t="s">
        <v>20</v>
      </c>
      <c r="B149">
        <v>214</v>
      </c>
      <c r="D149" s="8" t="s">
        <v>14</v>
      </c>
      <c r="E149">
        <v>435</v>
      </c>
    </row>
    <row r="150" spans="1:5" x14ac:dyDescent="0.3">
      <c r="A150" s="11" t="s">
        <v>20</v>
      </c>
      <c r="B150">
        <v>222</v>
      </c>
      <c r="D150" s="8" t="s">
        <v>14</v>
      </c>
      <c r="E150">
        <v>714</v>
      </c>
    </row>
    <row r="151" spans="1:5" x14ac:dyDescent="0.3">
      <c r="A151" s="11" t="s">
        <v>20</v>
      </c>
      <c r="B151">
        <v>1884</v>
      </c>
      <c r="D151" s="8" t="s">
        <v>14</v>
      </c>
      <c r="E151">
        <v>5497</v>
      </c>
    </row>
    <row r="152" spans="1:5" x14ac:dyDescent="0.3">
      <c r="A152" s="11" t="s">
        <v>20</v>
      </c>
      <c r="B152">
        <v>218</v>
      </c>
      <c r="D152" s="8" t="s">
        <v>14</v>
      </c>
      <c r="E152">
        <v>418</v>
      </c>
    </row>
    <row r="153" spans="1:5" x14ac:dyDescent="0.3">
      <c r="A153" s="11" t="s">
        <v>20</v>
      </c>
      <c r="B153">
        <v>6465</v>
      </c>
      <c r="D153" s="8" t="s">
        <v>14</v>
      </c>
      <c r="E153">
        <v>1439</v>
      </c>
    </row>
    <row r="154" spans="1:5" x14ac:dyDescent="0.3">
      <c r="A154" s="11" t="s">
        <v>20</v>
      </c>
      <c r="B154">
        <v>59</v>
      </c>
      <c r="D154" s="8" t="s">
        <v>14</v>
      </c>
      <c r="E154">
        <v>15</v>
      </c>
    </row>
    <row r="155" spans="1:5" x14ac:dyDescent="0.3">
      <c r="A155" s="11" t="s">
        <v>20</v>
      </c>
      <c r="B155">
        <v>88</v>
      </c>
      <c r="D155" s="8" t="s">
        <v>14</v>
      </c>
      <c r="E155">
        <v>1999</v>
      </c>
    </row>
    <row r="156" spans="1:5" x14ac:dyDescent="0.3">
      <c r="A156" s="11" t="s">
        <v>20</v>
      </c>
      <c r="B156">
        <v>1697</v>
      </c>
      <c r="D156" s="8" t="s">
        <v>14</v>
      </c>
      <c r="E156">
        <v>118</v>
      </c>
    </row>
    <row r="157" spans="1:5" x14ac:dyDescent="0.3">
      <c r="A157" s="11" t="s">
        <v>20</v>
      </c>
      <c r="B157">
        <v>92</v>
      </c>
      <c r="D157" s="8" t="s">
        <v>14</v>
      </c>
      <c r="E157">
        <v>162</v>
      </c>
    </row>
    <row r="158" spans="1:5" x14ac:dyDescent="0.3">
      <c r="A158" s="11" t="s">
        <v>20</v>
      </c>
      <c r="B158">
        <v>186</v>
      </c>
      <c r="D158" s="8" t="s">
        <v>14</v>
      </c>
      <c r="E158">
        <v>83</v>
      </c>
    </row>
    <row r="159" spans="1:5" x14ac:dyDescent="0.3">
      <c r="A159" s="11" t="s">
        <v>20</v>
      </c>
      <c r="B159">
        <v>138</v>
      </c>
      <c r="D159" s="8" t="s">
        <v>14</v>
      </c>
      <c r="E159">
        <v>747</v>
      </c>
    </row>
    <row r="160" spans="1:5" x14ac:dyDescent="0.3">
      <c r="A160" s="11" t="s">
        <v>20</v>
      </c>
      <c r="B160">
        <v>261</v>
      </c>
      <c r="D160" s="8" t="s">
        <v>14</v>
      </c>
      <c r="E160">
        <v>84</v>
      </c>
    </row>
    <row r="161" spans="1:5" x14ac:dyDescent="0.3">
      <c r="A161" s="11" t="s">
        <v>20</v>
      </c>
      <c r="B161">
        <v>107</v>
      </c>
      <c r="D161" s="8" t="s">
        <v>14</v>
      </c>
      <c r="E161">
        <v>91</v>
      </c>
    </row>
    <row r="162" spans="1:5" x14ac:dyDescent="0.3">
      <c r="A162" s="11" t="s">
        <v>20</v>
      </c>
      <c r="B162">
        <v>199</v>
      </c>
      <c r="D162" s="8" t="s">
        <v>14</v>
      </c>
      <c r="E162">
        <v>792</v>
      </c>
    </row>
    <row r="163" spans="1:5" x14ac:dyDescent="0.3">
      <c r="A163" s="11" t="s">
        <v>20</v>
      </c>
      <c r="B163">
        <v>5512</v>
      </c>
      <c r="D163" s="8" t="s">
        <v>14</v>
      </c>
      <c r="E163">
        <v>32</v>
      </c>
    </row>
    <row r="164" spans="1:5" x14ac:dyDescent="0.3">
      <c r="A164" s="11" t="s">
        <v>20</v>
      </c>
      <c r="B164">
        <v>86</v>
      </c>
      <c r="D164" s="8" t="s">
        <v>14</v>
      </c>
      <c r="E164">
        <v>186</v>
      </c>
    </row>
    <row r="165" spans="1:5" x14ac:dyDescent="0.3">
      <c r="A165" s="11" t="s">
        <v>20</v>
      </c>
      <c r="B165">
        <v>2768</v>
      </c>
      <c r="D165" s="8" t="s">
        <v>14</v>
      </c>
      <c r="E165">
        <v>605</v>
      </c>
    </row>
    <row r="166" spans="1:5" x14ac:dyDescent="0.3">
      <c r="A166" s="11" t="s">
        <v>20</v>
      </c>
      <c r="B166">
        <v>48</v>
      </c>
      <c r="D166" s="8" t="s">
        <v>14</v>
      </c>
      <c r="E166">
        <v>1</v>
      </c>
    </row>
    <row r="167" spans="1:5" x14ac:dyDescent="0.3">
      <c r="A167" s="11" t="s">
        <v>20</v>
      </c>
      <c r="B167">
        <v>87</v>
      </c>
      <c r="D167" s="8" t="s">
        <v>14</v>
      </c>
      <c r="E167">
        <v>31</v>
      </c>
    </row>
    <row r="168" spans="1:5" x14ac:dyDescent="0.3">
      <c r="A168" s="11" t="s">
        <v>20</v>
      </c>
      <c r="B168">
        <v>1894</v>
      </c>
      <c r="D168" s="8" t="s">
        <v>14</v>
      </c>
      <c r="E168">
        <v>1181</v>
      </c>
    </row>
    <row r="169" spans="1:5" x14ac:dyDescent="0.3">
      <c r="A169" s="11" t="s">
        <v>20</v>
      </c>
      <c r="B169">
        <v>282</v>
      </c>
      <c r="D169" s="8" t="s">
        <v>14</v>
      </c>
      <c r="E169">
        <v>39</v>
      </c>
    </row>
    <row r="170" spans="1:5" x14ac:dyDescent="0.3">
      <c r="A170" s="11" t="s">
        <v>20</v>
      </c>
      <c r="B170">
        <v>116</v>
      </c>
      <c r="D170" s="8" t="s">
        <v>14</v>
      </c>
      <c r="E170">
        <v>46</v>
      </c>
    </row>
    <row r="171" spans="1:5" x14ac:dyDescent="0.3">
      <c r="A171" s="11" t="s">
        <v>20</v>
      </c>
      <c r="B171">
        <v>83</v>
      </c>
      <c r="D171" s="8" t="s">
        <v>14</v>
      </c>
      <c r="E171">
        <v>105</v>
      </c>
    </row>
    <row r="172" spans="1:5" x14ac:dyDescent="0.3">
      <c r="A172" s="11" t="s">
        <v>20</v>
      </c>
      <c r="B172">
        <v>91</v>
      </c>
      <c r="D172" s="8" t="s">
        <v>14</v>
      </c>
      <c r="E172">
        <v>535</v>
      </c>
    </row>
    <row r="173" spans="1:5" x14ac:dyDescent="0.3">
      <c r="A173" s="11" t="s">
        <v>20</v>
      </c>
      <c r="B173">
        <v>546</v>
      </c>
      <c r="D173" s="8" t="s">
        <v>14</v>
      </c>
      <c r="E173">
        <v>16</v>
      </c>
    </row>
    <row r="174" spans="1:5" x14ac:dyDescent="0.3">
      <c r="A174" s="11" t="s">
        <v>20</v>
      </c>
      <c r="B174">
        <v>393</v>
      </c>
      <c r="D174" s="8" t="s">
        <v>14</v>
      </c>
      <c r="E174">
        <v>575</v>
      </c>
    </row>
    <row r="175" spans="1:5" x14ac:dyDescent="0.3">
      <c r="A175" s="11" t="s">
        <v>20</v>
      </c>
      <c r="B175">
        <v>133</v>
      </c>
      <c r="D175" s="8" t="s">
        <v>14</v>
      </c>
      <c r="E175">
        <v>1120</v>
      </c>
    </row>
    <row r="176" spans="1:5" x14ac:dyDescent="0.3">
      <c r="A176" s="11" t="s">
        <v>20</v>
      </c>
      <c r="B176">
        <v>254</v>
      </c>
      <c r="D176" s="8" t="s">
        <v>14</v>
      </c>
      <c r="E176">
        <v>113</v>
      </c>
    </row>
    <row r="177" spans="1:5" x14ac:dyDescent="0.3">
      <c r="A177" s="11" t="s">
        <v>20</v>
      </c>
      <c r="B177">
        <v>176</v>
      </c>
      <c r="D177" s="8" t="s">
        <v>14</v>
      </c>
      <c r="E177">
        <v>1538</v>
      </c>
    </row>
    <row r="178" spans="1:5" x14ac:dyDescent="0.3">
      <c r="A178" s="11" t="s">
        <v>20</v>
      </c>
      <c r="B178">
        <v>337</v>
      </c>
      <c r="D178" s="8" t="s">
        <v>14</v>
      </c>
      <c r="E178">
        <v>9</v>
      </c>
    </row>
    <row r="179" spans="1:5" x14ac:dyDescent="0.3">
      <c r="A179" s="11" t="s">
        <v>20</v>
      </c>
      <c r="B179">
        <v>107</v>
      </c>
      <c r="D179" s="8" t="s">
        <v>14</v>
      </c>
      <c r="E179">
        <v>554</v>
      </c>
    </row>
    <row r="180" spans="1:5" x14ac:dyDescent="0.3">
      <c r="A180" s="11" t="s">
        <v>20</v>
      </c>
      <c r="B180">
        <v>183</v>
      </c>
      <c r="D180" s="8" t="s">
        <v>14</v>
      </c>
      <c r="E180">
        <v>648</v>
      </c>
    </row>
    <row r="181" spans="1:5" x14ac:dyDescent="0.3">
      <c r="A181" s="11" t="s">
        <v>20</v>
      </c>
      <c r="B181">
        <v>72</v>
      </c>
      <c r="D181" s="8" t="s">
        <v>14</v>
      </c>
      <c r="E181">
        <v>21</v>
      </c>
    </row>
    <row r="182" spans="1:5" x14ac:dyDescent="0.3">
      <c r="A182" s="11" t="s">
        <v>20</v>
      </c>
      <c r="B182">
        <v>295</v>
      </c>
      <c r="D182" s="8" t="s">
        <v>14</v>
      </c>
      <c r="E182">
        <v>54</v>
      </c>
    </row>
    <row r="183" spans="1:5" x14ac:dyDescent="0.3">
      <c r="A183" s="11" t="s">
        <v>20</v>
      </c>
      <c r="B183">
        <v>142</v>
      </c>
      <c r="D183" s="8" t="s">
        <v>14</v>
      </c>
      <c r="E183">
        <v>120</v>
      </c>
    </row>
    <row r="184" spans="1:5" x14ac:dyDescent="0.3">
      <c r="A184" s="11" t="s">
        <v>20</v>
      </c>
      <c r="B184">
        <v>85</v>
      </c>
      <c r="D184" s="8" t="s">
        <v>14</v>
      </c>
      <c r="E184">
        <v>579</v>
      </c>
    </row>
    <row r="185" spans="1:5" x14ac:dyDescent="0.3">
      <c r="A185" s="11" t="s">
        <v>20</v>
      </c>
      <c r="B185">
        <v>659</v>
      </c>
      <c r="D185" s="8" t="s">
        <v>14</v>
      </c>
      <c r="E185">
        <v>2072</v>
      </c>
    </row>
    <row r="186" spans="1:5" x14ac:dyDescent="0.3">
      <c r="A186" s="11" t="s">
        <v>20</v>
      </c>
      <c r="B186">
        <v>121</v>
      </c>
      <c r="D186" s="8" t="s">
        <v>14</v>
      </c>
      <c r="E186">
        <v>0</v>
      </c>
    </row>
    <row r="187" spans="1:5" x14ac:dyDescent="0.3">
      <c r="A187" s="11" t="s">
        <v>20</v>
      </c>
      <c r="B187">
        <v>3742</v>
      </c>
      <c r="D187" s="8" t="s">
        <v>14</v>
      </c>
      <c r="E187">
        <v>1796</v>
      </c>
    </row>
    <row r="188" spans="1:5" x14ac:dyDescent="0.3">
      <c r="A188" s="11" t="s">
        <v>20</v>
      </c>
      <c r="B188">
        <v>223</v>
      </c>
      <c r="D188" s="8" t="s">
        <v>14</v>
      </c>
      <c r="E188">
        <v>62</v>
      </c>
    </row>
    <row r="189" spans="1:5" x14ac:dyDescent="0.3">
      <c r="A189" s="11" t="s">
        <v>20</v>
      </c>
      <c r="B189">
        <v>133</v>
      </c>
      <c r="D189" s="8" t="s">
        <v>14</v>
      </c>
      <c r="E189">
        <v>347</v>
      </c>
    </row>
    <row r="190" spans="1:5" x14ac:dyDescent="0.3">
      <c r="A190" s="11" t="s">
        <v>20</v>
      </c>
      <c r="B190">
        <v>5168</v>
      </c>
      <c r="D190" s="8" t="s">
        <v>14</v>
      </c>
      <c r="E190">
        <v>19</v>
      </c>
    </row>
    <row r="191" spans="1:5" x14ac:dyDescent="0.3">
      <c r="A191" s="11" t="s">
        <v>20</v>
      </c>
      <c r="B191">
        <v>307</v>
      </c>
      <c r="D191" s="8" t="s">
        <v>14</v>
      </c>
      <c r="E191">
        <v>1258</v>
      </c>
    </row>
    <row r="192" spans="1:5" x14ac:dyDescent="0.3">
      <c r="A192" s="11" t="s">
        <v>20</v>
      </c>
      <c r="B192">
        <v>2441</v>
      </c>
      <c r="D192" s="8" t="s">
        <v>14</v>
      </c>
      <c r="E192">
        <v>362</v>
      </c>
    </row>
    <row r="193" spans="1:5" x14ac:dyDescent="0.3">
      <c r="A193" s="11" t="s">
        <v>20</v>
      </c>
      <c r="B193">
        <v>1385</v>
      </c>
      <c r="D193" s="8" t="s">
        <v>14</v>
      </c>
      <c r="E193">
        <v>133</v>
      </c>
    </row>
    <row r="194" spans="1:5" x14ac:dyDescent="0.3">
      <c r="A194" s="11" t="s">
        <v>20</v>
      </c>
      <c r="B194">
        <v>190</v>
      </c>
      <c r="D194" s="8" t="s">
        <v>14</v>
      </c>
      <c r="E194">
        <v>846</v>
      </c>
    </row>
    <row r="195" spans="1:5" x14ac:dyDescent="0.3">
      <c r="A195" s="11" t="s">
        <v>20</v>
      </c>
      <c r="B195">
        <v>470</v>
      </c>
      <c r="D195" s="8" t="s">
        <v>14</v>
      </c>
      <c r="E195">
        <v>10</v>
      </c>
    </row>
    <row r="196" spans="1:5" x14ac:dyDescent="0.3">
      <c r="A196" s="11" t="s">
        <v>20</v>
      </c>
      <c r="B196">
        <v>253</v>
      </c>
      <c r="D196" s="8" t="s">
        <v>14</v>
      </c>
      <c r="E196">
        <v>191</v>
      </c>
    </row>
    <row r="197" spans="1:5" x14ac:dyDescent="0.3">
      <c r="A197" s="11" t="s">
        <v>20</v>
      </c>
      <c r="B197">
        <v>1113</v>
      </c>
      <c r="D197" s="8" t="s">
        <v>14</v>
      </c>
      <c r="E197">
        <v>1979</v>
      </c>
    </row>
    <row r="198" spans="1:5" x14ac:dyDescent="0.3">
      <c r="A198" s="11" t="s">
        <v>20</v>
      </c>
      <c r="B198">
        <v>2283</v>
      </c>
      <c r="D198" s="8" t="s">
        <v>14</v>
      </c>
      <c r="E198">
        <v>63</v>
      </c>
    </row>
    <row r="199" spans="1:5" x14ac:dyDescent="0.3">
      <c r="A199" s="11" t="s">
        <v>20</v>
      </c>
      <c r="B199">
        <v>1095</v>
      </c>
      <c r="D199" s="8" t="s">
        <v>14</v>
      </c>
      <c r="E199">
        <v>6080</v>
      </c>
    </row>
    <row r="200" spans="1:5" x14ac:dyDescent="0.3">
      <c r="A200" s="11" t="s">
        <v>20</v>
      </c>
      <c r="B200">
        <v>1690</v>
      </c>
      <c r="D200" s="8" t="s">
        <v>14</v>
      </c>
      <c r="E200">
        <v>80</v>
      </c>
    </row>
    <row r="201" spans="1:5" x14ac:dyDescent="0.3">
      <c r="A201" s="11" t="s">
        <v>20</v>
      </c>
      <c r="B201">
        <v>191</v>
      </c>
      <c r="D201" s="8" t="s">
        <v>14</v>
      </c>
      <c r="E201">
        <v>9</v>
      </c>
    </row>
    <row r="202" spans="1:5" x14ac:dyDescent="0.3">
      <c r="A202" s="11" t="s">
        <v>20</v>
      </c>
      <c r="B202">
        <v>2013</v>
      </c>
      <c r="D202" s="8" t="s">
        <v>14</v>
      </c>
      <c r="E202">
        <v>1784</v>
      </c>
    </row>
    <row r="203" spans="1:5" x14ac:dyDescent="0.3">
      <c r="A203" s="11" t="s">
        <v>20</v>
      </c>
      <c r="B203">
        <v>1703</v>
      </c>
      <c r="D203" s="8" t="s">
        <v>14</v>
      </c>
      <c r="E203">
        <v>243</v>
      </c>
    </row>
    <row r="204" spans="1:5" x14ac:dyDescent="0.3">
      <c r="A204" s="11" t="s">
        <v>20</v>
      </c>
      <c r="B204">
        <v>80</v>
      </c>
      <c r="D204" s="8" t="s">
        <v>14</v>
      </c>
      <c r="E204">
        <v>1296</v>
      </c>
    </row>
    <row r="205" spans="1:5" x14ac:dyDescent="0.3">
      <c r="A205" s="11" t="s">
        <v>20</v>
      </c>
      <c r="B205">
        <v>41</v>
      </c>
      <c r="D205" s="8" t="s">
        <v>14</v>
      </c>
      <c r="E205">
        <v>77</v>
      </c>
    </row>
    <row r="206" spans="1:5" x14ac:dyDescent="0.3">
      <c r="A206" s="11" t="s">
        <v>20</v>
      </c>
      <c r="B206">
        <v>187</v>
      </c>
      <c r="D206" s="8" t="s">
        <v>14</v>
      </c>
      <c r="E206">
        <v>395</v>
      </c>
    </row>
    <row r="207" spans="1:5" x14ac:dyDescent="0.3">
      <c r="A207" s="11" t="s">
        <v>20</v>
      </c>
      <c r="B207">
        <v>2875</v>
      </c>
      <c r="D207" s="8" t="s">
        <v>14</v>
      </c>
      <c r="E207">
        <v>49</v>
      </c>
    </row>
    <row r="208" spans="1:5" x14ac:dyDescent="0.3">
      <c r="A208" s="11" t="s">
        <v>20</v>
      </c>
      <c r="B208">
        <v>88</v>
      </c>
      <c r="D208" s="8" t="s">
        <v>14</v>
      </c>
      <c r="E208">
        <v>180</v>
      </c>
    </row>
    <row r="209" spans="1:5" x14ac:dyDescent="0.3">
      <c r="A209" s="11" t="s">
        <v>20</v>
      </c>
      <c r="B209">
        <v>191</v>
      </c>
      <c r="D209" s="8" t="s">
        <v>14</v>
      </c>
      <c r="E209">
        <v>2690</v>
      </c>
    </row>
    <row r="210" spans="1:5" x14ac:dyDescent="0.3">
      <c r="A210" s="11" t="s">
        <v>20</v>
      </c>
      <c r="B210">
        <v>139</v>
      </c>
      <c r="D210" s="8" t="s">
        <v>14</v>
      </c>
      <c r="E210">
        <v>2779</v>
      </c>
    </row>
    <row r="211" spans="1:5" x14ac:dyDescent="0.3">
      <c r="A211" s="11" t="s">
        <v>20</v>
      </c>
      <c r="B211">
        <v>186</v>
      </c>
      <c r="D211" s="8" t="s">
        <v>14</v>
      </c>
      <c r="E211">
        <v>92</v>
      </c>
    </row>
    <row r="212" spans="1:5" x14ac:dyDescent="0.3">
      <c r="A212" s="11" t="s">
        <v>20</v>
      </c>
      <c r="B212">
        <v>112</v>
      </c>
      <c r="D212" s="8" t="s">
        <v>14</v>
      </c>
      <c r="E212">
        <v>1028</v>
      </c>
    </row>
    <row r="213" spans="1:5" x14ac:dyDescent="0.3">
      <c r="A213" s="11" t="s">
        <v>20</v>
      </c>
      <c r="B213">
        <v>101</v>
      </c>
      <c r="D213" s="8" t="s">
        <v>14</v>
      </c>
      <c r="E213">
        <v>26</v>
      </c>
    </row>
    <row r="214" spans="1:5" x14ac:dyDescent="0.3">
      <c r="A214" s="11" t="s">
        <v>20</v>
      </c>
      <c r="B214">
        <v>206</v>
      </c>
      <c r="D214" s="8" t="s">
        <v>14</v>
      </c>
      <c r="E214">
        <v>1790</v>
      </c>
    </row>
    <row r="215" spans="1:5" x14ac:dyDescent="0.3">
      <c r="A215" s="11" t="s">
        <v>20</v>
      </c>
      <c r="B215">
        <v>154</v>
      </c>
      <c r="D215" s="8" t="s">
        <v>14</v>
      </c>
      <c r="E215">
        <v>37</v>
      </c>
    </row>
    <row r="216" spans="1:5" x14ac:dyDescent="0.3">
      <c r="A216" s="11" t="s">
        <v>20</v>
      </c>
      <c r="B216">
        <v>5966</v>
      </c>
      <c r="D216" s="8" t="s">
        <v>14</v>
      </c>
      <c r="E216">
        <v>35</v>
      </c>
    </row>
    <row r="217" spans="1:5" x14ac:dyDescent="0.3">
      <c r="A217" s="11" t="s">
        <v>20</v>
      </c>
      <c r="B217">
        <v>169</v>
      </c>
      <c r="D217" s="8" t="s">
        <v>14</v>
      </c>
      <c r="E217">
        <v>558</v>
      </c>
    </row>
    <row r="218" spans="1:5" x14ac:dyDescent="0.3">
      <c r="A218" s="11" t="s">
        <v>20</v>
      </c>
      <c r="B218">
        <v>2106</v>
      </c>
      <c r="D218" s="8" t="s">
        <v>14</v>
      </c>
      <c r="E218">
        <v>64</v>
      </c>
    </row>
    <row r="219" spans="1:5" x14ac:dyDescent="0.3">
      <c r="A219" s="11" t="s">
        <v>20</v>
      </c>
      <c r="B219">
        <v>131</v>
      </c>
      <c r="D219" s="8" t="s">
        <v>14</v>
      </c>
      <c r="E219">
        <v>245</v>
      </c>
    </row>
    <row r="220" spans="1:5" x14ac:dyDescent="0.3">
      <c r="A220" s="11" t="s">
        <v>20</v>
      </c>
      <c r="B220">
        <v>84</v>
      </c>
      <c r="D220" s="8" t="s">
        <v>14</v>
      </c>
      <c r="E220">
        <v>71</v>
      </c>
    </row>
    <row r="221" spans="1:5" x14ac:dyDescent="0.3">
      <c r="A221" s="11" t="s">
        <v>20</v>
      </c>
      <c r="B221">
        <v>155</v>
      </c>
      <c r="D221" s="8" t="s">
        <v>14</v>
      </c>
      <c r="E221">
        <v>42</v>
      </c>
    </row>
    <row r="222" spans="1:5" x14ac:dyDescent="0.3">
      <c r="A222" s="11" t="s">
        <v>20</v>
      </c>
      <c r="B222">
        <v>189</v>
      </c>
      <c r="D222" s="8" t="s">
        <v>14</v>
      </c>
      <c r="E222">
        <v>156</v>
      </c>
    </row>
    <row r="223" spans="1:5" x14ac:dyDescent="0.3">
      <c r="A223" s="11" t="s">
        <v>20</v>
      </c>
      <c r="B223">
        <v>4799</v>
      </c>
      <c r="D223" s="8" t="s">
        <v>14</v>
      </c>
      <c r="E223">
        <v>1368</v>
      </c>
    </row>
    <row r="224" spans="1:5" x14ac:dyDescent="0.3">
      <c r="A224" s="11" t="s">
        <v>20</v>
      </c>
      <c r="B224">
        <v>1137</v>
      </c>
      <c r="D224" s="8" t="s">
        <v>14</v>
      </c>
      <c r="E224">
        <v>102</v>
      </c>
    </row>
    <row r="225" spans="1:5" x14ac:dyDescent="0.3">
      <c r="A225" s="11" t="s">
        <v>20</v>
      </c>
      <c r="B225">
        <v>1152</v>
      </c>
      <c r="D225" s="8" t="s">
        <v>14</v>
      </c>
      <c r="E225">
        <v>86</v>
      </c>
    </row>
    <row r="226" spans="1:5" x14ac:dyDescent="0.3">
      <c r="A226" s="11" t="s">
        <v>20</v>
      </c>
      <c r="B226">
        <v>50</v>
      </c>
      <c r="D226" s="8" t="s">
        <v>14</v>
      </c>
      <c r="E226">
        <v>253</v>
      </c>
    </row>
    <row r="227" spans="1:5" x14ac:dyDescent="0.3">
      <c r="A227" s="11" t="s">
        <v>20</v>
      </c>
      <c r="B227">
        <v>3059</v>
      </c>
      <c r="D227" s="8" t="s">
        <v>14</v>
      </c>
      <c r="E227">
        <v>157</v>
      </c>
    </row>
    <row r="228" spans="1:5" x14ac:dyDescent="0.3">
      <c r="A228" s="11" t="s">
        <v>20</v>
      </c>
      <c r="B228">
        <v>34</v>
      </c>
      <c r="D228" s="8" t="s">
        <v>14</v>
      </c>
      <c r="E228">
        <v>183</v>
      </c>
    </row>
    <row r="229" spans="1:5" x14ac:dyDescent="0.3">
      <c r="A229" s="11" t="s">
        <v>20</v>
      </c>
      <c r="B229">
        <v>220</v>
      </c>
      <c r="D229" s="8" t="s">
        <v>14</v>
      </c>
      <c r="E229">
        <v>82</v>
      </c>
    </row>
    <row r="230" spans="1:5" x14ac:dyDescent="0.3">
      <c r="A230" s="11" t="s">
        <v>20</v>
      </c>
      <c r="B230">
        <v>1604</v>
      </c>
      <c r="D230" s="8" t="s">
        <v>14</v>
      </c>
      <c r="E230">
        <v>1</v>
      </c>
    </row>
    <row r="231" spans="1:5" x14ac:dyDescent="0.3">
      <c r="A231" s="11" t="s">
        <v>20</v>
      </c>
      <c r="B231">
        <v>454</v>
      </c>
      <c r="D231" s="8" t="s">
        <v>14</v>
      </c>
      <c r="E231">
        <v>1198</v>
      </c>
    </row>
    <row r="232" spans="1:5" x14ac:dyDescent="0.3">
      <c r="A232" s="11" t="s">
        <v>20</v>
      </c>
      <c r="B232">
        <v>123</v>
      </c>
      <c r="D232" s="8" t="s">
        <v>14</v>
      </c>
      <c r="E232">
        <v>648</v>
      </c>
    </row>
    <row r="233" spans="1:5" x14ac:dyDescent="0.3">
      <c r="A233" s="11" t="s">
        <v>20</v>
      </c>
      <c r="B233">
        <v>299</v>
      </c>
      <c r="D233" s="8" t="s">
        <v>14</v>
      </c>
      <c r="E233">
        <v>64</v>
      </c>
    </row>
    <row r="234" spans="1:5" x14ac:dyDescent="0.3">
      <c r="A234" s="11" t="s">
        <v>20</v>
      </c>
      <c r="B234">
        <v>2237</v>
      </c>
      <c r="D234" s="8" t="s">
        <v>14</v>
      </c>
      <c r="E234">
        <v>62</v>
      </c>
    </row>
    <row r="235" spans="1:5" x14ac:dyDescent="0.3">
      <c r="A235" s="11" t="s">
        <v>20</v>
      </c>
      <c r="B235">
        <v>645</v>
      </c>
      <c r="D235" s="8" t="s">
        <v>14</v>
      </c>
      <c r="E235">
        <v>750</v>
      </c>
    </row>
    <row r="236" spans="1:5" x14ac:dyDescent="0.3">
      <c r="A236" s="11" t="s">
        <v>20</v>
      </c>
      <c r="B236">
        <v>484</v>
      </c>
      <c r="D236" s="8" t="s">
        <v>14</v>
      </c>
      <c r="E236">
        <v>105</v>
      </c>
    </row>
    <row r="237" spans="1:5" x14ac:dyDescent="0.3">
      <c r="A237" s="11" t="s">
        <v>20</v>
      </c>
      <c r="B237">
        <v>154</v>
      </c>
      <c r="D237" s="8" t="s">
        <v>14</v>
      </c>
      <c r="E237">
        <v>2604</v>
      </c>
    </row>
    <row r="238" spans="1:5" x14ac:dyDescent="0.3">
      <c r="A238" s="11" t="s">
        <v>20</v>
      </c>
      <c r="B238">
        <v>82</v>
      </c>
      <c r="D238" s="8" t="s">
        <v>14</v>
      </c>
      <c r="E238">
        <v>65</v>
      </c>
    </row>
    <row r="239" spans="1:5" x14ac:dyDescent="0.3">
      <c r="A239" s="11" t="s">
        <v>20</v>
      </c>
      <c r="B239">
        <v>134</v>
      </c>
      <c r="D239" s="8" t="s">
        <v>14</v>
      </c>
      <c r="E239">
        <v>94</v>
      </c>
    </row>
    <row r="240" spans="1:5" x14ac:dyDescent="0.3">
      <c r="A240" s="11" t="s">
        <v>20</v>
      </c>
      <c r="B240">
        <v>5203</v>
      </c>
      <c r="D240" s="8" t="s">
        <v>14</v>
      </c>
      <c r="E240">
        <v>257</v>
      </c>
    </row>
    <row r="241" spans="1:5" x14ac:dyDescent="0.3">
      <c r="A241" s="11" t="s">
        <v>20</v>
      </c>
      <c r="B241">
        <v>94</v>
      </c>
      <c r="D241" s="8" t="s">
        <v>14</v>
      </c>
      <c r="E241">
        <v>2928</v>
      </c>
    </row>
    <row r="242" spans="1:5" x14ac:dyDescent="0.3">
      <c r="A242" s="11" t="s">
        <v>20</v>
      </c>
      <c r="B242">
        <v>205</v>
      </c>
      <c r="D242" s="8" t="s">
        <v>14</v>
      </c>
      <c r="E242">
        <v>4697</v>
      </c>
    </row>
    <row r="243" spans="1:5" x14ac:dyDescent="0.3">
      <c r="A243" s="11" t="s">
        <v>20</v>
      </c>
      <c r="B243">
        <v>92</v>
      </c>
      <c r="D243" s="8" t="s">
        <v>14</v>
      </c>
      <c r="E243">
        <v>2915</v>
      </c>
    </row>
    <row r="244" spans="1:5" x14ac:dyDescent="0.3">
      <c r="A244" s="11" t="s">
        <v>20</v>
      </c>
      <c r="B244">
        <v>219</v>
      </c>
      <c r="D244" s="8" t="s">
        <v>14</v>
      </c>
      <c r="E244">
        <v>18</v>
      </c>
    </row>
    <row r="245" spans="1:5" x14ac:dyDescent="0.3">
      <c r="A245" s="11" t="s">
        <v>20</v>
      </c>
      <c r="B245">
        <v>2526</v>
      </c>
      <c r="D245" s="8" t="s">
        <v>14</v>
      </c>
      <c r="E245">
        <v>602</v>
      </c>
    </row>
    <row r="246" spans="1:5" x14ac:dyDescent="0.3">
      <c r="A246" s="11" t="s">
        <v>20</v>
      </c>
      <c r="B246">
        <v>94</v>
      </c>
      <c r="D246" s="8" t="s">
        <v>14</v>
      </c>
      <c r="E246">
        <v>1</v>
      </c>
    </row>
    <row r="247" spans="1:5" x14ac:dyDescent="0.3">
      <c r="A247" s="11" t="s">
        <v>20</v>
      </c>
      <c r="B247">
        <v>1713</v>
      </c>
      <c r="D247" s="8" t="s">
        <v>14</v>
      </c>
      <c r="E247">
        <v>3868</v>
      </c>
    </row>
    <row r="248" spans="1:5" x14ac:dyDescent="0.3">
      <c r="A248" s="11" t="s">
        <v>20</v>
      </c>
      <c r="B248">
        <v>249</v>
      </c>
      <c r="D248" s="8" t="s">
        <v>14</v>
      </c>
      <c r="E248">
        <v>504</v>
      </c>
    </row>
    <row r="249" spans="1:5" x14ac:dyDescent="0.3">
      <c r="A249" s="11" t="s">
        <v>20</v>
      </c>
      <c r="B249">
        <v>192</v>
      </c>
      <c r="D249" s="8" t="s">
        <v>14</v>
      </c>
      <c r="E249">
        <v>14</v>
      </c>
    </row>
    <row r="250" spans="1:5" x14ac:dyDescent="0.3">
      <c r="A250" s="11" t="s">
        <v>20</v>
      </c>
      <c r="B250">
        <v>247</v>
      </c>
      <c r="D250" s="8" t="s">
        <v>14</v>
      </c>
      <c r="E250">
        <v>750</v>
      </c>
    </row>
    <row r="251" spans="1:5" x14ac:dyDescent="0.3">
      <c r="A251" s="11" t="s">
        <v>20</v>
      </c>
      <c r="B251">
        <v>2293</v>
      </c>
      <c r="D251" s="8" t="s">
        <v>14</v>
      </c>
      <c r="E251">
        <v>77</v>
      </c>
    </row>
    <row r="252" spans="1:5" x14ac:dyDescent="0.3">
      <c r="A252" s="11" t="s">
        <v>20</v>
      </c>
      <c r="B252">
        <v>3131</v>
      </c>
      <c r="D252" s="8" t="s">
        <v>14</v>
      </c>
      <c r="E252">
        <v>752</v>
      </c>
    </row>
    <row r="253" spans="1:5" x14ac:dyDescent="0.3">
      <c r="A253" s="11" t="s">
        <v>20</v>
      </c>
      <c r="B253">
        <v>143</v>
      </c>
      <c r="D253" s="8" t="s">
        <v>14</v>
      </c>
      <c r="E253">
        <v>131</v>
      </c>
    </row>
    <row r="254" spans="1:5" x14ac:dyDescent="0.3">
      <c r="A254" s="11" t="s">
        <v>20</v>
      </c>
      <c r="B254">
        <v>296</v>
      </c>
      <c r="D254" s="8" t="s">
        <v>14</v>
      </c>
      <c r="E254">
        <v>87</v>
      </c>
    </row>
    <row r="255" spans="1:5" x14ac:dyDescent="0.3">
      <c r="A255" s="11" t="s">
        <v>20</v>
      </c>
      <c r="B255">
        <v>170</v>
      </c>
      <c r="D255" s="8" t="s">
        <v>14</v>
      </c>
      <c r="E255">
        <v>1063</v>
      </c>
    </row>
    <row r="256" spans="1:5" x14ac:dyDescent="0.3">
      <c r="A256" s="11" t="s">
        <v>20</v>
      </c>
      <c r="B256">
        <v>86</v>
      </c>
      <c r="D256" s="8" t="s">
        <v>14</v>
      </c>
      <c r="E256">
        <v>76</v>
      </c>
    </row>
    <row r="257" spans="1:5" x14ac:dyDescent="0.3">
      <c r="A257" s="11" t="s">
        <v>20</v>
      </c>
      <c r="B257">
        <v>6286</v>
      </c>
      <c r="D257" s="8" t="s">
        <v>14</v>
      </c>
      <c r="E257">
        <v>4428</v>
      </c>
    </row>
    <row r="258" spans="1:5" x14ac:dyDescent="0.3">
      <c r="A258" s="11" t="s">
        <v>20</v>
      </c>
      <c r="B258">
        <v>3727</v>
      </c>
      <c r="D258" s="8" t="s">
        <v>14</v>
      </c>
      <c r="E258">
        <v>58</v>
      </c>
    </row>
    <row r="259" spans="1:5" x14ac:dyDescent="0.3">
      <c r="A259" s="11" t="s">
        <v>20</v>
      </c>
      <c r="B259">
        <v>1605</v>
      </c>
      <c r="D259" s="8" t="s">
        <v>14</v>
      </c>
      <c r="E259">
        <v>111</v>
      </c>
    </row>
    <row r="260" spans="1:5" x14ac:dyDescent="0.3">
      <c r="A260" s="11" t="s">
        <v>20</v>
      </c>
      <c r="B260">
        <v>2120</v>
      </c>
      <c r="D260" s="8" t="s">
        <v>14</v>
      </c>
      <c r="E260">
        <v>2955</v>
      </c>
    </row>
    <row r="261" spans="1:5" x14ac:dyDescent="0.3">
      <c r="A261" s="11" t="s">
        <v>20</v>
      </c>
      <c r="B261">
        <v>50</v>
      </c>
      <c r="D261" s="8" t="s">
        <v>14</v>
      </c>
      <c r="E261">
        <v>1657</v>
      </c>
    </row>
    <row r="262" spans="1:5" x14ac:dyDescent="0.3">
      <c r="A262" s="11" t="s">
        <v>20</v>
      </c>
      <c r="B262">
        <v>2080</v>
      </c>
      <c r="D262" s="8" t="s">
        <v>14</v>
      </c>
      <c r="E262">
        <v>926</v>
      </c>
    </row>
    <row r="263" spans="1:5" x14ac:dyDescent="0.3">
      <c r="A263" s="11" t="s">
        <v>20</v>
      </c>
      <c r="B263">
        <v>2105</v>
      </c>
      <c r="D263" s="8" t="s">
        <v>14</v>
      </c>
      <c r="E263">
        <v>77</v>
      </c>
    </row>
    <row r="264" spans="1:5" x14ac:dyDescent="0.3">
      <c r="A264" s="11" t="s">
        <v>20</v>
      </c>
      <c r="B264">
        <v>2436</v>
      </c>
      <c r="D264" s="8" t="s">
        <v>14</v>
      </c>
      <c r="E264">
        <v>1748</v>
      </c>
    </row>
    <row r="265" spans="1:5" x14ac:dyDescent="0.3">
      <c r="A265" s="11" t="s">
        <v>20</v>
      </c>
      <c r="B265">
        <v>80</v>
      </c>
      <c r="D265" s="8" t="s">
        <v>14</v>
      </c>
      <c r="E265">
        <v>79</v>
      </c>
    </row>
    <row r="266" spans="1:5" x14ac:dyDescent="0.3">
      <c r="A266" s="11" t="s">
        <v>20</v>
      </c>
      <c r="B266">
        <v>42</v>
      </c>
      <c r="D266" s="8" t="s">
        <v>14</v>
      </c>
      <c r="E266">
        <v>889</v>
      </c>
    </row>
    <row r="267" spans="1:5" x14ac:dyDescent="0.3">
      <c r="A267" s="11" t="s">
        <v>20</v>
      </c>
      <c r="B267">
        <v>139</v>
      </c>
      <c r="D267" s="8" t="s">
        <v>14</v>
      </c>
      <c r="E267">
        <v>56</v>
      </c>
    </row>
    <row r="268" spans="1:5" x14ac:dyDescent="0.3">
      <c r="A268" s="11" t="s">
        <v>20</v>
      </c>
      <c r="B268">
        <v>159</v>
      </c>
      <c r="D268" s="8" t="s">
        <v>14</v>
      </c>
      <c r="E268">
        <v>1</v>
      </c>
    </row>
    <row r="269" spans="1:5" x14ac:dyDescent="0.3">
      <c r="A269" s="11" t="s">
        <v>20</v>
      </c>
      <c r="B269">
        <v>381</v>
      </c>
      <c r="D269" s="8" t="s">
        <v>14</v>
      </c>
      <c r="E269">
        <v>83</v>
      </c>
    </row>
    <row r="270" spans="1:5" x14ac:dyDescent="0.3">
      <c r="A270" s="11" t="s">
        <v>20</v>
      </c>
      <c r="B270">
        <v>194</v>
      </c>
      <c r="D270" s="8" t="s">
        <v>14</v>
      </c>
      <c r="E270">
        <v>2025</v>
      </c>
    </row>
    <row r="271" spans="1:5" x14ac:dyDescent="0.3">
      <c r="A271" s="11" t="s">
        <v>20</v>
      </c>
      <c r="B271">
        <v>106</v>
      </c>
      <c r="D271" s="8" t="s">
        <v>14</v>
      </c>
      <c r="E271">
        <v>14</v>
      </c>
    </row>
    <row r="272" spans="1:5" x14ac:dyDescent="0.3">
      <c r="A272" s="11" t="s">
        <v>20</v>
      </c>
      <c r="B272">
        <v>142</v>
      </c>
      <c r="D272" s="8" t="s">
        <v>14</v>
      </c>
      <c r="E272">
        <v>656</v>
      </c>
    </row>
    <row r="273" spans="1:5" x14ac:dyDescent="0.3">
      <c r="A273" s="11" t="s">
        <v>20</v>
      </c>
      <c r="B273">
        <v>211</v>
      </c>
      <c r="D273" s="8" t="s">
        <v>14</v>
      </c>
      <c r="E273">
        <v>1596</v>
      </c>
    </row>
    <row r="274" spans="1:5" x14ac:dyDescent="0.3">
      <c r="A274" s="11" t="s">
        <v>20</v>
      </c>
      <c r="B274">
        <v>2756</v>
      </c>
      <c r="D274" s="8" t="s">
        <v>14</v>
      </c>
      <c r="E274">
        <v>10</v>
      </c>
    </row>
    <row r="275" spans="1:5" x14ac:dyDescent="0.3">
      <c r="A275" s="11" t="s">
        <v>20</v>
      </c>
      <c r="B275">
        <v>173</v>
      </c>
      <c r="D275" s="8" t="s">
        <v>14</v>
      </c>
      <c r="E275">
        <v>1121</v>
      </c>
    </row>
    <row r="276" spans="1:5" x14ac:dyDescent="0.3">
      <c r="A276" s="11" t="s">
        <v>20</v>
      </c>
      <c r="B276">
        <v>87</v>
      </c>
      <c r="D276" s="8" t="s">
        <v>14</v>
      </c>
      <c r="E276">
        <v>15</v>
      </c>
    </row>
    <row r="277" spans="1:5" x14ac:dyDescent="0.3">
      <c r="A277" s="11" t="s">
        <v>20</v>
      </c>
      <c r="B277">
        <v>1572</v>
      </c>
      <c r="D277" s="8" t="s">
        <v>14</v>
      </c>
      <c r="E277">
        <v>191</v>
      </c>
    </row>
    <row r="278" spans="1:5" x14ac:dyDescent="0.3">
      <c r="A278" s="11" t="s">
        <v>20</v>
      </c>
      <c r="B278">
        <v>2346</v>
      </c>
      <c r="D278" s="8" t="s">
        <v>14</v>
      </c>
      <c r="E278">
        <v>16</v>
      </c>
    </row>
    <row r="279" spans="1:5" x14ac:dyDescent="0.3">
      <c r="A279" s="11" t="s">
        <v>20</v>
      </c>
      <c r="B279">
        <v>115</v>
      </c>
      <c r="D279" s="8" t="s">
        <v>14</v>
      </c>
      <c r="E279">
        <v>17</v>
      </c>
    </row>
    <row r="280" spans="1:5" x14ac:dyDescent="0.3">
      <c r="A280" s="11" t="s">
        <v>20</v>
      </c>
      <c r="B280">
        <v>85</v>
      </c>
      <c r="D280" s="8" t="s">
        <v>14</v>
      </c>
      <c r="E280">
        <v>34</v>
      </c>
    </row>
    <row r="281" spans="1:5" x14ac:dyDescent="0.3">
      <c r="A281" s="11" t="s">
        <v>20</v>
      </c>
      <c r="B281">
        <v>144</v>
      </c>
      <c r="D281" s="8" t="s">
        <v>14</v>
      </c>
      <c r="E281">
        <v>1</v>
      </c>
    </row>
    <row r="282" spans="1:5" x14ac:dyDescent="0.3">
      <c r="A282" s="11" t="s">
        <v>20</v>
      </c>
      <c r="B282">
        <v>2443</v>
      </c>
      <c r="D282" s="8" t="s">
        <v>14</v>
      </c>
      <c r="E282">
        <v>1274</v>
      </c>
    </row>
    <row r="283" spans="1:5" x14ac:dyDescent="0.3">
      <c r="A283" s="11" t="s">
        <v>20</v>
      </c>
      <c r="B283">
        <v>64</v>
      </c>
      <c r="D283" s="8" t="s">
        <v>14</v>
      </c>
      <c r="E283">
        <v>210</v>
      </c>
    </row>
    <row r="284" spans="1:5" x14ac:dyDescent="0.3">
      <c r="A284" s="11" t="s">
        <v>20</v>
      </c>
      <c r="B284">
        <v>268</v>
      </c>
      <c r="D284" s="8" t="s">
        <v>14</v>
      </c>
      <c r="E284">
        <v>248</v>
      </c>
    </row>
    <row r="285" spans="1:5" x14ac:dyDescent="0.3">
      <c r="A285" s="11" t="s">
        <v>20</v>
      </c>
      <c r="B285">
        <v>195</v>
      </c>
      <c r="D285" s="8" t="s">
        <v>14</v>
      </c>
      <c r="E285">
        <v>513</v>
      </c>
    </row>
    <row r="286" spans="1:5" x14ac:dyDescent="0.3">
      <c r="A286" s="11" t="s">
        <v>20</v>
      </c>
      <c r="B286">
        <v>186</v>
      </c>
      <c r="D286" s="8" t="s">
        <v>14</v>
      </c>
      <c r="E286">
        <v>3410</v>
      </c>
    </row>
    <row r="287" spans="1:5" x14ac:dyDescent="0.3">
      <c r="A287" s="11" t="s">
        <v>20</v>
      </c>
      <c r="B287">
        <v>460</v>
      </c>
      <c r="D287" s="8" t="s">
        <v>14</v>
      </c>
      <c r="E287">
        <v>10</v>
      </c>
    </row>
    <row r="288" spans="1:5" x14ac:dyDescent="0.3">
      <c r="A288" s="11" t="s">
        <v>20</v>
      </c>
      <c r="B288">
        <v>2528</v>
      </c>
      <c r="D288" s="8" t="s">
        <v>14</v>
      </c>
      <c r="E288">
        <v>2201</v>
      </c>
    </row>
    <row r="289" spans="1:5" x14ac:dyDescent="0.3">
      <c r="A289" s="11" t="s">
        <v>20</v>
      </c>
      <c r="B289">
        <v>3657</v>
      </c>
      <c r="D289" s="8" t="s">
        <v>14</v>
      </c>
      <c r="E289">
        <v>676</v>
      </c>
    </row>
    <row r="290" spans="1:5" x14ac:dyDescent="0.3">
      <c r="A290" s="11" t="s">
        <v>20</v>
      </c>
      <c r="B290">
        <v>131</v>
      </c>
      <c r="D290" s="8" t="s">
        <v>14</v>
      </c>
      <c r="E290">
        <v>831</v>
      </c>
    </row>
    <row r="291" spans="1:5" x14ac:dyDescent="0.3">
      <c r="A291" s="11" t="s">
        <v>20</v>
      </c>
      <c r="B291">
        <v>239</v>
      </c>
      <c r="D291" s="8" t="s">
        <v>14</v>
      </c>
      <c r="E291">
        <v>859</v>
      </c>
    </row>
    <row r="292" spans="1:5" x14ac:dyDescent="0.3">
      <c r="A292" s="11" t="s">
        <v>20</v>
      </c>
      <c r="B292">
        <v>78</v>
      </c>
      <c r="D292" s="8" t="s">
        <v>14</v>
      </c>
      <c r="E292">
        <v>45</v>
      </c>
    </row>
    <row r="293" spans="1:5" x14ac:dyDescent="0.3">
      <c r="A293" s="11" t="s">
        <v>20</v>
      </c>
      <c r="B293">
        <v>1773</v>
      </c>
      <c r="D293" s="8" t="s">
        <v>14</v>
      </c>
      <c r="E293">
        <v>6</v>
      </c>
    </row>
    <row r="294" spans="1:5" x14ac:dyDescent="0.3">
      <c r="A294" s="11" t="s">
        <v>20</v>
      </c>
      <c r="B294">
        <v>32</v>
      </c>
      <c r="D294" s="8" t="s">
        <v>14</v>
      </c>
      <c r="E294">
        <v>7</v>
      </c>
    </row>
    <row r="295" spans="1:5" x14ac:dyDescent="0.3">
      <c r="A295" s="11" t="s">
        <v>20</v>
      </c>
      <c r="B295">
        <v>369</v>
      </c>
      <c r="D295" s="8" t="s">
        <v>14</v>
      </c>
      <c r="E295">
        <v>31</v>
      </c>
    </row>
    <row r="296" spans="1:5" x14ac:dyDescent="0.3">
      <c r="A296" s="11" t="s">
        <v>20</v>
      </c>
      <c r="B296">
        <v>89</v>
      </c>
      <c r="D296" s="8" t="s">
        <v>14</v>
      </c>
      <c r="E296">
        <v>78</v>
      </c>
    </row>
    <row r="297" spans="1:5" x14ac:dyDescent="0.3">
      <c r="A297" s="11" t="s">
        <v>20</v>
      </c>
      <c r="B297">
        <v>147</v>
      </c>
      <c r="D297" s="8" t="s">
        <v>14</v>
      </c>
      <c r="E297">
        <v>1225</v>
      </c>
    </row>
    <row r="298" spans="1:5" x14ac:dyDescent="0.3">
      <c r="A298" s="11" t="s">
        <v>20</v>
      </c>
      <c r="B298">
        <v>126</v>
      </c>
      <c r="D298" s="8" t="s">
        <v>14</v>
      </c>
      <c r="E298">
        <v>1</v>
      </c>
    </row>
    <row r="299" spans="1:5" x14ac:dyDescent="0.3">
      <c r="A299" s="11" t="s">
        <v>20</v>
      </c>
      <c r="B299">
        <v>2218</v>
      </c>
      <c r="D299" s="8" t="s">
        <v>14</v>
      </c>
      <c r="E299">
        <v>67</v>
      </c>
    </row>
    <row r="300" spans="1:5" x14ac:dyDescent="0.3">
      <c r="A300" s="11" t="s">
        <v>20</v>
      </c>
      <c r="B300">
        <v>202</v>
      </c>
      <c r="D300" s="8" t="s">
        <v>14</v>
      </c>
      <c r="E300">
        <v>19</v>
      </c>
    </row>
    <row r="301" spans="1:5" x14ac:dyDescent="0.3">
      <c r="A301" s="11" t="s">
        <v>20</v>
      </c>
      <c r="B301">
        <v>140</v>
      </c>
      <c r="D301" s="8" t="s">
        <v>14</v>
      </c>
      <c r="E301">
        <v>2108</v>
      </c>
    </row>
    <row r="302" spans="1:5" x14ac:dyDescent="0.3">
      <c r="A302" s="11" t="s">
        <v>20</v>
      </c>
      <c r="B302">
        <v>1052</v>
      </c>
      <c r="D302" s="8" t="s">
        <v>14</v>
      </c>
      <c r="E302">
        <v>679</v>
      </c>
    </row>
    <row r="303" spans="1:5" x14ac:dyDescent="0.3">
      <c r="A303" s="11" t="s">
        <v>20</v>
      </c>
      <c r="B303">
        <v>247</v>
      </c>
      <c r="D303" s="8" t="s">
        <v>14</v>
      </c>
      <c r="E303">
        <v>36</v>
      </c>
    </row>
    <row r="304" spans="1:5" x14ac:dyDescent="0.3">
      <c r="A304" s="11" t="s">
        <v>20</v>
      </c>
      <c r="B304">
        <v>84</v>
      </c>
      <c r="D304" s="8" t="s">
        <v>14</v>
      </c>
      <c r="E304">
        <v>47</v>
      </c>
    </row>
    <row r="305" spans="1:5" x14ac:dyDescent="0.3">
      <c r="A305" s="11" t="s">
        <v>20</v>
      </c>
      <c r="B305">
        <v>88</v>
      </c>
      <c r="D305" s="8" t="s">
        <v>14</v>
      </c>
      <c r="E305">
        <v>70</v>
      </c>
    </row>
    <row r="306" spans="1:5" x14ac:dyDescent="0.3">
      <c r="A306" s="11" t="s">
        <v>20</v>
      </c>
      <c r="B306">
        <v>156</v>
      </c>
      <c r="D306" s="8" t="s">
        <v>14</v>
      </c>
      <c r="E306">
        <v>154</v>
      </c>
    </row>
    <row r="307" spans="1:5" x14ac:dyDescent="0.3">
      <c r="A307" s="11" t="s">
        <v>20</v>
      </c>
      <c r="B307">
        <v>2985</v>
      </c>
      <c r="D307" s="8" t="s">
        <v>14</v>
      </c>
      <c r="E307">
        <v>22</v>
      </c>
    </row>
    <row r="308" spans="1:5" x14ac:dyDescent="0.3">
      <c r="A308" s="11" t="s">
        <v>20</v>
      </c>
      <c r="B308">
        <v>762</v>
      </c>
      <c r="D308" s="8" t="s">
        <v>14</v>
      </c>
      <c r="E308">
        <v>1758</v>
      </c>
    </row>
    <row r="309" spans="1:5" x14ac:dyDescent="0.3">
      <c r="A309" s="11" t="s">
        <v>20</v>
      </c>
      <c r="B309">
        <v>554</v>
      </c>
      <c r="D309" s="8" t="s">
        <v>14</v>
      </c>
      <c r="E309">
        <v>94</v>
      </c>
    </row>
    <row r="310" spans="1:5" x14ac:dyDescent="0.3">
      <c r="A310" s="11" t="s">
        <v>20</v>
      </c>
      <c r="B310">
        <v>135</v>
      </c>
      <c r="D310" s="8" t="s">
        <v>14</v>
      </c>
      <c r="E310">
        <v>33</v>
      </c>
    </row>
    <row r="311" spans="1:5" x14ac:dyDescent="0.3">
      <c r="A311" s="11" t="s">
        <v>20</v>
      </c>
      <c r="B311">
        <v>122</v>
      </c>
      <c r="D311" s="8" t="s">
        <v>14</v>
      </c>
      <c r="E311">
        <v>1</v>
      </c>
    </row>
    <row r="312" spans="1:5" x14ac:dyDescent="0.3">
      <c r="A312" s="11" t="s">
        <v>20</v>
      </c>
      <c r="B312">
        <v>221</v>
      </c>
      <c r="D312" s="8" t="s">
        <v>14</v>
      </c>
      <c r="E312">
        <v>31</v>
      </c>
    </row>
    <row r="313" spans="1:5" x14ac:dyDescent="0.3">
      <c r="A313" s="11" t="s">
        <v>20</v>
      </c>
      <c r="B313">
        <v>126</v>
      </c>
      <c r="D313" s="8" t="s">
        <v>14</v>
      </c>
      <c r="E313">
        <v>35</v>
      </c>
    </row>
    <row r="314" spans="1:5" x14ac:dyDescent="0.3">
      <c r="A314" s="11" t="s">
        <v>20</v>
      </c>
      <c r="B314">
        <v>1022</v>
      </c>
      <c r="D314" s="8" t="s">
        <v>14</v>
      </c>
      <c r="E314">
        <v>63</v>
      </c>
    </row>
    <row r="315" spans="1:5" x14ac:dyDescent="0.3">
      <c r="A315" s="11" t="s">
        <v>20</v>
      </c>
      <c r="B315">
        <v>3177</v>
      </c>
      <c r="D315" s="8" t="s">
        <v>14</v>
      </c>
      <c r="E315">
        <v>526</v>
      </c>
    </row>
    <row r="316" spans="1:5" x14ac:dyDescent="0.3">
      <c r="A316" s="11" t="s">
        <v>20</v>
      </c>
      <c r="B316">
        <v>198</v>
      </c>
      <c r="D316" s="8" t="s">
        <v>14</v>
      </c>
      <c r="E316">
        <v>121</v>
      </c>
    </row>
    <row r="317" spans="1:5" x14ac:dyDescent="0.3">
      <c r="A317" s="11" t="s">
        <v>20</v>
      </c>
      <c r="B317">
        <v>85</v>
      </c>
      <c r="D317" s="8" t="s">
        <v>14</v>
      </c>
      <c r="E317">
        <v>67</v>
      </c>
    </row>
    <row r="318" spans="1:5" x14ac:dyDescent="0.3">
      <c r="A318" s="11" t="s">
        <v>20</v>
      </c>
      <c r="B318">
        <v>3596</v>
      </c>
      <c r="D318" s="8" t="s">
        <v>14</v>
      </c>
      <c r="E318">
        <v>57</v>
      </c>
    </row>
    <row r="319" spans="1:5" x14ac:dyDescent="0.3">
      <c r="A319" s="11" t="s">
        <v>20</v>
      </c>
      <c r="B319">
        <v>244</v>
      </c>
      <c r="D319" s="8" t="s">
        <v>14</v>
      </c>
      <c r="E319">
        <v>1229</v>
      </c>
    </row>
    <row r="320" spans="1:5" x14ac:dyDescent="0.3">
      <c r="A320" s="11" t="s">
        <v>20</v>
      </c>
      <c r="B320">
        <v>5180</v>
      </c>
      <c r="D320" s="8" t="s">
        <v>14</v>
      </c>
      <c r="E320">
        <v>12</v>
      </c>
    </row>
    <row r="321" spans="1:5" x14ac:dyDescent="0.3">
      <c r="A321" s="11" t="s">
        <v>20</v>
      </c>
      <c r="B321">
        <v>589</v>
      </c>
      <c r="D321" s="8" t="s">
        <v>14</v>
      </c>
      <c r="E321">
        <v>452</v>
      </c>
    </row>
    <row r="322" spans="1:5" x14ac:dyDescent="0.3">
      <c r="A322" s="11" t="s">
        <v>20</v>
      </c>
      <c r="B322">
        <v>2725</v>
      </c>
      <c r="D322" s="8" t="s">
        <v>14</v>
      </c>
      <c r="E322">
        <v>1886</v>
      </c>
    </row>
    <row r="323" spans="1:5" x14ac:dyDescent="0.3">
      <c r="A323" s="11" t="s">
        <v>20</v>
      </c>
      <c r="B323">
        <v>300</v>
      </c>
      <c r="D323" s="8" t="s">
        <v>14</v>
      </c>
      <c r="E323">
        <v>1825</v>
      </c>
    </row>
    <row r="324" spans="1:5" x14ac:dyDescent="0.3">
      <c r="A324" s="11" t="s">
        <v>20</v>
      </c>
      <c r="B324">
        <v>144</v>
      </c>
      <c r="D324" s="8" t="s">
        <v>14</v>
      </c>
      <c r="E324">
        <v>31</v>
      </c>
    </row>
    <row r="325" spans="1:5" x14ac:dyDescent="0.3">
      <c r="A325" s="11" t="s">
        <v>20</v>
      </c>
      <c r="B325">
        <v>87</v>
      </c>
      <c r="D325" s="8" t="s">
        <v>14</v>
      </c>
      <c r="E325">
        <v>107</v>
      </c>
    </row>
    <row r="326" spans="1:5" x14ac:dyDescent="0.3">
      <c r="A326" s="11" t="s">
        <v>20</v>
      </c>
      <c r="B326">
        <v>3116</v>
      </c>
      <c r="D326" s="8" t="s">
        <v>14</v>
      </c>
      <c r="E326">
        <v>27</v>
      </c>
    </row>
    <row r="327" spans="1:5" x14ac:dyDescent="0.3">
      <c r="A327" s="11" t="s">
        <v>20</v>
      </c>
      <c r="B327">
        <v>909</v>
      </c>
      <c r="D327" s="8" t="s">
        <v>14</v>
      </c>
      <c r="E327">
        <v>1221</v>
      </c>
    </row>
    <row r="328" spans="1:5" x14ac:dyDescent="0.3">
      <c r="A328" s="11" t="s">
        <v>20</v>
      </c>
      <c r="B328">
        <v>1613</v>
      </c>
      <c r="D328" s="8" t="s">
        <v>14</v>
      </c>
      <c r="E328">
        <v>1</v>
      </c>
    </row>
    <row r="329" spans="1:5" x14ac:dyDescent="0.3">
      <c r="A329" s="11" t="s">
        <v>20</v>
      </c>
      <c r="B329">
        <v>136</v>
      </c>
      <c r="D329" s="8" t="s">
        <v>14</v>
      </c>
      <c r="E329">
        <v>16</v>
      </c>
    </row>
    <row r="330" spans="1:5" x14ac:dyDescent="0.3">
      <c r="A330" s="11" t="s">
        <v>20</v>
      </c>
      <c r="B330">
        <v>130</v>
      </c>
      <c r="D330" s="8" t="s">
        <v>14</v>
      </c>
      <c r="E330">
        <v>41</v>
      </c>
    </row>
    <row r="331" spans="1:5" x14ac:dyDescent="0.3">
      <c r="A331" s="11" t="s">
        <v>20</v>
      </c>
      <c r="B331">
        <v>102</v>
      </c>
      <c r="D331" s="8" t="s">
        <v>14</v>
      </c>
      <c r="E331">
        <v>523</v>
      </c>
    </row>
    <row r="332" spans="1:5" x14ac:dyDescent="0.3">
      <c r="A332" s="11" t="s">
        <v>20</v>
      </c>
      <c r="B332">
        <v>4006</v>
      </c>
      <c r="D332" s="8" t="s">
        <v>14</v>
      </c>
      <c r="E332">
        <v>141</v>
      </c>
    </row>
    <row r="333" spans="1:5" x14ac:dyDescent="0.3">
      <c r="A333" s="11" t="s">
        <v>20</v>
      </c>
      <c r="B333">
        <v>1629</v>
      </c>
      <c r="D333" s="8" t="s">
        <v>14</v>
      </c>
      <c r="E333">
        <v>52</v>
      </c>
    </row>
    <row r="334" spans="1:5" x14ac:dyDescent="0.3">
      <c r="A334" s="11" t="s">
        <v>20</v>
      </c>
      <c r="B334">
        <v>2188</v>
      </c>
      <c r="D334" s="8" t="s">
        <v>14</v>
      </c>
      <c r="E334">
        <v>225</v>
      </c>
    </row>
    <row r="335" spans="1:5" x14ac:dyDescent="0.3">
      <c r="A335" s="11" t="s">
        <v>20</v>
      </c>
      <c r="B335">
        <v>2409</v>
      </c>
      <c r="D335" s="8" t="s">
        <v>14</v>
      </c>
      <c r="E335">
        <v>38</v>
      </c>
    </row>
    <row r="336" spans="1:5" x14ac:dyDescent="0.3">
      <c r="A336" s="11" t="s">
        <v>20</v>
      </c>
      <c r="B336">
        <v>194</v>
      </c>
      <c r="D336" s="8" t="s">
        <v>14</v>
      </c>
      <c r="E336">
        <v>15</v>
      </c>
    </row>
    <row r="337" spans="1:5" x14ac:dyDescent="0.3">
      <c r="A337" s="11" t="s">
        <v>20</v>
      </c>
      <c r="B337">
        <v>1140</v>
      </c>
      <c r="D337" s="8" t="s">
        <v>14</v>
      </c>
      <c r="E337">
        <v>37</v>
      </c>
    </row>
    <row r="338" spans="1:5" x14ac:dyDescent="0.3">
      <c r="A338" s="11" t="s">
        <v>20</v>
      </c>
      <c r="B338">
        <v>102</v>
      </c>
      <c r="D338" s="8" t="s">
        <v>14</v>
      </c>
      <c r="E338">
        <v>112</v>
      </c>
    </row>
    <row r="339" spans="1:5" x14ac:dyDescent="0.3">
      <c r="A339" s="11" t="s">
        <v>20</v>
      </c>
      <c r="B339">
        <v>2857</v>
      </c>
      <c r="D339" s="8" t="s">
        <v>14</v>
      </c>
      <c r="E339">
        <v>21</v>
      </c>
    </row>
    <row r="340" spans="1:5" x14ac:dyDescent="0.3">
      <c r="A340" s="11" t="s">
        <v>20</v>
      </c>
      <c r="B340">
        <v>107</v>
      </c>
      <c r="D340" s="8" t="s">
        <v>14</v>
      </c>
      <c r="E340">
        <v>67</v>
      </c>
    </row>
    <row r="341" spans="1:5" x14ac:dyDescent="0.3">
      <c r="A341" s="11" t="s">
        <v>20</v>
      </c>
      <c r="B341">
        <v>160</v>
      </c>
      <c r="D341" s="8" t="s">
        <v>14</v>
      </c>
      <c r="E341">
        <v>78</v>
      </c>
    </row>
    <row r="342" spans="1:5" x14ac:dyDescent="0.3">
      <c r="A342" s="11" t="s">
        <v>20</v>
      </c>
      <c r="B342">
        <v>2230</v>
      </c>
      <c r="D342" s="8" t="s">
        <v>14</v>
      </c>
      <c r="E342">
        <v>67</v>
      </c>
    </row>
    <row r="343" spans="1:5" x14ac:dyDescent="0.3">
      <c r="A343" s="11" t="s">
        <v>20</v>
      </c>
      <c r="B343">
        <v>316</v>
      </c>
      <c r="D343" s="8" t="s">
        <v>14</v>
      </c>
      <c r="E343">
        <v>263</v>
      </c>
    </row>
    <row r="344" spans="1:5" x14ac:dyDescent="0.3">
      <c r="A344" s="11" t="s">
        <v>20</v>
      </c>
      <c r="B344">
        <v>117</v>
      </c>
      <c r="D344" s="8" t="s">
        <v>14</v>
      </c>
      <c r="E344">
        <v>1691</v>
      </c>
    </row>
    <row r="345" spans="1:5" x14ac:dyDescent="0.3">
      <c r="A345" s="11" t="s">
        <v>20</v>
      </c>
      <c r="B345">
        <v>6406</v>
      </c>
      <c r="D345" s="8" t="s">
        <v>14</v>
      </c>
      <c r="E345">
        <v>181</v>
      </c>
    </row>
    <row r="346" spans="1:5" x14ac:dyDescent="0.3">
      <c r="A346" s="11" t="s">
        <v>20</v>
      </c>
      <c r="B346">
        <v>192</v>
      </c>
      <c r="D346" s="8" t="s">
        <v>14</v>
      </c>
      <c r="E346">
        <v>13</v>
      </c>
    </row>
    <row r="347" spans="1:5" x14ac:dyDescent="0.3">
      <c r="A347" s="11" t="s">
        <v>20</v>
      </c>
      <c r="B347">
        <v>26</v>
      </c>
      <c r="D347" s="8" t="s">
        <v>14</v>
      </c>
      <c r="E347">
        <v>1</v>
      </c>
    </row>
    <row r="348" spans="1:5" x14ac:dyDescent="0.3">
      <c r="A348" s="11" t="s">
        <v>20</v>
      </c>
      <c r="B348">
        <v>723</v>
      </c>
      <c r="D348" s="8" t="s">
        <v>14</v>
      </c>
      <c r="E348">
        <v>21</v>
      </c>
    </row>
    <row r="349" spans="1:5" x14ac:dyDescent="0.3">
      <c r="A349" s="11" t="s">
        <v>20</v>
      </c>
      <c r="B349">
        <v>170</v>
      </c>
      <c r="D349" s="8" t="s">
        <v>14</v>
      </c>
      <c r="E349">
        <v>830</v>
      </c>
    </row>
    <row r="350" spans="1:5" x14ac:dyDescent="0.3">
      <c r="A350" s="11" t="s">
        <v>20</v>
      </c>
      <c r="B350">
        <v>238</v>
      </c>
      <c r="D350" s="8" t="s">
        <v>14</v>
      </c>
      <c r="E350">
        <v>130</v>
      </c>
    </row>
    <row r="351" spans="1:5" x14ac:dyDescent="0.3">
      <c r="A351" s="11" t="s">
        <v>20</v>
      </c>
      <c r="B351">
        <v>55</v>
      </c>
      <c r="D351" s="8" t="s">
        <v>14</v>
      </c>
      <c r="E351">
        <v>55</v>
      </c>
    </row>
    <row r="352" spans="1:5" x14ac:dyDescent="0.3">
      <c r="A352" s="11" t="s">
        <v>20</v>
      </c>
      <c r="B352">
        <v>128</v>
      </c>
      <c r="D352" s="8" t="s">
        <v>14</v>
      </c>
      <c r="E352">
        <v>114</v>
      </c>
    </row>
    <row r="353" spans="1:5" x14ac:dyDescent="0.3">
      <c r="A353" s="11" t="s">
        <v>20</v>
      </c>
      <c r="B353">
        <v>2144</v>
      </c>
      <c r="D353" s="8" t="s">
        <v>14</v>
      </c>
      <c r="E353">
        <v>594</v>
      </c>
    </row>
    <row r="354" spans="1:5" x14ac:dyDescent="0.3">
      <c r="A354" s="11" t="s">
        <v>20</v>
      </c>
      <c r="B354">
        <v>2693</v>
      </c>
      <c r="D354" s="8" t="s">
        <v>14</v>
      </c>
      <c r="E354">
        <v>24</v>
      </c>
    </row>
    <row r="355" spans="1:5" x14ac:dyDescent="0.3">
      <c r="A355" s="11" t="s">
        <v>20</v>
      </c>
      <c r="B355">
        <v>432</v>
      </c>
      <c r="D355" s="8" t="s">
        <v>14</v>
      </c>
      <c r="E355">
        <v>252</v>
      </c>
    </row>
    <row r="356" spans="1:5" x14ac:dyDescent="0.3">
      <c r="A356" s="11" t="s">
        <v>20</v>
      </c>
      <c r="B356">
        <v>189</v>
      </c>
      <c r="D356" s="8" t="s">
        <v>14</v>
      </c>
      <c r="E356">
        <v>67</v>
      </c>
    </row>
    <row r="357" spans="1:5" x14ac:dyDescent="0.3">
      <c r="A357" s="11" t="s">
        <v>20</v>
      </c>
      <c r="B357">
        <v>154</v>
      </c>
      <c r="D357" s="8" t="s">
        <v>14</v>
      </c>
      <c r="E357">
        <v>742</v>
      </c>
    </row>
    <row r="358" spans="1:5" x14ac:dyDescent="0.3">
      <c r="A358" s="11" t="s">
        <v>20</v>
      </c>
      <c r="B358">
        <v>96</v>
      </c>
      <c r="D358" s="8" t="s">
        <v>14</v>
      </c>
      <c r="E358">
        <v>75</v>
      </c>
    </row>
    <row r="359" spans="1:5" x14ac:dyDescent="0.3">
      <c r="A359" s="11" t="s">
        <v>20</v>
      </c>
      <c r="B359">
        <v>3063</v>
      </c>
      <c r="D359" s="8" t="s">
        <v>14</v>
      </c>
      <c r="E359">
        <v>4405</v>
      </c>
    </row>
    <row r="360" spans="1:5" x14ac:dyDescent="0.3">
      <c r="A360" s="11" t="s">
        <v>20</v>
      </c>
      <c r="B360">
        <v>2266</v>
      </c>
      <c r="D360" s="8" t="s">
        <v>14</v>
      </c>
      <c r="E360">
        <v>92</v>
      </c>
    </row>
    <row r="361" spans="1:5" x14ac:dyDescent="0.3">
      <c r="A361" s="11" t="s">
        <v>20</v>
      </c>
      <c r="B361">
        <v>194</v>
      </c>
      <c r="D361" s="8" t="s">
        <v>14</v>
      </c>
      <c r="E361">
        <v>64</v>
      </c>
    </row>
    <row r="362" spans="1:5" x14ac:dyDescent="0.3">
      <c r="A362" s="11" t="s">
        <v>20</v>
      </c>
      <c r="B362">
        <v>129</v>
      </c>
      <c r="D362" s="8" t="s">
        <v>14</v>
      </c>
      <c r="E362">
        <v>64</v>
      </c>
    </row>
    <row r="363" spans="1:5" x14ac:dyDescent="0.3">
      <c r="A363" s="11" t="s">
        <v>20</v>
      </c>
      <c r="B363">
        <v>375</v>
      </c>
      <c r="D363" s="8" t="s">
        <v>14</v>
      </c>
      <c r="E363">
        <v>842</v>
      </c>
    </row>
    <row r="364" spans="1:5" x14ac:dyDescent="0.3">
      <c r="A364" s="11" t="s">
        <v>20</v>
      </c>
      <c r="B364">
        <v>409</v>
      </c>
      <c r="D364" s="8" t="s">
        <v>14</v>
      </c>
      <c r="E364">
        <v>112</v>
      </c>
    </row>
    <row r="365" spans="1:5" x14ac:dyDescent="0.3">
      <c r="A365" s="11" t="s">
        <v>20</v>
      </c>
      <c r="B365">
        <v>234</v>
      </c>
      <c r="D365" s="8" t="s">
        <v>14</v>
      </c>
      <c r="E365">
        <v>374</v>
      </c>
    </row>
    <row r="366" spans="1:5" x14ac:dyDescent="0.3">
      <c r="A366" s="11" t="s">
        <v>20</v>
      </c>
      <c r="B366">
        <v>3016</v>
      </c>
    </row>
    <row r="367" spans="1:5" x14ac:dyDescent="0.3">
      <c r="A367" s="11" t="s">
        <v>20</v>
      </c>
      <c r="B367">
        <v>264</v>
      </c>
    </row>
    <row r="368" spans="1:5" x14ac:dyDescent="0.3">
      <c r="A368" s="11" t="s">
        <v>20</v>
      </c>
      <c r="B368">
        <v>272</v>
      </c>
    </row>
    <row r="369" spans="1:2" x14ac:dyDescent="0.3">
      <c r="A369" s="11" t="s">
        <v>20</v>
      </c>
      <c r="B369">
        <v>419</v>
      </c>
    </row>
    <row r="370" spans="1:2" x14ac:dyDescent="0.3">
      <c r="A370" s="11" t="s">
        <v>20</v>
      </c>
      <c r="B370">
        <v>1621</v>
      </c>
    </row>
    <row r="371" spans="1:2" x14ac:dyDescent="0.3">
      <c r="A371" s="11" t="s">
        <v>20</v>
      </c>
      <c r="B371">
        <v>1101</v>
      </c>
    </row>
    <row r="372" spans="1:2" x14ac:dyDescent="0.3">
      <c r="A372" s="11" t="s">
        <v>20</v>
      </c>
      <c r="B372">
        <v>1073</v>
      </c>
    </row>
    <row r="373" spans="1:2" x14ac:dyDescent="0.3">
      <c r="A373" s="11" t="s">
        <v>20</v>
      </c>
      <c r="B373">
        <v>331</v>
      </c>
    </row>
    <row r="374" spans="1:2" x14ac:dyDescent="0.3">
      <c r="A374" s="11" t="s">
        <v>20</v>
      </c>
      <c r="B374">
        <v>1170</v>
      </c>
    </row>
    <row r="375" spans="1:2" x14ac:dyDescent="0.3">
      <c r="A375" s="11" t="s">
        <v>20</v>
      </c>
      <c r="B375">
        <v>363</v>
      </c>
    </row>
    <row r="376" spans="1:2" x14ac:dyDescent="0.3">
      <c r="A376" s="11" t="s">
        <v>20</v>
      </c>
      <c r="B376">
        <v>103</v>
      </c>
    </row>
    <row r="377" spans="1:2" x14ac:dyDescent="0.3">
      <c r="A377" s="11" t="s">
        <v>20</v>
      </c>
      <c r="B377">
        <v>147</v>
      </c>
    </row>
    <row r="378" spans="1:2" x14ac:dyDescent="0.3">
      <c r="A378" s="11" t="s">
        <v>20</v>
      </c>
      <c r="B378">
        <v>110</v>
      </c>
    </row>
    <row r="379" spans="1:2" x14ac:dyDescent="0.3">
      <c r="A379" s="11" t="s">
        <v>20</v>
      </c>
      <c r="B379">
        <v>134</v>
      </c>
    </row>
    <row r="380" spans="1:2" x14ac:dyDescent="0.3">
      <c r="A380" s="11" t="s">
        <v>20</v>
      </c>
      <c r="B380">
        <v>269</v>
      </c>
    </row>
    <row r="381" spans="1:2" x14ac:dyDescent="0.3">
      <c r="A381" s="11" t="s">
        <v>20</v>
      </c>
      <c r="B381">
        <v>175</v>
      </c>
    </row>
    <row r="382" spans="1:2" x14ac:dyDescent="0.3">
      <c r="A382" s="11" t="s">
        <v>20</v>
      </c>
      <c r="B382">
        <v>69</v>
      </c>
    </row>
    <row r="383" spans="1:2" x14ac:dyDescent="0.3">
      <c r="A383" s="11" t="s">
        <v>20</v>
      </c>
      <c r="B383">
        <v>190</v>
      </c>
    </row>
    <row r="384" spans="1:2" x14ac:dyDescent="0.3">
      <c r="A384" s="11" t="s">
        <v>20</v>
      </c>
      <c r="B384">
        <v>237</v>
      </c>
    </row>
    <row r="385" spans="1:2" x14ac:dyDescent="0.3">
      <c r="A385" s="11" t="s">
        <v>20</v>
      </c>
      <c r="B385">
        <v>196</v>
      </c>
    </row>
    <row r="386" spans="1:2" x14ac:dyDescent="0.3">
      <c r="A386" s="11" t="s">
        <v>20</v>
      </c>
      <c r="B386">
        <v>7295</v>
      </c>
    </row>
    <row r="387" spans="1:2" x14ac:dyDescent="0.3">
      <c r="A387" s="11" t="s">
        <v>20</v>
      </c>
      <c r="B387">
        <v>2893</v>
      </c>
    </row>
    <row r="388" spans="1:2" x14ac:dyDescent="0.3">
      <c r="A388" s="11" t="s">
        <v>20</v>
      </c>
      <c r="B388">
        <v>820</v>
      </c>
    </row>
    <row r="389" spans="1:2" x14ac:dyDescent="0.3">
      <c r="A389" s="11" t="s">
        <v>20</v>
      </c>
      <c r="B389">
        <v>2038</v>
      </c>
    </row>
    <row r="390" spans="1:2" x14ac:dyDescent="0.3">
      <c r="A390" s="11" t="s">
        <v>20</v>
      </c>
      <c r="B390">
        <v>116</v>
      </c>
    </row>
    <row r="391" spans="1:2" x14ac:dyDescent="0.3">
      <c r="A391" s="11" t="s">
        <v>20</v>
      </c>
      <c r="B391">
        <v>1345</v>
      </c>
    </row>
    <row r="392" spans="1:2" x14ac:dyDescent="0.3">
      <c r="A392" s="11" t="s">
        <v>20</v>
      </c>
      <c r="B392">
        <v>168</v>
      </c>
    </row>
    <row r="393" spans="1:2" x14ac:dyDescent="0.3">
      <c r="A393" s="11" t="s">
        <v>20</v>
      </c>
      <c r="B393">
        <v>137</v>
      </c>
    </row>
    <row r="394" spans="1:2" x14ac:dyDescent="0.3">
      <c r="A394" s="11" t="s">
        <v>20</v>
      </c>
      <c r="B394">
        <v>186</v>
      </c>
    </row>
    <row r="395" spans="1:2" x14ac:dyDescent="0.3">
      <c r="A395" s="11" t="s">
        <v>20</v>
      </c>
      <c r="B395">
        <v>125</v>
      </c>
    </row>
    <row r="396" spans="1:2" x14ac:dyDescent="0.3">
      <c r="A396" s="11" t="s">
        <v>20</v>
      </c>
      <c r="B396">
        <v>202</v>
      </c>
    </row>
    <row r="397" spans="1:2" x14ac:dyDescent="0.3">
      <c r="A397" s="11" t="s">
        <v>20</v>
      </c>
      <c r="B397">
        <v>103</v>
      </c>
    </row>
    <row r="398" spans="1:2" x14ac:dyDescent="0.3">
      <c r="A398" s="11" t="s">
        <v>20</v>
      </c>
      <c r="B398">
        <v>1785</v>
      </c>
    </row>
    <row r="399" spans="1:2" x14ac:dyDescent="0.3">
      <c r="A399" s="11" t="s">
        <v>20</v>
      </c>
      <c r="B399">
        <v>157</v>
      </c>
    </row>
    <row r="400" spans="1:2" x14ac:dyDescent="0.3">
      <c r="A400" s="11" t="s">
        <v>20</v>
      </c>
      <c r="B400">
        <v>555</v>
      </c>
    </row>
    <row r="401" spans="1:2" x14ac:dyDescent="0.3">
      <c r="A401" s="11" t="s">
        <v>20</v>
      </c>
      <c r="B401">
        <v>297</v>
      </c>
    </row>
    <row r="402" spans="1:2" x14ac:dyDescent="0.3">
      <c r="A402" s="11" t="s">
        <v>20</v>
      </c>
      <c r="B402">
        <v>123</v>
      </c>
    </row>
    <row r="403" spans="1:2" x14ac:dyDescent="0.3">
      <c r="A403" s="11" t="s">
        <v>20</v>
      </c>
      <c r="B403">
        <v>3036</v>
      </c>
    </row>
    <row r="404" spans="1:2" x14ac:dyDescent="0.3">
      <c r="A404" s="11" t="s">
        <v>20</v>
      </c>
      <c r="B404">
        <v>144</v>
      </c>
    </row>
    <row r="405" spans="1:2" x14ac:dyDescent="0.3">
      <c r="A405" s="11" t="s">
        <v>20</v>
      </c>
      <c r="B405">
        <v>121</v>
      </c>
    </row>
    <row r="406" spans="1:2" x14ac:dyDescent="0.3">
      <c r="A406" s="11" t="s">
        <v>20</v>
      </c>
      <c r="B406">
        <v>181</v>
      </c>
    </row>
    <row r="407" spans="1:2" x14ac:dyDescent="0.3">
      <c r="A407" s="11" t="s">
        <v>20</v>
      </c>
      <c r="B407">
        <v>122</v>
      </c>
    </row>
    <row r="408" spans="1:2" x14ac:dyDescent="0.3">
      <c r="A408" s="11" t="s">
        <v>20</v>
      </c>
      <c r="B408">
        <v>1071</v>
      </c>
    </row>
    <row r="409" spans="1:2" x14ac:dyDescent="0.3">
      <c r="A409" s="11" t="s">
        <v>20</v>
      </c>
      <c r="B409">
        <v>980</v>
      </c>
    </row>
    <row r="410" spans="1:2" x14ac:dyDescent="0.3">
      <c r="A410" s="11" t="s">
        <v>20</v>
      </c>
      <c r="B410">
        <v>536</v>
      </c>
    </row>
    <row r="411" spans="1:2" x14ac:dyDescent="0.3">
      <c r="A411" s="11" t="s">
        <v>20</v>
      </c>
      <c r="B411">
        <v>1991</v>
      </c>
    </row>
    <row r="412" spans="1:2" x14ac:dyDescent="0.3">
      <c r="A412" s="11" t="s">
        <v>20</v>
      </c>
      <c r="B412">
        <v>180</v>
      </c>
    </row>
    <row r="413" spans="1:2" x14ac:dyDescent="0.3">
      <c r="A413" s="11" t="s">
        <v>20</v>
      </c>
      <c r="B413">
        <v>130</v>
      </c>
    </row>
    <row r="414" spans="1:2" x14ac:dyDescent="0.3">
      <c r="A414" s="11" t="s">
        <v>20</v>
      </c>
      <c r="B414">
        <v>122</v>
      </c>
    </row>
    <row r="415" spans="1:2" x14ac:dyDescent="0.3">
      <c r="A415" s="11" t="s">
        <v>20</v>
      </c>
      <c r="B415">
        <v>140</v>
      </c>
    </row>
    <row r="416" spans="1:2" x14ac:dyDescent="0.3">
      <c r="A416" s="11" t="s">
        <v>20</v>
      </c>
      <c r="B416">
        <v>3388</v>
      </c>
    </row>
    <row r="417" spans="1:2" x14ac:dyDescent="0.3">
      <c r="A417" s="11" t="s">
        <v>20</v>
      </c>
      <c r="B417">
        <v>280</v>
      </c>
    </row>
    <row r="418" spans="1:2" x14ac:dyDescent="0.3">
      <c r="A418" s="11" t="s">
        <v>20</v>
      </c>
      <c r="B418">
        <v>366</v>
      </c>
    </row>
    <row r="419" spans="1:2" x14ac:dyDescent="0.3">
      <c r="A419" s="11" t="s">
        <v>20</v>
      </c>
      <c r="B419">
        <v>270</v>
      </c>
    </row>
    <row r="420" spans="1:2" x14ac:dyDescent="0.3">
      <c r="A420" s="11" t="s">
        <v>20</v>
      </c>
      <c r="B420">
        <v>137</v>
      </c>
    </row>
    <row r="421" spans="1:2" x14ac:dyDescent="0.3">
      <c r="A421" s="11" t="s">
        <v>20</v>
      </c>
      <c r="B421">
        <v>3205</v>
      </c>
    </row>
    <row r="422" spans="1:2" x14ac:dyDescent="0.3">
      <c r="A422" s="11" t="s">
        <v>20</v>
      </c>
      <c r="B422">
        <v>288</v>
      </c>
    </row>
    <row r="423" spans="1:2" x14ac:dyDescent="0.3">
      <c r="A423" s="11" t="s">
        <v>20</v>
      </c>
      <c r="B423">
        <v>148</v>
      </c>
    </row>
    <row r="424" spans="1:2" x14ac:dyDescent="0.3">
      <c r="A424" s="11" t="s">
        <v>20</v>
      </c>
      <c r="B424">
        <v>114</v>
      </c>
    </row>
    <row r="425" spans="1:2" x14ac:dyDescent="0.3">
      <c r="A425" s="11" t="s">
        <v>20</v>
      </c>
      <c r="B425">
        <v>1518</v>
      </c>
    </row>
    <row r="426" spans="1:2" x14ac:dyDescent="0.3">
      <c r="A426" s="11" t="s">
        <v>20</v>
      </c>
      <c r="B426">
        <v>166</v>
      </c>
    </row>
    <row r="427" spans="1:2" x14ac:dyDescent="0.3">
      <c r="A427" s="11" t="s">
        <v>20</v>
      </c>
      <c r="B427">
        <v>100</v>
      </c>
    </row>
    <row r="428" spans="1:2" x14ac:dyDescent="0.3">
      <c r="A428" s="11" t="s">
        <v>20</v>
      </c>
      <c r="B428">
        <v>235</v>
      </c>
    </row>
    <row r="429" spans="1:2" x14ac:dyDescent="0.3">
      <c r="A429" s="11" t="s">
        <v>20</v>
      </c>
      <c r="B429">
        <v>148</v>
      </c>
    </row>
    <row r="430" spans="1:2" x14ac:dyDescent="0.3">
      <c r="A430" s="11" t="s">
        <v>20</v>
      </c>
      <c r="B430">
        <v>198</v>
      </c>
    </row>
    <row r="431" spans="1:2" x14ac:dyDescent="0.3">
      <c r="A431" s="11" t="s">
        <v>20</v>
      </c>
      <c r="B431">
        <v>150</v>
      </c>
    </row>
    <row r="432" spans="1:2" x14ac:dyDescent="0.3">
      <c r="A432" s="11" t="s">
        <v>20</v>
      </c>
      <c r="B432">
        <v>216</v>
      </c>
    </row>
    <row r="433" spans="1:2" x14ac:dyDescent="0.3">
      <c r="A433" s="11" t="s">
        <v>20</v>
      </c>
      <c r="B433">
        <v>5139</v>
      </c>
    </row>
    <row r="434" spans="1:2" x14ac:dyDescent="0.3">
      <c r="A434" s="11" t="s">
        <v>20</v>
      </c>
      <c r="B434">
        <v>2353</v>
      </c>
    </row>
    <row r="435" spans="1:2" x14ac:dyDescent="0.3">
      <c r="A435" s="11" t="s">
        <v>20</v>
      </c>
      <c r="B435">
        <v>78</v>
      </c>
    </row>
    <row r="436" spans="1:2" x14ac:dyDescent="0.3">
      <c r="A436" s="11" t="s">
        <v>20</v>
      </c>
      <c r="B436">
        <v>174</v>
      </c>
    </row>
    <row r="437" spans="1:2" x14ac:dyDescent="0.3">
      <c r="A437" s="11" t="s">
        <v>20</v>
      </c>
      <c r="B437">
        <v>164</v>
      </c>
    </row>
    <row r="438" spans="1:2" x14ac:dyDescent="0.3">
      <c r="A438" s="11" t="s">
        <v>20</v>
      </c>
      <c r="B438">
        <v>161</v>
      </c>
    </row>
    <row r="439" spans="1:2" x14ac:dyDescent="0.3">
      <c r="A439" s="11" t="s">
        <v>20</v>
      </c>
      <c r="B439">
        <v>138</v>
      </c>
    </row>
    <row r="440" spans="1:2" x14ac:dyDescent="0.3">
      <c r="A440" s="11" t="s">
        <v>20</v>
      </c>
      <c r="B440">
        <v>3308</v>
      </c>
    </row>
    <row r="441" spans="1:2" x14ac:dyDescent="0.3">
      <c r="A441" s="11" t="s">
        <v>20</v>
      </c>
      <c r="B441">
        <v>127</v>
      </c>
    </row>
    <row r="442" spans="1:2" x14ac:dyDescent="0.3">
      <c r="A442" s="11" t="s">
        <v>20</v>
      </c>
      <c r="B442">
        <v>207</v>
      </c>
    </row>
    <row r="443" spans="1:2" x14ac:dyDescent="0.3">
      <c r="A443" s="11" t="s">
        <v>20</v>
      </c>
      <c r="B443">
        <v>181</v>
      </c>
    </row>
    <row r="444" spans="1:2" x14ac:dyDescent="0.3">
      <c r="A444" s="11" t="s">
        <v>20</v>
      </c>
      <c r="B444">
        <v>110</v>
      </c>
    </row>
    <row r="445" spans="1:2" x14ac:dyDescent="0.3">
      <c r="A445" s="11" t="s">
        <v>20</v>
      </c>
      <c r="B445">
        <v>185</v>
      </c>
    </row>
    <row r="446" spans="1:2" x14ac:dyDescent="0.3">
      <c r="A446" s="11" t="s">
        <v>20</v>
      </c>
      <c r="B446">
        <v>121</v>
      </c>
    </row>
    <row r="447" spans="1:2" x14ac:dyDescent="0.3">
      <c r="A447" s="11" t="s">
        <v>20</v>
      </c>
      <c r="B447">
        <v>106</v>
      </c>
    </row>
    <row r="448" spans="1:2" x14ac:dyDescent="0.3">
      <c r="A448" s="11" t="s">
        <v>20</v>
      </c>
      <c r="B448">
        <v>142</v>
      </c>
    </row>
    <row r="449" spans="1:2" x14ac:dyDescent="0.3">
      <c r="A449" s="11" t="s">
        <v>20</v>
      </c>
      <c r="B449">
        <v>233</v>
      </c>
    </row>
    <row r="450" spans="1:2" x14ac:dyDescent="0.3">
      <c r="A450" s="11" t="s">
        <v>20</v>
      </c>
      <c r="B450">
        <v>218</v>
      </c>
    </row>
    <row r="451" spans="1:2" x14ac:dyDescent="0.3">
      <c r="A451" s="11" t="s">
        <v>20</v>
      </c>
      <c r="B451">
        <v>76</v>
      </c>
    </row>
    <row r="452" spans="1:2" x14ac:dyDescent="0.3">
      <c r="A452" s="11" t="s">
        <v>20</v>
      </c>
      <c r="B452">
        <v>43</v>
      </c>
    </row>
    <row r="453" spans="1:2" x14ac:dyDescent="0.3">
      <c r="A453" s="11" t="s">
        <v>20</v>
      </c>
      <c r="B453">
        <v>221</v>
      </c>
    </row>
    <row r="454" spans="1:2" x14ac:dyDescent="0.3">
      <c r="A454" s="11" t="s">
        <v>20</v>
      </c>
      <c r="B454">
        <v>2805</v>
      </c>
    </row>
    <row r="455" spans="1:2" x14ac:dyDescent="0.3">
      <c r="A455" s="11" t="s">
        <v>20</v>
      </c>
      <c r="B455">
        <v>68</v>
      </c>
    </row>
    <row r="456" spans="1:2" x14ac:dyDescent="0.3">
      <c r="A456" s="11" t="s">
        <v>20</v>
      </c>
      <c r="B456">
        <v>183</v>
      </c>
    </row>
    <row r="457" spans="1:2" x14ac:dyDescent="0.3">
      <c r="A457" s="11" t="s">
        <v>20</v>
      </c>
      <c r="B457">
        <v>133</v>
      </c>
    </row>
    <row r="458" spans="1:2" x14ac:dyDescent="0.3">
      <c r="A458" s="11" t="s">
        <v>20</v>
      </c>
      <c r="B458">
        <v>2489</v>
      </c>
    </row>
    <row r="459" spans="1:2" x14ac:dyDescent="0.3">
      <c r="A459" s="11" t="s">
        <v>20</v>
      </c>
      <c r="B459">
        <v>69</v>
      </c>
    </row>
    <row r="460" spans="1:2" x14ac:dyDescent="0.3">
      <c r="A460" s="11" t="s">
        <v>20</v>
      </c>
      <c r="B460">
        <v>279</v>
      </c>
    </row>
    <row r="461" spans="1:2" x14ac:dyDescent="0.3">
      <c r="A461" s="11" t="s">
        <v>20</v>
      </c>
      <c r="B461">
        <v>210</v>
      </c>
    </row>
    <row r="462" spans="1:2" x14ac:dyDescent="0.3">
      <c r="A462" s="11" t="s">
        <v>20</v>
      </c>
      <c r="B462">
        <v>2100</v>
      </c>
    </row>
    <row r="463" spans="1:2" x14ac:dyDescent="0.3">
      <c r="A463" s="11" t="s">
        <v>20</v>
      </c>
      <c r="B463">
        <v>252</v>
      </c>
    </row>
    <row r="464" spans="1:2" x14ac:dyDescent="0.3">
      <c r="A464" s="11" t="s">
        <v>20</v>
      </c>
      <c r="B464">
        <v>1280</v>
      </c>
    </row>
    <row r="465" spans="1:2" x14ac:dyDescent="0.3">
      <c r="A465" s="11" t="s">
        <v>20</v>
      </c>
      <c r="B465">
        <v>157</v>
      </c>
    </row>
    <row r="466" spans="1:2" x14ac:dyDescent="0.3">
      <c r="A466" s="11" t="s">
        <v>20</v>
      </c>
      <c r="B466">
        <v>194</v>
      </c>
    </row>
    <row r="467" spans="1:2" x14ac:dyDescent="0.3">
      <c r="A467" s="11" t="s">
        <v>20</v>
      </c>
      <c r="B467">
        <v>82</v>
      </c>
    </row>
    <row r="468" spans="1:2" x14ac:dyDescent="0.3">
      <c r="A468" s="11" t="s">
        <v>20</v>
      </c>
      <c r="B468">
        <v>4233</v>
      </c>
    </row>
    <row r="469" spans="1:2" x14ac:dyDescent="0.3">
      <c r="A469" s="11" t="s">
        <v>20</v>
      </c>
      <c r="B469">
        <v>1297</v>
      </c>
    </row>
    <row r="470" spans="1:2" x14ac:dyDescent="0.3">
      <c r="A470" s="11" t="s">
        <v>20</v>
      </c>
      <c r="B470">
        <v>165</v>
      </c>
    </row>
    <row r="471" spans="1:2" x14ac:dyDescent="0.3">
      <c r="A471" s="11" t="s">
        <v>20</v>
      </c>
      <c r="B471">
        <v>119</v>
      </c>
    </row>
    <row r="472" spans="1:2" x14ac:dyDescent="0.3">
      <c r="A472" s="11" t="s">
        <v>20</v>
      </c>
      <c r="B472">
        <v>1797</v>
      </c>
    </row>
    <row r="473" spans="1:2" x14ac:dyDescent="0.3">
      <c r="A473" s="11" t="s">
        <v>20</v>
      </c>
      <c r="B473">
        <v>261</v>
      </c>
    </row>
    <row r="474" spans="1:2" x14ac:dyDescent="0.3">
      <c r="A474" s="11" t="s">
        <v>20</v>
      </c>
      <c r="B474">
        <v>157</v>
      </c>
    </row>
    <row r="475" spans="1:2" x14ac:dyDescent="0.3">
      <c r="A475" s="11" t="s">
        <v>20</v>
      </c>
      <c r="B475">
        <v>3533</v>
      </c>
    </row>
    <row r="476" spans="1:2" x14ac:dyDescent="0.3">
      <c r="A476" s="11" t="s">
        <v>20</v>
      </c>
      <c r="B476">
        <v>155</v>
      </c>
    </row>
    <row r="477" spans="1:2" x14ac:dyDescent="0.3">
      <c r="A477" s="11" t="s">
        <v>20</v>
      </c>
      <c r="B477">
        <v>132</v>
      </c>
    </row>
    <row r="478" spans="1:2" x14ac:dyDescent="0.3">
      <c r="A478" s="11" t="s">
        <v>20</v>
      </c>
      <c r="B478">
        <v>1354</v>
      </c>
    </row>
    <row r="479" spans="1:2" x14ac:dyDescent="0.3">
      <c r="A479" s="11" t="s">
        <v>20</v>
      </c>
      <c r="B479">
        <v>48</v>
      </c>
    </row>
    <row r="480" spans="1:2" x14ac:dyDescent="0.3">
      <c r="A480" s="11" t="s">
        <v>20</v>
      </c>
      <c r="B480">
        <v>110</v>
      </c>
    </row>
    <row r="481" spans="1:2" x14ac:dyDescent="0.3">
      <c r="A481" s="11" t="s">
        <v>20</v>
      </c>
      <c r="B481">
        <v>172</v>
      </c>
    </row>
    <row r="482" spans="1:2" x14ac:dyDescent="0.3">
      <c r="A482" s="11" t="s">
        <v>20</v>
      </c>
      <c r="B482">
        <v>307</v>
      </c>
    </row>
    <row r="483" spans="1:2" x14ac:dyDescent="0.3">
      <c r="A483" s="11" t="s">
        <v>20</v>
      </c>
      <c r="B483">
        <v>160</v>
      </c>
    </row>
    <row r="484" spans="1:2" x14ac:dyDescent="0.3">
      <c r="A484" s="11" t="s">
        <v>20</v>
      </c>
      <c r="B484">
        <v>1467</v>
      </c>
    </row>
    <row r="485" spans="1:2" x14ac:dyDescent="0.3">
      <c r="A485" s="11" t="s">
        <v>20</v>
      </c>
      <c r="B485">
        <v>2662</v>
      </c>
    </row>
    <row r="486" spans="1:2" x14ac:dyDescent="0.3">
      <c r="A486" s="11" t="s">
        <v>20</v>
      </c>
      <c r="B486">
        <v>452</v>
      </c>
    </row>
    <row r="487" spans="1:2" x14ac:dyDescent="0.3">
      <c r="A487" s="11" t="s">
        <v>20</v>
      </c>
      <c r="B487">
        <v>158</v>
      </c>
    </row>
    <row r="488" spans="1:2" x14ac:dyDescent="0.3">
      <c r="A488" s="11" t="s">
        <v>20</v>
      </c>
      <c r="B488">
        <v>225</v>
      </c>
    </row>
    <row r="489" spans="1:2" x14ac:dyDescent="0.3">
      <c r="A489" s="11" t="s">
        <v>20</v>
      </c>
      <c r="B489">
        <v>65</v>
      </c>
    </row>
    <row r="490" spans="1:2" x14ac:dyDescent="0.3">
      <c r="A490" s="11" t="s">
        <v>20</v>
      </c>
      <c r="B490">
        <v>163</v>
      </c>
    </row>
    <row r="491" spans="1:2" x14ac:dyDescent="0.3">
      <c r="A491" s="11" t="s">
        <v>20</v>
      </c>
      <c r="B491">
        <v>85</v>
      </c>
    </row>
    <row r="492" spans="1:2" x14ac:dyDescent="0.3">
      <c r="A492" s="11" t="s">
        <v>20</v>
      </c>
      <c r="B492">
        <v>217</v>
      </c>
    </row>
    <row r="493" spans="1:2" x14ac:dyDescent="0.3">
      <c r="A493" s="11" t="s">
        <v>20</v>
      </c>
      <c r="B493">
        <v>150</v>
      </c>
    </row>
    <row r="494" spans="1:2" x14ac:dyDescent="0.3">
      <c r="A494" s="11" t="s">
        <v>20</v>
      </c>
      <c r="B494">
        <v>3272</v>
      </c>
    </row>
    <row r="495" spans="1:2" x14ac:dyDescent="0.3">
      <c r="A495" s="11" t="s">
        <v>20</v>
      </c>
      <c r="B495">
        <v>300</v>
      </c>
    </row>
    <row r="496" spans="1:2" x14ac:dyDescent="0.3">
      <c r="A496" s="11" t="s">
        <v>20</v>
      </c>
      <c r="B496">
        <v>126</v>
      </c>
    </row>
    <row r="497" spans="1:2" x14ac:dyDescent="0.3">
      <c r="A497" s="11" t="s">
        <v>20</v>
      </c>
      <c r="B497">
        <v>2320</v>
      </c>
    </row>
    <row r="498" spans="1:2" x14ac:dyDescent="0.3">
      <c r="A498" s="11" t="s">
        <v>20</v>
      </c>
      <c r="B498">
        <v>81</v>
      </c>
    </row>
    <row r="499" spans="1:2" x14ac:dyDescent="0.3">
      <c r="A499" s="11" t="s">
        <v>20</v>
      </c>
      <c r="B499">
        <v>1887</v>
      </c>
    </row>
    <row r="500" spans="1:2" x14ac:dyDescent="0.3">
      <c r="A500" s="11" t="s">
        <v>20</v>
      </c>
      <c r="B500">
        <v>4358</v>
      </c>
    </row>
    <row r="501" spans="1:2" x14ac:dyDescent="0.3">
      <c r="A501" s="11" t="s">
        <v>20</v>
      </c>
      <c r="B501">
        <v>53</v>
      </c>
    </row>
    <row r="502" spans="1:2" x14ac:dyDescent="0.3">
      <c r="A502" s="11" t="s">
        <v>20</v>
      </c>
      <c r="B502">
        <v>2414</v>
      </c>
    </row>
    <row r="503" spans="1:2" x14ac:dyDescent="0.3">
      <c r="A503" s="11" t="s">
        <v>20</v>
      </c>
      <c r="B503">
        <v>80</v>
      </c>
    </row>
    <row r="504" spans="1:2" x14ac:dyDescent="0.3">
      <c r="A504" s="11" t="s">
        <v>20</v>
      </c>
      <c r="B504">
        <v>193</v>
      </c>
    </row>
    <row r="505" spans="1:2" x14ac:dyDescent="0.3">
      <c r="A505" s="11" t="s">
        <v>20</v>
      </c>
      <c r="B505">
        <v>52</v>
      </c>
    </row>
    <row r="506" spans="1:2" x14ac:dyDescent="0.3">
      <c r="A506" s="11" t="s">
        <v>20</v>
      </c>
      <c r="B506">
        <v>290</v>
      </c>
    </row>
    <row r="507" spans="1:2" x14ac:dyDescent="0.3">
      <c r="A507" s="11" t="s">
        <v>20</v>
      </c>
      <c r="B507">
        <v>122</v>
      </c>
    </row>
    <row r="508" spans="1:2" x14ac:dyDescent="0.3">
      <c r="A508" s="11" t="s">
        <v>20</v>
      </c>
      <c r="B508">
        <v>1470</v>
      </c>
    </row>
    <row r="509" spans="1:2" x14ac:dyDescent="0.3">
      <c r="A509" s="11" t="s">
        <v>20</v>
      </c>
      <c r="B509">
        <v>165</v>
      </c>
    </row>
    <row r="510" spans="1:2" x14ac:dyDescent="0.3">
      <c r="A510" s="11" t="s">
        <v>20</v>
      </c>
      <c r="B510">
        <v>182</v>
      </c>
    </row>
    <row r="511" spans="1:2" x14ac:dyDescent="0.3">
      <c r="A511" s="11" t="s">
        <v>20</v>
      </c>
      <c r="B511">
        <v>199</v>
      </c>
    </row>
    <row r="512" spans="1:2" x14ac:dyDescent="0.3">
      <c r="A512" s="11" t="s">
        <v>20</v>
      </c>
      <c r="B512">
        <v>56</v>
      </c>
    </row>
    <row r="513" spans="1:2" x14ac:dyDescent="0.3">
      <c r="A513" s="11" t="s">
        <v>20</v>
      </c>
      <c r="B513">
        <v>1460</v>
      </c>
    </row>
    <row r="514" spans="1:2" x14ac:dyDescent="0.3">
      <c r="A514" s="11" t="s">
        <v>20</v>
      </c>
      <c r="B514">
        <v>123</v>
      </c>
    </row>
    <row r="515" spans="1:2" x14ac:dyDescent="0.3">
      <c r="A515" s="11" t="s">
        <v>20</v>
      </c>
      <c r="B515">
        <v>159</v>
      </c>
    </row>
    <row r="516" spans="1:2" x14ac:dyDescent="0.3">
      <c r="A516" s="11" t="s">
        <v>20</v>
      </c>
      <c r="B516">
        <v>110</v>
      </c>
    </row>
    <row r="517" spans="1:2" x14ac:dyDescent="0.3">
      <c r="A517" s="11" t="s">
        <v>20</v>
      </c>
      <c r="B517">
        <v>236</v>
      </c>
    </row>
    <row r="518" spans="1:2" x14ac:dyDescent="0.3">
      <c r="A518" s="11" t="s">
        <v>20</v>
      </c>
      <c r="B518">
        <v>191</v>
      </c>
    </row>
    <row r="519" spans="1:2" x14ac:dyDescent="0.3">
      <c r="A519" s="11" t="s">
        <v>20</v>
      </c>
      <c r="B519">
        <v>3934</v>
      </c>
    </row>
    <row r="520" spans="1:2" x14ac:dyDescent="0.3">
      <c r="A520" s="11" t="s">
        <v>20</v>
      </c>
      <c r="B520">
        <v>80</v>
      </c>
    </row>
    <row r="521" spans="1:2" x14ac:dyDescent="0.3">
      <c r="A521" s="11" t="s">
        <v>20</v>
      </c>
      <c r="B521">
        <v>462</v>
      </c>
    </row>
    <row r="522" spans="1:2" x14ac:dyDescent="0.3">
      <c r="A522" s="11" t="s">
        <v>20</v>
      </c>
      <c r="B522">
        <v>179</v>
      </c>
    </row>
    <row r="523" spans="1:2" x14ac:dyDescent="0.3">
      <c r="A523" s="11" t="s">
        <v>20</v>
      </c>
      <c r="B523">
        <v>1866</v>
      </c>
    </row>
    <row r="524" spans="1:2" x14ac:dyDescent="0.3">
      <c r="A524" s="11" t="s">
        <v>20</v>
      </c>
      <c r="B524">
        <v>156</v>
      </c>
    </row>
    <row r="525" spans="1:2" x14ac:dyDescent="0.3">
      <c r="A525" s="11" t="s">
        <v>20</v>
      </c>
      <c r="B525">
        <v>255</v>
      </c>
    </row>
    <row r="526" spans="1:2" x14ac:dyDescent="0.3">
      <c r="A526" s="11" t="s">
        <v>20</v>
      </c>
      <c r="B526">
        <v>2261</v>
      </c>
    </row>
    <row r="527" spans="1:2" x14ac:dyDescent="0.3">
      <c r="A527" s="11" t="s">
        <v>20</v>
      </c>
      <c r="B527">
        <v>40</v>
      </c>
    </row>
    <row r="528" spans="1:2" x14ac:dyDescent="0.3">
      <c r="A528" s="11" t="s">
        <v>20</v>
      </c>
      <c r="B528">
        <v>2289</v>
      </c>
    </row>
    <row r="529" spans="1:2" x14ac:dyDescent="0.3">
      <c r="A529" s="11" t="s">
        <v>20</v>
      </c>
      <c r="B529">
        <v>65</v>
      </c>
    </row>
    <row r="530" spans="1:2" x14ac:dyDescent="0.3">
      <c r="A530" s="11" t="s">
        <v>20</v>
      </c>
      <c r="B530">
        <v>3777</v>
      </c>
    </row>
    <row r="531" spans="1:2" x14ac:dyDescent="0.3">
      <c r="A531" s="11" t="s">
        <v>20</v>
      </c>
      <c r="B531">
        <v>184</v>
      </c>
    </row>
    <row r="532" spans="1:2" x14ac:dyDescent="0.3">
      <c r="A532" s="11" t="s">
        <v>20</v>
      </c>
      <c r="B532">
        <v>85</v>
      </c>
    </row>
    <row r="533" spans="1:2" x14ac:dyDescent="0.3">
      <c r="A533" s="11" t="s">
        <v>20</v>
      </c>
      <c r="B533">
        <v>144</v>
      </c>
    </row>
    <row r="534" spans="1:2" x14ac:dyDescent="0.3">
      <c r="A534" s="11" t="s">
        <v>20</v>
      </c>
      <c r="B534">
        <v>1902</v>
      </c>
    </row>
    <row r="535" spans="1:2" x14ac:dyDescent="0.3">
      <c r="A535" s="11" t="s">
        <v>20</v>
      </c>
      <c r="B535">
        <v>105</v>
      </c>
    </row>
    <row r="536" spans="1:2" x14ac:dyDescent="0.3">
      <c r="A536" s="11" t="s">
        <v>20</v>
      </c>
      <c r="B536">
        <v>132</v>
      </c>
    </row>
    <row r="537" spans="1:2" x14ac:dyDescent="0.3">
      <c r="A537" s="11" t="s">
        <v>20</v>
      </c>
      <c r="B537">
        <v>96</v>
      </c>
    </row>
    <row r="538" spans="1:2" x14ac:dyDescent="0.3">
      <c r="A538" s="11" t="s">
        <v>20</v>
      </c>
      <c r="B538">
        <v>114</v>
      </c>
    </row>
    <row r="539" spans="1:2" x14ac:dyDescent="0.3">
      <c r="A539" s="11" t="s">
        <v>20</v>
      </c>
      <c r="B539">
        <v>203</v>
      </c>
    </row>
    <row r="540" spans="1:2" x14ac:dyDescent="0.3">
      <c r="A540" s="11" t="s">
        <v>20</v>
      </c>
      <c r="B540">
        <v>1559</v>
      </c>
    </row>
    <row r="541" spans="1:2" x14ac:dyDescent="0.3">
      <c r="A541" s="11" t="s">
        <v>20</v>
      </c>
      <c r="B541">
        <v>1548</v>
      </c>
    </row>
    <row r="542" spans="1:2" x14ac:dyDescent="0.3">
      <c r="A542" s="11" t="s">
        <v>20</v>
      </c>
      <c r="B542">
        <v>80</v>
      </c>
    </row>
    <row r="543" spans="1:2" x14ac:dyDescent="0.3">
      <c r="A543" s="11" t="s">
        <v>20</v>
      </c>
      <c r="B543">
        <v>131</v>
      </c>
    </row>
    <row r="544" spans="1:2" x14ac:dyDescent="0.3">
      <c r="A544" s="11" t="s">
        <v>20</v>
      </c>
      <c r="B544">
        <v>112</v>
      </c>
    </row>
    <row r="545" spans="1:2" x14ac:dyDescent="0.3">
      <c r="A545" s="11" t="s">
        <v>20</v>
      </c>
      <c r="B545">
        <v>155</v>
      </c>
    </row>
    <row r="546" spans="1:2" x14ac:dyDescent="0.3">
      <c r="A546" s="11" t="s">
        <v>20</v>
      </c>
      <c r="B546">
        <v>266</v>
      </c>
    </row>
    <row r="547" spans="1:2" x14ac:dyDescent="0.3">
      <c r="A547" s="11" t="s">
        <v>20</v>
      </c>
      <c r="B547">
        <v>155</v>
      </c>
    </row>
    <row r="548" spans="1:2" x14ac:dyDescent="0.3">
      <c r="A548" s="11" t="s">
        <v>20</v>
      </c>
      <c r="B548">
        <v>207</v>
      </c>
    </row>
    <row r="549" spans="1:2" x14ac:dyDescent="0.3">
      <c r="A549" s="11" t="s">
        <v>20</v>
      </c>
      <c r="B549">
        <v>245</v>
      </c>
    </row>
    <row r="550" spans="1:2" x14ac:dyDescent="0.3">
      <c r="A550" s="11" t="s">
        <v>20</v>
      </c>
      <c r="B550">
        <v>1573</v>
      </c>
    </row>
    <row r="551" spans="1:2" x14ac:dyDescent="0.3">
      <c r="A551" s="11" t="s">
        <v>20</v>
      </c>
      <c r="B551">
        <v>114</v>
      </c>
    </row>
    <row r="552" spans="1:2" x14ac:dyDescent="0.3">
      <c r="A552" s="11" t="s">
        <v>20</v>
      </c>
      <c r="B552">
        <v>93</v>
      </c>
    </row>
    <row r="553" spans="1:2" x14ac:dyDescent="0.3">
      <c r="A553" s="11" t="s">
        <v>20</v>
      </c>
      <c r="B553">
        <v>1681</v>
      </c>
    </row>
    <row r="554" spans="1:2" x14ac:dyDescent="0.3">
      <c r="A554" s="11" t="s">
        <v>20</v>
      </c>
      <c r="B554">
        <v>32</v>
      </c>
    </row>
    <row r="555" spans="1:2" x14ac:dyDescent="0.3">
      <c r="A555" s="11" t="s">
        <v>20</v>
      </c>
      <c r="B555">
        <v>135</v>
      </c>
    </row>
    <row r="556" spans="1:2" x14ac:dyDescent="0.3">
      <c r="A556" s="11" t="s">
        <v>20</v>
      </c>
      <c r="B556">
        <v>140</v>
      </c>
    </row>
    <row r="557" spans="1:2" x14ac:dyDescent="0.3">
      <c r="A557" s="11" t="s">
        <v>20</v>
      </c>
      <c r="B557">
        <v>92</v>
      </c>
    </row>
    <row r="558" spans="1:2" x14ac:dyDescent="0.3">
      <c r="A558" s="11" t="s">
        <v>20</v>
      </c>
      <c r="B558">
        <v>1015</v>
      </c>
    </row>
    <row r="559" spans="1:2" x14ac:dyDescent="0.3">
      <c r="A559" s="11" t="s">
        <v>20</v>
      </c>
      <c r="B559">
        <v>323</v>
      </c>
    </row>
    <row r="560" spans="1:2" x14ac:dyDescent="0.3">
      <c r="A560" s="11" t="s">
        <v>20</v>
      </c>
      <c r="B560">
        <v>2326</v>
      </c>
    </row>
    <row r="561" spans="1:2" x14ac:dyDescent="0.3">
      <c r="A561" s="11" t="s">
        <v>20</v>
      </c>
      <c r="B561">
        <v>381</v>
      </c>
    </row>
    <row r="562" spans="1:2" x14ac:dyDescent="0.3">
      <c r="A562" s="11" t="s">
        <v>20</v>
      </c>
      <c r="B562">
        <v>480</v>
      </c>
    </row>
    <row r="563" spans="1:2" x14ac:dyDescent="0.3">
      <c r="A563" s="11" t="s">
        <v>20</v>
      </c>
      <c r="B563">
        <v>226</v>
      </c>
    </row>
    <row r="564" spans="1:2" x14ac:dyDescent="0.3">
      <c r="A564" s="11" t="s">
        <v>20</v>
      </c>
      <c r="B564">
        <v>241</v>
      </c>
    </row>
    <row r="565" spans="1:2" x14ac:dyDescent="0.3">
      <c r="A565" s="11" t="s">
        <v>20</v>
      </c>
      <c r="B565">
        <v>132</v>
      </c>
    </row>
    <row r="566" spans="1:2" x14ac:dyDescent="0.3">
      <c r="A566" s="11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Brandon Todd</cp:lastModifiedBy>
  <dcterms:created xsi:type="dcterms:W3CDTF">2021-09-29T18:52:28Z</dcterms:created>
  <dcterms:modified xsi:type="dcterms:W3CDTF">2024-07-22T15:55:51Z</dcterms:modified>
</cp:coreProperties>
</file>