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matiasrivas/Estudios/DisenoGraficoOrt/Ultimo Cuatrimestre/Plan de Negocios/"/>
    </mc:Choice>
  </mc:AlternateContent>
  <xr:revisionPtr revIDLastSave="0" documentId="13_ncr:1_{9A779F7F-E3D0-D441-B071-0DF017470029}" xr6:coauthVersionLast="47" xr6:coauthVersionMax="47" xr10:uidLastSave="{00000000-0000-0000-0000-000000000000}"/>
  <bookViews>
    <workbookView xWindow="30240" yWindow="500" windowWidth="38400" windowHeight="21100" activeTab="1" xr2:uid="{00000000-000D-0000-FFFF-FFFF00000000}"/>
  </bookViews>
  <sheets>
    <sheet name="Ejercicio 2" sheetId="1" r:id="rId1"/>
    <sheet name="Hoja1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3" l="1"/>
  <c r="I25" i="3" s="1"/>
  <c r="I24" i="3" s="1"/>
  <c r="N22" i="3"/>
  <c r="L20" i="3"/>
  <c r="K20" i="3"/>
  <c r="J20" i="3"/>
  <c r="I20" i="3"/>
  <c r="H20" i="3"/>
  <c r="H28" i="3" s="1"/>
  <c r="E20" i="3"/>
  <c r="E18" i="3"/>
  <c r="I17" i="3"/>
  <c r="H17" i="3"/>
  <c r="E16" i="3"/>
  <c r="D13" i="3"/>
  <c r="D18" i="3" s="1"/>
  <c r="F18" i="3" s="1"/>
  <c r="K24" i="2"/>
  <c r="K26" i="2"/>
  <c r="K25" i="2"/>
  <c r="J24" i="2"/>
  <c r="J26" i="2"/>
  <c r="I24" i="2"/>
  <c r="J25" i="2" s="1"/>
  <c r="N22" i="2"/>
  <c r="I25" i="2"/>
  <c r="H28" i="2"/>
  <c r="N23" i="2"/>
  <c r="E20" i="2"/>
  <c r="D20" i="2"/>
  <c r="I17" i="2"/>
  <c r="E18" i="2"/>
  <c r="E16" i="2"/>
  <c r="I20" i="2"/>
  <c r="J20" i="2"/>
  <c r="K20" i="2"/>
  <c r="L20" i="2"/>
  <c r="H17" i="2"/>
  <c r="H20" i="2"/>
  <c r="D18" i="2"/>
  <c r="D13" i="2"/>
  <c r="D20" i="1"/>
  <c r="D16" i="1"/>
  <c r="D13" i="1"/>
  <c r="F20" i="1" s="1"/>
  <c r="J26" i="3" l="1"/>
  <c r="J25" i="3"/>
  <c r="J24" i="3" s="1"/>
  <c r="F15" i="3"/>
  <c r="D16" i="3"/>
  <c r="F18" i="2"/>
  <c r="F15" i="2"/>
  <c r="D16" i="2"/>
  <c r="F15" i="1"/>
  <c r="F16" i="1"/>
  <c r="F18" i="1"/>
  <c r="K26" i="3" l="1"/>
  <c r="K25" i="3"/>
  <c r="K24" i="3" s="1"/>
  <c r="F16" i="3"/>
  <c r="D20" i="3"/>
  <c r="F20" i="3" s="1"/>
  <c r="F20" i="2"/>
  <c r="F16" i="2"/>
</calcChain>
</file>

<file path=xl/sharedStrings.xml><?xml version="1.0" encoding="utf-8"?>
<sst xmlns="http://schemas.openxmlformats.org/spreadsheetml/2006/main" count="182" uniqueCount="52">
  <si>
    <t>Financiero/Economico</t>
  </si>
  <si>
    <t>abril</t>
  </si>
  <si>
    <t>mayo</t>
  </si>
  <si>
    <t>Unidades  facturadas</t>
  </si>
  <si>
    <t>50% a 30 dias y resto a 60 dias</t>
  </si>
  <si>
    <t>1) Clasificar Economico / Financiero</t>
  </si>
  <si>
    <t>Precio de venta</t>
  </si>
  <si>
    <t>cobranzas</t>
  </si>
  <si>
    <t>30 dias</t>
  </si>
  <si>
    <t>2) Arme el presupuesto economico</t>
  </si>
  <si>
    <t>costos fijos</t>
  </si>
  <si>
    <t>de las ventas</t>
  </si>
  <si>
    <t>3) Arme presupuesto financiero</t>
  </si>
  <si>
    <t xml:space="preserve">pago de los costos fijos </t>
  </si>
  <si>
    <t>60 dias</t>
  </si>
  <si>
    <t>costos variables</t>
  </si>
  <si>
    <t>pagos de los costos variables</t>
  </si>
  <si>
    <t>Contado</t>
  </si>
  <si>
    <t>PRESUPUESTO FINANCIERA ( $ / deficit / superavit)</t>
  </si>
  <si>
    <t>PRESUPUESTO ECONOMICO ( RENTABILIDAD / r+/r-)</t>
  </si>
  <si>
    <t>Presupuesto Financiero</t>
  </si>
  <si>
    <t xml:space="preserve">abril </t>
  </si>
  <si>
    <t>junio</t>
  </si>
  <si>
    <t>julio</t>
  </si>
  <si>
    <t>agosto</t>
  </si>
  <si>
    <t>Venta  ( PxQ)</t>
  </si>
  <si>
    <t xml:space="preserve">Cobranzas </t>
  </si>
  <si>
    <t xml:space="preserve">menos </t>
  </si>
  <si>
    <t xml:space="preserve"> menos</t>
  </si>
  <si>
    <t>Costo Variables</t>
  </si>
  <si>
    <t>Utilidad Bruta / cmg</t>
  </si>
  <si>
    <t>Pagos</t>
  </si>
  <si>
    <t>Costos Variables</t>
  </si>
  <si>
    <t>Costo Fijos</t>
  </si>
  <si>
    <t>Costos Fijo</t>
  </si>
  <si>
    <t>Interes x financiacion</t>
  </si>
  <si>
    <t>#</t>
  </si>
  <si>
    <t>Utilidad Neta ( */-)</t>
  </si>
  <si>
    <t>Superavit / deficit Caja</t>
  </si>
  <si>
    <t>TNA pasiva</t>
  </si>
  <si>
    <t>TNA activa</t>
  </si>
  <si>
    <t>Ingreso Plazo Fijo</t>
  </si>
  <si>
    <t>Intereses</t>
  </si>
  <si>
    <t>Devolucion</t>
  </si>
  <si>
    <t xml:space="preserve">Fondos </t>
  </si>
  <si>
    <t>E</t>
  </si>
  <si>
    <t>F</t>
  </si>
  <si>
    <t>x</t>
  </si>
  <si>
    <t>Ingreso Plazo Fijo / prestamo</t>
  </si>
  <si>
    <t>Tnmensual activa</t>
  </si>
  <si>
    <t>Tnmensual pasiva</t>
  </si>
  <si>
    <t>.+ Plazo fijo
- Prestamo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</si>
</sst>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\ * #,##0.00_);_(&quot;$&quot;\ * \(#,##0.00\);_(&quot;$&quot;\ * &quot;-&quot;??_);_(@_)"/>
    <numFmt numFmtId="164" formatCode="_-* #,##0.00_-;\-* #,##0.00_-;_-* &quot;-&quot;??_-;_-@_-"/>
    <numFmt numFmtId="165" formatCode="_ * #,##0.00_ ;_ * \-#,##0.00_ ;_ * &quot;-&quot;??_ ;_ @_ "/>
    <numFmt numFmtId="166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3" fillId="2" borderId="0" xfId="0" applyFont="1" applyFill="1"/>
    <xf numFmtId="166" fontId="0" fillId="0" borderId="0" xfId="1" applyNumberFormat="1" applyFont="1"/>
    <xf numFmtId="166" fontId="7" fillId="0" borderId="0" xfId="1" applyNumberFormat="1" applyFont="1"/>
    <xf numFmtId="0" fontId="6" fillId="3" borderId="0" xfId="0" applyFont="1" applyFill="1" applyAlignment="1">
      <alignment horizontal="center"/>
    </xf>
    <xf numFmtId="0" fontId="3" fillId="3" borderId="0" xfId="0" applyFont="1" applyFill="1"/>
    <xf numFmtId="9" fontId="0" fillId="4" borderId="0" xfId="2" applyFont="1" applyFill="1"/>
    <xf numFmtId="166" fontId="7" fillId="4" borderId="0" xfId="1" applyNumberFormat="1" applyFont="1" applyFill="1"/>
    <xf numFmtId="9" fontId="0" fillId="0" borderId="0" xfId="2" applyFont="1"/>
    <xf numFmtId="166" fontId="0" fillId="4" borderId="0" xfId="1" applyNumberFormat="1" applyFont="1" applyFill="1"/>
    <xf numFmtId="0" fontId="7" fillId="0" borderId="0" xfId="0" applyFont="1"/>
    <xf numFmtId="0" fontId="2" fillId="5" borderId="0" xfId="0" applyFont="1" applyFill="1" applyAlignment="1">
      <alignment horizontal="center" wrapText="1"/>
    </xf>
    <xf numFmtId="0" fontId="4" fillId="6" borderId="0" xfId="0" applyFont="1" applyFill="1"/>
    <xf numFmtId="0" fontId="4" fillId="6" borderId="1" xfId="0" applyFont="1" applyFill="1" applyBorder="1"/>
    <xf numFmtId="0" fontId="4" fillId="6" borderId="2" xfId="0" applyFont="1" applyFill="1" applyBorder="1"/>
    <xf numFmtId="0" fontId="4" fillId="6" borderId="3" xfId="0" applyFont="1" applyFill="1" applyBorder="1"/>
    <xf numFmtId="0" fontId="4" fillId="0" borderId="0" xfId="0" applyFont="1"/>
    <xf numFmtId="0" fontId="7" fillId="6" borderId="4" xfId="0" applyFont="1" applyFill="1" applyBorder="1"/>
    <xf numFmtId="0" fontId="6" fillId="6" borderId="0" xfId="0" applyFont="1" applyFill="1" applyAlignment="1">
      <alignment horizontal="center"/>
    </xf>
    <xf numFmtId="0" fontId="7" fillId="6" borderId="0" xfId="0" applyFont="1" applyFill="1"/>
    <xf numFmtId="0" fontId="7" fillId="7" borderId="0" xfId="0" applyFont="1" applyFill="1"/>
    <xf numFmtId="0" fontId="4" fillId="3" borderId="0" xfId="0" applyFont="1" applyFill="1"/>
    <xf numFmtId="166" fontId="7" fillId="0" borderId="0" xfId="1" applyNumberFormat="1" applyFont="1" applyFill="1"/>
    <xf numFmtId="166" fontId="6" fillId="3" borderId="4" xfId="1" applyNumberFormat="1" applyFont="1" applyFill="1" applyBorder="1"/>
    <xf numFmtId="166" fontId="7" fillId="6" borderId="0" xfId="1" applyNumberFormat="1" applyFont="1" applyFill="1" applyBorder="1"/>
    <xf numFmtId="166" fontId="4" fillId="6" borderId="5" xfId="1" applyNumberFormat="1" applyFont="1" applyFill="1" applyBorder="1"/>
    <xf numFmtId="166" fontId="4" fillId="0" borderId="0" xfId="1" applyNumberFormat="1" applyFont="1" applyFill="1"/>
    <xf numFmtId="166" fontId="7" fillId="3" borderId="4" xfId="1" applyNumberFormat="1" applyFont="1" applyFill="1" applyBorder="1"/>
    <xf numFmtId="166" fontId="4" fillId="6" borderId="0" xfId="1" applyNumberFormat="1" applyFont="1" applyFill="1" applyBorder="1"/>
    <xf numFmtId="9" fontId="7" fillId="0" borderId="0" xfId="2" applyFont="1" applyFill="1" applyBorder="1"/>
    <xf numFmtId="0" fontId="6" fillId="7" borderId="6" xfId="0" applyFont="1" applyFill="1" applyBorder="1"/>
    <xf numFmtId="166" fontId="7" fillId="0" borderId="6" xfId="1" applyNumberFormat="1" applyFont="1" applyFill="1" applyBorder="1"/>
    <xf numFmtId="166" fontId="7" fillId="6" borderId="5" xfId="1" applyNumberFormat="1" applyFont="1" applyFill="1" applyBorder="1"/>
    <xf numFmtId="166" fontId="4" fillId="6" borderId="0" xfId="1" applyNumberFormat="1" applyFont="1" applyFill="1"/>
    <xf numFmtId="9" fontId="7" fillId="0" borderId="0" xfId="2" applyFont="1" applyFill="1"/>
    <xf numFmtId="166" fontId="7" fillId="6" borderId="7" xfId="1" applyNumberFormat="1" applyFont="1" applyFill="1" applyBorder="1"/>
    <xf numFmtId="166" fontId="7" fillId="6" borderId="8" xfId="1" applyNumberFormat="1" applyFont="1" applyFill="1" applyBorder="1"/>
    <xf numFmtId="9" fontId="7" fillId="0" borderId="0" xfId="0" applyNumberFormat="1" applyFont="1"/>
    <xf numFmtId="0" fontId="3" fillId="3" borderId="4" xfId="0" applyFont="1" applyFill="1" applyBorder="1"/>
    <xf numFmtId="166" fontId="7" fillId="6" borderId="0" xfId="1" applyNumberFormat="1" applyFont="1" applyFill="1" applyBorder="1" applyAlignment="1">
      <alignment horizontal="center"/>
    </xf>
    <xf numFmtId="166" fontId="4" fillId="6" borderId="5" xfId="1" applyNumberFormat="1" applyFont="1" applyFill="1" applyBorder="1" applyAlignment="1">
      <alignment horizontal="center"/>
    </xf>
    <xf numFmtId="0" fontId="0" fillId="6" borderId="0" xfId="0" applyFill="1"/>
    <xf numFmtId="9" fontId="7" fillId="6" borderId="0" xfId="0" applyNumberFormat="1" applyFont="1" applyFill="1"/>
    <xf numFmtId="164" fontId="4" fillId="6" borderId="5" xfId="1" applyNumberFormat="1" applyFont="1" applyFill="1" applyBorder="1" applyAlignment="1">
      <alignment horizontal="center"/>
    </xf>
    <xf numFmtId="166" fontId="7" fillId="6" borderId="0" xfId="0" applyNumberFormat="1" applyFont="1" applyFill="1"/>
    <xf numFmtId="0" fontId="0" fillId="3" borderId="4" xfId="0" applyFill="1" applyBorder="1"/>
    <xf numFmtId="0" fontId="0" fillId="3" borderId="9" xfId="0" applyFill="1" applyBorder="1"/>
    <xf numFmtId="166" fontId="7" fillId="6" borderId="10" xfId="1" applyNumberFormat="1" applyFont="1" applyFill="1" applyBorder="1"/>
    <xf numFmtId="166" fontId="4" fillId="6" borderId="11" xfId="1" applyNumberFormat="1" applyFont="1" applyFill="1" applyBorder="1"/>
    <xf numFmtId="166" fontId="1" fillId="6" borderId="0" xfId="1" applyNumberFormat="1" applyFont="1" applyFill="1" applyBorder="1"/>
    <xf numFmtId="166" fontId="1" fillId="6" borderId="10" xfId="1" applyNumberFormat="1" applyFont="1" applyFill="1" applyBorder="1"/>
    <xf numFmtId="166" fontId="1" fillId="6" borderId="11" xfId="1" applyNumberFormat="1" applyFont="1" applyFill="1" applyBorder="1"/>
    <xf numFmtId="166" fontId="6" fillId="3" borderId="12" xfId="1" applyNumberFormat="1" applyFont="1" applyFill="1" applyBorder="1"/>
    <xf numFmtId="166" fontId="7" fillId="6" borderId="13" xfId="1" applyNumberFormat="1" applyFont="1" applyFill="1" applyBorder="1"/>
    <xf numFmtId="166" fontId="7" fillId="6" borderId="14" xfId="1" applyNumberFormat="1" applyFont="1" applyFill="1" applyBorder="1"/>
    <xf numFmtId="0" fontId="7" fillId="6" borderId="9" xfId="0" applyFont="1" applyFill="1" applyBorder="1"/>
    <xf numFmtId="166" fontId="6" fillId="3" borderId="15" xfId="1" applyNumberFormat="1" applyFont="1" applyFill="1" applyBorder="1"/>
    <xf numFmtId="166" fontId="4" fillId="6" borderId="8" xfId="1" applyNumberFormat="1" applyFont="1" applyFill="1" applyBorder="1"/>
    <xf numFmtId="166" fontId="7" fillId="3" borderId="15" xfId="1" applyNumberFormat="1" applyFont="1" applyFill="1" applyBorder="1"/>
    <xf numFmtId="166" fontId="4" fillId="6" borderId="7" xfId="1" applyNumberFormat="1" applyFont="1" applyFill="1" applyBorder="1"/>
    <xf numFmtId="166" fontId="1" fillId="6" borderId="7" xfId="1" applyNumberFormat="1" applyFont="1" applyFill="1" applyBorder="1"/>
    <xf numFmtId="0" fontId="3" fillId="3" borderId="15" xfId="0" applyFont="1" applyFill="1" applyBorder="1"/>
    <xf numFmtId="166" fontId="1" fillId="6" borderId="7" xfId="1" applyNumberFormat="1" applyFont="1" applyFill="1" applyBorder="1" applyAlignment="1">
      <alignment horizontal="center"/>
    </xf>
    <xf numFmtId="166" fontId="1" fillId="6" borderId="8" xfId="1" applyNumberFormat="1" applyFont="1" applyFill="1" applyBorder="1" applyAlignment="1">
      <alignment horizontal="center"/>
    </xf>
    <xf numFmtId="164" fontId="1" fillId="6" borderId="8" xfId="1" applyNumberFormat="1" applyFont="1" applyFill="1" applyBorder="1" applyAlignment="1">
      <alignment horizontal="center"/>
    </xf>
    <xf numFmtId="0" fontId="0" fillId="3" borderId="15" xfId="0" applyFill="1" applyBorder="1"/>
    <xf numFmtId="166" fontId="1" fillId="6" borderId="8" xfId="1" applyNumberFormat="1" applyFont="1" applyFill="1" applyBorder="1"/>
    <xf numFmtId="166" fontId="7" fillId="3" borderId="1" xfId="1" applyNumberFormat="1" applyFont="1" applyFill="1" applyBorder="1"/>
    <xf numFmtId="166" fontId="4" fillId="6" borderId="2" xfId="1" applyNumberFormat="1" applyFont="1" applyFill="1" applyBorder="1"/>
    <xf numFmtId="166" fontId="4" fillId="6" borderId="3" xfId="1" applyNumberFormat="1" applyFont="1" applyFill="1" applyBorder="1"/>
    <xf numFmtId="166" fontId="7" fillId="3" borderId="9" xfId="1" applyNumberFormat="1" applyFont="1" applyFill="1" applyBorder="1"/>
    <xf numFmtId="166" fontId="4" fillId="6" borderId="10" xfId="1" applyNumberFormat="1" applyFont="1" applyFill="1" applyBorder="1"/>
    <xf numFmtId="0" fontId="6" fillId="6" borderId="16" xfId="0" applyFont="1" applyFill="1" applyBorder="1" applyAlignment="1">
      <alignment horizontal="center"/>
    </xf>
    <xf numFmtId="0" fontId="6" fillId="6" borderId="17" xfId="0" applyFont="1" applyFill="1" applyBorder="1" applyAlignment="1">
      <alignment horizontal="center"/>
    </xf>
    <xf numFmtId="166" fontId="1" fillId="0" borderId="0" xfId="1" applyNumberFormat="1" applyFont="1" applyFill="1"/>
    <xf numFmtId="166" fontId="0" fillId="0" borderId="0" xfId="0" applyNumberFormat="1"/>
    <xf numFmtId="0" fontId="7" fillId="6" borderId="0" xfId="3" applyNumberFormat="1" applyFont="1" applyFill="1" applyBorder="1" applyAlignment="1">
      <alignment vertical="top" wrapText="1"/>
    </xf>
    <xf numFmtId="0" fontId="2" fillId="5" borderId="0" xfId="0" applyFont="1" applyFill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2" fillId="5" borderId="18" xfId="0" applyFont="1" applyFill="1" applyBorder="1" applyAlignment="1">
      <alignment horizontal="center" wrapText="1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zoomScale="140" zoomScaleNormal="140" workbookViewId="0">
      <selection sqref="A1:L28"/>
    </sheetView>
  </sheetViews>
  <sheetFormatPr baseColWidth="10" defaultRowHeight="15" x14ac:dyDescent="0.2"/>
  <cols>
    <col min="2" max="2" width="22.5" customWidth="1"/>
    <col min="3" max="3" width="26.6640625" bestFit="1" customWidth="1"/>
    <col min="7" max="7" width="24.1640625" customWidth="1"/>
  </cols>
  <sheetData>
    <row r="1" spans="1:13" x14ac:dyDescent="0.2">
      <c r="B1" s="1" t="s">
        <v>0</v>
      </c>
      <c r="D1" s="2" t="s">
        <v>1</v>
      </c>
      <c r="E1" s="2" t="s">
        <v>2</v>
      </c>
      <c r="F1" s="2"/>
    </row>
    <row r="2" spans="1:13" x14ac:dyDescent="0.2">
      <c r="B2" s="3" t="s">
        <v>45</v>
      </c>
      <c r="C2" s="4" t="s">
        <v>3</v>
      </c>
      <c r="D2" s="5">
        <v>500</v>
      </c>
      <c r="E2" s="5"/>
      <c r="F2" s="6" t="s">
        <v>4</v>
      </c>
      <c r="H2" t="s">
        <v>5</v>
      </c>
    </row>
    <row r="3" spans="1:13" x14ac:dyDescent="0.2">
      <c r="B3" s="3" t="s">
        <v>45</v>
      </c>
      <c r="C3" s="4" t="s">
        <v>6</v>
      </c>
      <c r="D3" s="5">
        <v>40</v>
      </c>
      <c r="E3" s="5"/>
      <c r="F3" s="6"/>
    </row>
    <row r="4" spans="1:13" x14ac:dyDescent="0.2">
      <c r="B4" s="7" t="s">
        <v>46</v>
      </c>
      <c r="C4" s="8" t="s">
        <v>7</v>
      </c>
      <c r="D4" s="9"/>
      <c r="E4" s="9"/>
      <c r="F4" s="10" t="s">
        <v>8</v>
      </c>
      <c r="H4" t="s">
        <v>9</v>
      </c>
    </row>
    <row r="5" spans="1:13" x14ac:dyDescent="0.2">
      <c r="B5" s="3" t="s">
        <v>45</v>
      </c>
      <c r="C5" s="4" t="s">
        <v>10</v>
      </c>
      <c r="D5" s="11">
        <v>0.5</v>
      </c>
      <c r="E5" s="5" t="s">
        <v>11</v>
      </c>
      <c r="F5" s="6"/>
      <c r="H5" t="s">
        <v>12</v>
      </c>
    </row>
    <row r="6" spans="1:13" x14ac:dyDescent="0.2">
      <c r="B6" s="7" t="s">
        <v>46</v>
      </c>
      <c r="C6" s="8" t="s">
        <v>13</v>
      </c>
      <c r="D6" s="12"/>
      <c r="E6" s="12"/>
      <c r="F6" s="10" t="s">
        <v>14</v>
      </c>
    </row>
    <row r="7" spans="1:13" x14ac:dyDescent="0.2">
      <c r="B7" s="3" t="s">
        <v>45</v>
      </c>
      <c r="C7" s="4" t="s">
        <v>15</v>
      </c>
      <c r="D7" s="11">
        <v>0.2</v>
      </c>
      <c r="E7" s="5" t="s">
        <v>11</v>
      </c>
      <c r="F7" s="6"/>
    </row>
    <row r="8" spans="1:13" x14ac:dyDescent="0.2">
      <c r="B8" s="7" t="s">
        <v>46</v>
      </c>
      <c r="C8" s="8" t="s">
        <v>16</v>
      </c>
      <c r="D8" s="9"/>
      <c r="E8" s="9"/>
      <c r="F8" s="10" t="s">
        <v>17</v>
      </c>
    </row>
    <row r="9" spans="1:13" ht="24" customHeight="1" x14ac:dyDescent="0.2">
      <c r="B9" s="13"/>
      <c r="G9" s="80" t="s">
        <v>18</v>
      </c>
      <c r="H9" s="80"/>
      <c r="I9" s="80"/>
      <c r="J9" s="80"/>
      <c r="K9" s="80"/>
      <c r="L9" s="80"/>
    </row>
    <row r="10" spans="1:13" s="15" customFormat="1" x14ac:dyDescent="0.2">
      <c r="G10" s="16"/>
      <c r="H10" s="17"/>
      <c r="I10" s="17"/>
      <c r="J10" s="17"/>
      <c r="K10" s="17"/>
      <c r="L10" s="18"/>
    </row>
    <row r="11" spans="1:13" s="15" customFormat="1" x14ac:dyDescent="0.2">
      <c r="A11" s="80" t="s">
        <v>19</v>
      </c>
      <c r="B11" s="80"/>
      <c r="C11" s="80"/>
      <c r="D11" s="80"/>
      <c r="E11" s="14"/>
      <c r="F11" s="19"/>
      <c r="G11" s="81" t="s">
        <v>20</v>
      </c>
      <c r="H11" s="82"/>
      <c r="I11" s="82"/>
      <c r="J11" s="82"/>
      <c r="K11" s="82"/>
      <c r="L11" s="83"/>
    </row>
    <row r="12" spans="1:13" s="15" customFormat="1" x14ac:dyDescent="0.2">
      <c r="A12" s="19"/>
      <c r="B12" s="19"/>
      <c r="C12" s="19"/>
      <c r="D12" s="2" t="s">
        <v>1</v>
      </c>
      <c r="E12" s="2" t="s">
        <v>2</v>
      </c>
      <c r="F12" s="13"/>
      <c r="G12" s="20"/>
      <c r="H12" s="21" t="s">
        <v>21</v>
      </c>
      <c r="I12" s="21" t="s">
        <v>2</v>
      </c>
      <c r="J12" s="21" t="s">
        <v>22</v>
      </c>
      <c r="K12" s="21" t="s">
        <v>23</v>
      </c>
      <c r="L12" s="21" t="s">
        <v>24</v>
      </c>
      <c r="M12" s="22"/>
    </row>
    <row r="13" spans="1:13" s="15" customFormat="1" x14ac:dyDescent="0.2">
      <c r="A13" s="19"/>
      <c r="B13" s="23" t="s">
        <v>25</v>
      </c>
      <c r="C13" s="24"/>
      <c r="D13" s="25">
        <f>D2*D3</f>
        <v>20000</v>
      </c>
      <c r="E13" s="25"/>
      <c r="F13" s="25"/>
      <c r="G13" s="26" t="s">
        <v>26</v>
      </c>
      <c r="H13" s="27"/>
      <c r="I13" s="27">
        <v>10000</v>
      </c>
      <c r="J13" s="27">
        <v>10000</v>
      </c>
      <c r="K13" s="27"/>
      <c r="L13" s="28"/>
    </row>
    <row r="14" spans="1:13" s="15" customFormat="1" x14ac:dyDescent="0.2">
      <c r="A14" s="19" t="s">
        <v>27</v>
      </c>
      <c r="B14" s="23"/>
      <c r="C14" s="19"/>
      <c r="D14" s="29"/>
      <c r="E14" s="29"/>
      <c r="F14" s="25"/>
      <c r="G14" s="30"/>
      <c r="H14" s="31"/>
      <c r="I14" s="31"/>
      <c r="J14" s="31"/>
      <c r="K14" s="31"/>
      <c r="L14" s="28"/>
    </row>
    <row r="15" spans="1:13" s="15" customFormat="1" x14ac:dyDescent="0.2">
      <c r="A15" s="13" t="s">
        <v>28</v>
      </c>
      <c r="B15" s="23" t="s">
        <v>29</v>
      </c>
      <c r="C15" s="19"/>
      <c r="D15" s="25">
        <v>4000</v>
      </c>
      <c r="E15" s="25"/>
      <c r="F15" s="32">
        <f>D15/D13</f>
        <v>0.2</v>
      </c>
      <c r="G15" s="30"/>
      <c r="H15" s="31"/>
      <c r="I15" s="31"/>
      <c r="J15" s="31"/>
      <c r="K15" s="31"/>
      <c r="L15" s="28"/>
    </row>
    <row r="16" spans="1:13" s="15" customFormat="1" ht="36" customHeight="1" thickBot="1" x14ac:dyDescent="0.25">
      <c r="A16" s="13"/>
      <c r="B16" s="33" t="s">
        <v>30</v>
      </c>
      <c r="C16" s="19"/>
      <c r="D16" s="34">
        <f>D13-D15</f>
        <v>16000</v>
      </c>
      <c r="E16" s="34"/>
      <c r="F16" s="32">
        <f>D16/D13</f>
        <v>0.8</v>
      </c>
      <c r="G16" s="26" t="s">
        <v>31</v>
      </c>
      <c r="H16" s="31"/>
      <c r="I16" s="31"/>
      <c r="J16" s="31"/>
      <c r="K16" s="31"/>
      <c r="L16" s="28"/>
    </row>
    <row r="17" spans="1:16" s="15" customFormat="1" x14ac:dyDescent="0.2">
      <c r="A17" s="13" t="s">
        <v>27</v>
      </c>
      <c r="B17" s="23"/>
      <c r="C17" s="19"/>
      <c r="D17" s="29"/>
      <c r="E17" s="29"/>
      <c r="F17" s="25"/>
      <c r="G17" s="30" t="s">
        <v>32</v>
      </c>
      <c r="H17" s="27">
        <v>4000</v>
      </c>
      <c r="I17" s="27"/>
      <c r="J17" s="27"/>
      <c r="K17" s="27"/>
      <c r="L17" s="35"/>
      <c r="M17" s="36">
        <v>10000</v>
      </c>
      <c r="N17" s="36">
        <v>55000</v>
      </c>
    </row>
    <row r="18" spans="1:16" s="15" customFormat="1" x14ac:dyDescent="0.2">
      <c r="A18" s="13"/>
      <c r="B18" s="23" t="s">
        <v>33</v>
      </c>
      <c r="C18" s="19"/>
      <c r="D18" s="25">
        <v>10000</v>
      </c>
      <c r="E18" s="25"/>
      <c r="F18" s="37">
        <f>D18/D13</f>
        <v>0.5</v>
      </c>
      <c r="G18" s="30" t="s">
        <v>34</v>
      </c>
      <c r="H18" s="27"/>
      <c r="I18" s="31"/>
      <c r="J18" s="52">
        <v>10000</v>
      </c>
      <c r="K18" s="31"/>
      <c r="L18" s="28"/>
      <c r="N18" s="22"/>
      <c r="O18" s="22"/>
      <c r="P18" s="22"/>
    </row>
    <row r="19" spans="1:16" s="15" customFormat="1" x14ac:dyDescent="0.2">
      <c r="A19" s="13"/>
      <c r="B19" s="23" t="s">
        <v>35</v>
      </c>
      <c r="C19" s="19"/>
      <c r="D19" s="25"/>
      <c r="E19" s="25"/>
      <c r="F19" s="25" t="s">
        <v>36</v>
      </c>
      <c r="G19" s="30"/>
      <c r="H19" s="31"/>
      <c r="I19" s="31"/>
      <c r="J19" s="31"/>
      <c r="K19" s="31"/>
      <c r="L19" s="28"/>
      <c r="N19" s="22"/>
      <c r="O19" s="22"/>
      <c r="P19" s="22"/>
    </row>
    <row r="20" spans="1:16" s="15" customFormat="1" ht="33" customHeight="1" thickBot="1" x14ac:dyDescent="0.25">
      <c r="A20" s="13"/>
      <c r="B20" s="33" t="s">
        <v>37</v>
      </c>
      <c r="C20" s="19"/>
      <c r="D20" s="34">
        <f>D16-D18</f>
        <v>6000</v>
      </c>
      <c r="E20" s="34"/>
      <c r="F20" s="37">
        <f>D20/D13</f>
        <v>0.3</v>
      </c>
      <c r="G20" s="26" t="s">
        <v>38</v>
      </c>
      <c r="H20" s="38"/>
      <c r="I20" s="38"/>
      <c r="J20" s="38"/>
      <c r="K20" s="38"/>
      <c r="L20" s="39"/>
      <c r="N20" s="22"/>
      <c r="O20" s="22"/>
      <c r="P20" s="22"/>
    </row>
    <row r="21" spans="1:16" s="15" customFormat="1" x14ac:dyDescent="0.2">
      <c r="A21" s="13"/>
      <c r="B21" s="13"/>
      <c r="C21" s="19"/>
      <c r="D21" s="25"/>
      <c r="E21" s="25"/>
      <c r="F21" s="25"/>
      <c r="G21" s="30"/>
      <c r="H21" s="31"/>
      <c r="I21" s="31"/>
      <c r="J21" s="31"/>
      <c r="K21" s="31"/>
      <c r="L21" s="28"/>
      <c r="N21" s="22"/>
      <c r="O21" s="22"/>
      <c r="P21" s="22"/>
    </row>
    <row r="22" spans="1:16" s="15" customFormat="1" x14ac:dyDescent="0.2">
      <c r="A22" s="19"/>
      <c r="B22" s="19"/>
      <c r="C22" s="19"/>
      <c r="D22" s="13"/>
      <c r="E22" s="13"/>
      <c r="F22" s="40">
        <v>0.36</v>
      </c>
      <c r="G22" s="41" t="s">
        <v>39</v>
      </c>
      <c r="H22" s="42"/>
      <c r="I22" s="42"/>
      <c r="J22" s="42"/>
      <c r="K22" s="42"/>
      <c r="L22" s="43"/>
      <c r="M22" s="44"/>
      <c r="N22" s="22"/>
      <c r="O22" s="22"/>
      <c r="P22" s="22"/>
    </row>
    <row r="23" spans="1:16" s="15" customFormat="1" x14ac:dyDescent="0.2">
      <c r="F23" s="45">
        <v>0.92</v>
      </c>
      <c r="G23" s="41" t="s">
        <v>40</v>
      </c>
      <c r="H23" s="42"/>
      <c r="I23" s="42"/>
      <c r="J23" s="42"/>
      <c r="K23" s="42"/>
      <c r="L23" s="46"/>
      <c r="M23" s="44"/>
      <c r="N23" s="47"/>
      <c r="O23" s="22"/>
      <c r="P23" s="47"/>
    </row>
    <row r="24" spans="1:16" s="15" customFormat="1" x14ac:dyDescent="0.2">
      <c r="F24" s="22"/>
      <c r="G24" s="48" t="s">
        <v>41</v>
      </c>
      <c r="H24" s="27"/>
      <c r="I24" s="27"/>
      <c r="J24" s="27"/>
      <c r="K24" s="27"/>
      <c r="L24" s="28"/>
      <c r="M24" s="44"/>
      <c r="N24" s="22"/>
      <c r="O24" s="22"/>
      <c r="P24" s="47"/>
    </row>
    <row r="25" spans="1:16" s="15" customFormat="1" x14ac:dyDescent="0.2">
      <c r="F25" s="22"/>
      <c r="G25" s="48" t="s">
        <v>42</v>
      </c>
      <c r="H25" s="27"/>
      <c r="I25" s="27"/>
      <c r="J25" s="27"/>
      <c r="K25" s="27"/>
      <c r="L25" s="28"/>
      <c r="M25" s="44"/>
      <c r="N25" s="22"/>
      <c r="O25" s="22"/>
      <c r="P25" s="22"/>
    </row>
    <row r="26" spans="1:16" s="15" customFormat="1" x14ac:dyDescent="0.2">
      <c r="G26" s="49" t="s">
        <v>43</v>
      </c>
      <c r="H26" s="50"/>
      <c r="I26" s="50"/>
      <c r="J26" s="50"/>
      <c r="K26" s="50"/>
      <c r="L26" s="51"/>
      <c r="M26" s="44"/>
      <c r="N26" s="22"/>
      <c r="O26" s="22"/>
      <c r="P26" s="22"/>
    </row>
    <row r="27" spans="1:16" s="15" customFormat="1" x14ac:dyDescent="0.2">
      <c r="F27" s="19"/>
      <c r="G27" s="13"/>
      <c r="H27" s="29"/>
      <c r="I27" s="29"/>
      <c r="J27" s="29"/>
      <c r="K27" s="29"/>
      <c r="L27" s="29"/>
      <c r="M27" s="19"/>
      <c r="N27" s="22"/>
      <c r="O27" s="22"/>
      <c r="P27" s="22"/>
    </row>
    <row r="28" spans="1:16" s="15" customFormat="1" x14ac:dyDescent="0.2">
      <c r="F28" s="19"/>
      <c r="G28" t="s">
        <v>44</v>
      </c>
      <c r="H28" s="29"/>
      <c r="I28" s="29"/>
      <c r="J28" s="29"/>
      <c r="K28" s="29"/>
      <c r="L28" s="29"/>
      <c r="M28" s="19"/>
      <c r="N28" s="22"/>
      <c r="O28" s="22"/>
      <c r="P28" s="22"/>
    </row>
    <row r="29" spans="1:16" s="15" customFormat="1" x14ac:dyDescent="0.2">
      <c r="F29" s="19"/>
      <c r="G29"/>
      <c r="H29"/>
      <c r="I29"/>
      <c r="J29"/>
      <c r="K29"/>
      <c r="L29"/>
      <c r="M29" s="19"/>
      <c r="N29" s="22"/>
      <c r="O29" s="22"/>
      <c r="P29" s="22"/>
    </row>
    <row r="30" spans="1:16" x14ac:dyDescent="0.2">
      <c r="N30" s="13"/>
      <c r="O30" s="13"/>
      <c r="P30" s="13"/>
    </row>
  </sheetData>
  <mergeCells count="3">
    <mergeCell ref="G9:L9"/>
    <mergeCell ref="A11:D11"/>
    <mergeCell ref="G11:L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6A49-1888-3D4A-A7A2-64836982CEE8}">
  <dimension ref="A1:O28"/>
  <sheetViews>
    <sheetView tabSelected="1" zoomScale="150" zoomScaleNormal="150" workbookViewId="0">
      <selection activeCell="D15" sqref="D15"/>
    </sheetView>
  </sheetViews>
  <sheetFormatPr baseColWidth="10" defaultRowHeight="15" x14ac:dyDescent="0.2"/>
  <cols>
    <col min="2" max="2" width="18.83203125" customWidth="1"/>
    <col min="3" max="3" width="23.1640625" customWidth="1"/>
    <col min="7" max="7" width="23" bestFit="1" customWidth="1"/>
    <col min="15" max="15" width="14.5" customWidth="1"/>
  </cols>
  <sheetData>
    <row r="1" spans="1:12" x14ac:dyDescent="0.2">
      <c r="B1" s="1" t="s">
        <v>0</v>
      </c>
      <c r="D1" s="2" t="s">
        <v>1</v>
      </c>
      <c r="E1" s="2" t="s">
        <v>2</v>
      </c>
      <c r="F1" s="2"/>
    </row>
    <row r="2" spans="1:12" x14ac:dyDescent="0.2">
      <c r="B2" s="3" t="s">
        <v>45</v>
      </c>
      <c r="C2" s="4" t="s">
        <v>3</v>
      </c>
      <c r="D2" s="5">
        <v>500</v>
      </c>
      <c r="E2" s="5">
        <v>600</v>
      </c>
      <c r="F2" s="6" t="s">
        <v>4</v>
      </c>
      <c r="H2" t="s">
        <v>5</v>
      </c>
    </row>
    <row r="3" spans="1:12" x14ac:dyDescent="0.2">
      <c r="B3" s="3" t="s">
        <v>45</v>
      </c>
      <c r="C3" s="4" t="s">
        <v>6</v>
      </c>
      <c r="D3" s="5">
        <v>40</v>
      </c>
      <c r="E3" s="5">
        <v>30</v>
      </c>
      <c r="F3" s="6"/>
    </row>
    <row r="4" spans="1:12" x14ac:dyDescent="0.2">
      <c r="B4" s="7" t="s">
        <v>46</v>
      </c>
      <c r="C4" s="8" t="s">
        <v>7</v>
      </c>
      <c r="D4" s="9"/>
      <c r="E4" s="9"/>
      <c r="F4" s="10" t="s">
        <v>8</v>
      </c>
      <c r="H4" t="s">
        <v>9</v>
      </c>
    </row>
    <row r="5" spans="1:12" x14ac:dyDescent="0.2">
      <c r="B5" s="3" t="s">
        <v>45</v>
      </c>
      <c r="C5" s="4" t="s">
        <v>10</v>
      </c>
      <c r="D5" s="11">
        <v>0.5</v>
      </c>
      <c r="E5" s="5" t="s">
        <v>11</v>
      </c>
      <c r="F5" s="6"/>
      <c r="H5" t="s">
        <v>12</v>
      </c>
    </row>
    <row r="6" spans="1:12" x14ac:dyDescent="0.2">
      <c r="B6" s="7" t="s">
        <v>46</v>
      </c>
      <c r="C6" s="8" t="s">
        <v>13</v>
      </c>
      <c r="D6" s="12"/>
      <c r="E6" s="12"/>
      <c r="F6" s="10" t="s">
        <v>14</v>
      </c>
    </row>
    <row r="7" spans="1:12" x14ac:dyDescent="0.2">
      <c r="B7" s="3" t="s">
        <v>45</v>
      </c>
      <c r="C7" s="4" t="s">
        <v>15</v>
      </c>
      <c r="D7" s="11">
        <v>0.2</v>
      </c>
      <c r="E7" s="5" t="s">
        <v>11</v>
      </c>
      <c r="F7" s="6"/>
    </row>
    <row r="8" spans="1:12" x14ac:dyDescent="0.2">
      <c r="B8" s="7" t="s">
        <v>46</v>
      </c>
      <c r="C8" s="8" t="s">
        <v>16</v>
      </c>
      <c r="D8" s="9"/>
      <c r="E8" s="9"/>
      <c r="F8" s="10" t="s">
        <v>17</v>
      </c>
    </row>
    <row r="9" spans="1:12" x14ac:dyDescent="0.2">
      <c r="B9" s="13"/>
    </row>
    <row r="10" spans="1:12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ht="15" customHeight="1" x14ac:dyDescent="0.2">
      <c r="A11" s="80" t="s">
        <v>19</v>
      </c>
      <c r="B11" s="80"/>
      <c r="C11" s="80"/>
      <c r="D11" s="80"/>
      <c r="E11" s="14"/>
      <c r="F11" s="19"/>
      <c r="G11" s="84" t="s">
        <v>18</v>
      </c>
      <c r="H11" s="84"/>
      <c r="I11" s="84"/>
      <c r="J11" s="84"/>
      <c r="K11" s="84"/>
      <c r="L11" s="84"/>
    </row>
    <row r="12" spans="1:12" ht="16" thickBot="1" x14ac:dyDescent="0.25">
      <c r="A12" s="19"/>
      <c r="B12" s="19"/>
      <c r="C12" s="19"/>
      <c r="D12" s="2" t="s">
        <v>1</v>
      </c>
      <c r="E12" s="2" t="s">
        <v>2</v>
      </c>
      <c r="F12" s="13"/>
      <c r="G12" s="58"/>
      <c r="H12" s="75" t="s">
        <v>21</v>
      </c>
      <c r="I12" s="75" t="s">
        <v>2</v>
      </c>
      <c r="J12" s="75" t="s">
        <v>22</v>
      </c>
      <c r="K12" s="75" t="s">
        <v>23</v>
      </c>
      <c r="L12" s="76" t="s">
        <v>24</v>
      </c>
    </row>
    <row r="13" spans="1:12" x14ac:dyDescent="0.2">
      <c r="A13" s="19"/>
      <c r="B13" s="23" t="s">
        <v>25</v>
      </c>
      <c r="C13" s="24"/>
      <c r="D13" s="25">
        <f>D2*D3</f>
        <v>20000</v>
      </c>
      <c r="E13" s="25">
        <v>18000</v>
      </c>
      <c r="F13" s="25"/>
      <c r="G13" s="59" t="s">
        <v>26</v>
      </c>
      <c r="H13" s="50"/>
      <c r="I13" s="50">
        <v>10000</v>
      </c>
      <c r="J13" s="50">
        <v>10000</v>
      </c>
      <c r="K13" s="50"/>
      <c r="L13" s="51"/>
    </row>
    <row r="14" spans="1:12" x14ac:dyDescent="0.2">
      <c r="A14" s="19" t="s">
        <v>27</v>
      </c>
      <c r="B14" s="23"/>
      <c r="C14" s="19"/>
      <c r="D14" s="29"/>
      <c r="E14" s="29"/>
      <c r="F14" s="25"/>
      <c r="G14" s="61" t="s">
        <v>2</v>
      </c>
      <c r="H14" s="62"/>
      <c r="I14" s="62"/>
      <c r="J14" s="63">
        <v>9000</v>
      </c>
      <c r="K14" s="63">
        <v>9000</v>
      </c>
      <c r="L14" s="60"/>
    </row>
    <row r="15" spans="1:12" x14ac:dyDescent="0.2">
      <c r="A15" s="13" t="s">
        <v>28</v>
      </c>
      <c r="B15" s="23" t="s">
        <v>29</v>
      </c>
      <c r="C15" s="19"/>
      <c r="D15" s="25">
        <v>4000</v>
      </c>
      <c r="E15" s="25">
        <v>3600</v>
      </c>
      <c r="F15" s="32">
        <f>D15/D13</f>
        <v>0.2</v>
      </c>
      <c r="G15" s="61"/>
      <c r="H15" s="62"/>
      <c r="I15" s="62"/>
      <c r="J15" s="62"/>
      <c r="K15" s="62"/>
      <c r="L15" s="60"/>
    </row>
    <row r="16" spans="1:12" ht="16" thickBot="1" x14ac:dyDescent="0.25">
      <c r="A16" s="13"/>
      <c r="B16" s="33" t="s">
        <v>30</v>
      </c>
      <c r="C16" s="19"/>
      <c r="D16" s="34">
        <f>D13-D15</f>
        <v>16000</v>
      </c>
      <c r="E16" s="34">
        <f>E13-E15</f>
        <v>14400</v>
      </c>
      <c r="F16" s="32">
        <f>D16/D13</f>
        <v>0.8</v>
      </c>
      <c r="G16" s="59" t="s">
        <v>31</v>
      </c>
      <c r="H16" s="62"/>
      <c r="I16" s="62"/>
      <c r="J16" s="62"/>
      <c r="K16" s="62"/>
      <c r="L16" s="60"/>
    </row>
    <row r="17" spans="1:15" x14ac:dyDescent="0.2">
      <c r="A17" s="13" t="s">
        <v>27</v>
      </c>
      <c r="B17" s="23"/>
      <c r="C17" s="19"/>
      <c r="D17" s="29"/>
      <c r="E17" s="29"/>
      <c r="F17" s="25"/>
      <c r="G17" s="61" t="s">
        <v>32</v>
      </c>
      <c r="H17" s="38">
        <f>D15</f>
        <v>4000</v>
      </c>
      <c r="I17" s="38">
        <f>E15</f>
        <v>3600</v>
      </c>
      <c r="J17" s="38"/>
      <c r="K17" s="38"/>
      <c r="L17" s="39"/>
    </row>
    <row r="18" spans="1:15" x14ac:dyDescent="0.2">
      <c r="A18" s="13"/>
      <c r="B18" s="23" t="s">
        <v>33</v>
      </c>
      <c r="C18" s="19"/>
      <c r="D18" s="25">
        <f>D5*D13</f>
        <v>10000</v>
      </c>
      <c r="E18" s="25">
        <f>D5*E13</f>
        <v>9000</v>
      </c>
      <c r="F18" s="37">
        <f>D18/D13</f>
        <v>0.5</v>
      </c>
      <c r="G18" s="61" t="s">
        <v>34</v>
      </c>
      <c r="H18" s="38"/>
      <c r="I18" s="62"/>
      <c r="J18" s="63">
        <v>10000</v>
      </c>
      <c r="K18" s="63">
        <v>9000</v>
      </c>
      <c r="L18" s="60"/>
    </row>
    <row r="19" spans="1:15" ht="16" thickBot="1" x14ac:dyDescent="0.25">
      <c r="A19" s="13"/>
      <c r="B19" s="23" t="s">
        <v>35</v>
      </c>
      <c r="C19" s="19"/>
      <c r="D19" s="25"/>
      <c r="E19" s="25"/>
      <c r="F19" s="25" t="s">
        <v>36</v>
      </c>
      <c r="G19" s="70"/>
      <c r="H19" s="71"/>
      <c r="I19" s="71"/>
      <c r="J19" s="71"/>
      <c r="K19" s="71"/>
      <c r="L19" s="72"/>
    </row>
    <row r="20" spans="1:15" ht="32" customHeight="1" thickBot="1" x14ac:dyDescent="0.25">
      <c r="A20" s="13"/>
      <c r="B20" s="33" t="s">
        <v>37</v>
      </c>
      <c r="C20" s="19"/>
      <c r="D20" s="34">
        <f>D16-D18-D19</f>
        <v>6000</v>
      </c>
      <c r="E20" s="34">
        <f>E16-E18-E19</f>
        <v>5400</v>
      </c>
      <c r="F20" s="37">
        <f>D20/D13</f>
        <v>0.3</v>
      </c>
      <c r="G20" s="55" t="s">
        <v>38</v>
      </c>
      <c r="H20" s="56">
        <f>H13+H14-H17-H18</f>
        <v>-4000</v>
      </c>
      <c r="I20" s="56">
        <f t="shared" ref="I20:L20" si="0">I13+I14-I17-I18</f>
        <v>6400</v>
      </c>
      <c r="J20" s="56">
        <f t="shared" si="0"/>
        <v>9000</v>
      </c>
      <c r="K20" s="56">
        <f t="shared" si="0"/>
        <v>0</v>
      </c>
      <c r="L20" s="57">
        <f t="shared" si="0"/>
        <v>0</v>
      </c>
      <c r="N20" s="79" t="s">
        <v>51</v>
      </c>
    </row>
    <row r="21" spans="1:15" x14ac:dyDescent="0.2">
      <c r="A21" s="13"/>
      <c r="B21" s="13"/>
      <c r="C21" s="19"/>
      <c r="D21" s="25"/>
      <c r="E21" s="25"/>
      <c r="F21" s="25"/>
      <c r="G21" s="73"/>
      <c r="H21" s="74"/>
      <c r="I21" s="74"/>
      <c r="J21" s="74"/>
      <c r="K21" s="74"/>
      <c r="L21" s="51"/>
    </row>
    <row r="22" spans="1:15" x14ac:dyDescent="0.2">
      <c r="A22" s="19"/>
      <c r="B22" s="19"/>
      <c r="C22" s="19"/>
      <c r="D22" s="13"/>
      <c r="E22" s="13"/>
      <c r="F22" s="40">
        <v>0.36</v>
      </c>
      <c r="G22" s="64" t="s">
        <v>39</v>
      </c>
      <c r="H22" s="65"/>
      <c r="I22" s="65" t="s">
        <v>47</v>
      </c>
      <c r="J22" s="65" t="s">
        <v>47</v>
      </c>
      <c r="K22" s="65"/>
      <c r="L22" s="66"/>
      <c r="N22" s="11">
        <f>F22/12</f>
        <v>0.03</v>
      </c>
      <c r="O22" t="s">
        <v>50</v>
      </c>
    </row>
    <row r="23" spans="1:15" x14ac:dyDescent="0.2">
      <c r="A23" s="15"/>
      <c r="B23" s="15"/>
      <c r="C23" s="15"/>
      <c r="D23" s="15"/>
      <c r="E23" s="15"/>
      <c r="F23" s="45">
        <v>0.92</v>
      </c>
      <c r="G23" s="64" t="s">
        <v>40</v>
      </c>
      <c r="H23" s="65" t="s">
        <v>47</v>
      </c>
      <c r="I23" s="65"/>
      <c r="J23" s="65"/>
      <c r="K23" s="65"/>
      <c r="L23" s="67"/>
      <c r="N23" s="11">
        <f>F23/12</f>
        <v>7.6666666666666675E-2</v>
      </c>
      <c r="O23" t="s">
        <v>49</v>
      </c>
    </row>
    <row r="24" spans="1:15" x14ac:dyDescent="0.2">
      <c r="A24" s="15"/>
      <c r="B24" s="15"/>
      <c r="C24" s="15"/>
      <c r="D24" s="15"/>
      <c r="E24" s="15"/>
      <c r="F24" s="22"/>
      <c r="G24" s="68" t="s">
        <v>48</v>
      </c>
      <c r="H24" s="63">
        <v>4000</v>
      </c>
      <c r="I24" s="77">
        <f>I20+I25+I26</f>
        <v>2093.333333333333</v>
      </c>
      <c r="J24" s="78">
        <f>J20+J25+J26</f>
        <v>11156.133333333331</v>
      </c>
      <c r="K24" s="78">
        <f>K20+K25+K26</f>
        <v>11490.817333333331</v>
      </c>
      <c r="L24" s="69"/>
    </row>
    <row r="25" spans="1:15" x14ac:dyDescent="0.2">
      <c r="A25" s="15"/>
      <c r="B25" s="15"/>
      <c r="C25" s="15"/>
      <c r="D25" s="15"/>
      <c r="E25" s="15"/>
      <c r="F25" s="22"/>
      <c r="G25" s="68" t="s">
        <v>42</v>
      </c>
      <c r="H25" s="63"/>
      <c r="I25" s="63">
        <f>H24*N23*-1</f>
        <v>-306.66666666666669</v>
      </c>
      <c r="J25" s="63">
        <f>I24*N22</f>
        <v>62.79999999999999</v>
      </c>
      <c r="K25" s="63">
        <f>J24*N22</f>
        <v>334.68399999999991</v>
      </c>
      <c r="L25" s="69"/>
    </row>
    <row r="26" spans="1:15" x14ac:dyDescent="0.2">
      <c r="A26" s="15"/>
      <c r="B26" s="15"/>
      <c r="C26" s="15"/>
      <c r="D26" s="15"/>
      <c r="E26" s="15"/>
      <c r="F26" s="15"/>
      <c r="G26" s="49" t="s">
        <v>43</v>
      </c>
      <c r="H26" s="53"/>
      <c r="I26" s="53">
        <v>-4000</v>
      </c>
      <c r="J26" s="53">
        <f>I24</f>
        <v>2093.333333333333</v>
      </c>
      <c r="K26" s="53">
        <f>J24</f>
        <v>11156.133333333331</v>
      </c>
      <c r="L26" s="54"/>
    </row>
    <row r="27" spans="1:15" x14ac:dyDescent="0.2">
      <c r="A27" s="15"/>
      <c r="B27" s="15"/>
      <c r="C27" s="15"/>
      <c r="D27" s="15"/>
      <c r="E27" s="15"/>
      <c r="F27" s="19"/>
      <c r="G27" s="13"/>
      <c r="H27" s="29"/>
      <c r="I27" s="29"/>
      <c r="J27" s="29"/>
      <c r="K27" s="29"/>
      <c r="L27" s="29"/>
    </row>
    <row r="28" spans="1:15" x14ac:dyDescent="0.2">
      <c r="A28" s="15"/>
      <c r="B28" s="15"/>
      <c r="C28" s="15"/>
      <c r="D28" s="15"/>
      <c r="E28" s="15"/>
      <c r="F28" s="19"/>
      <c r="G28" t="s">
        <v>44</v>
      </c>
      <c r="H28" s="77">
        <f>H20+H24+H25+H26</f>
        <v>0</v>
      </c>
      <c r="I28" s="77"/>
      <c r="J28" s="77"/>
      <c r="K28" s="77"/>
      <c r="L28" s="77"/>
    </row>
  </sheetData>
  <mergeCells count="2">
    <mergeCell ref="G11:L11"/>
    <mergeCell ref="A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C87C-385D-0144-B9B9-6935505F869D}">
  <dimension ref="A1:O28"/>
  <sheetViews>
    <sheetView zoomScale="140" zoomScaleNormal="140" workbookViewId="0">
      <selection activeCell="D15" sqref="D15"/>
    </sheetView>
  </sheetViews>
  <sheetFormatPr baseColWidth="10" defaultRowHeight="15" x14ac:dyDescent="0.2"/>
  <cols>
    <col min="2" max="2" width="18.83203125" customWidth="1"/>
    <col min="3" max="3" width="23" customWidth="1"/>
    <col min="7" max="7" width="23.33203125" customWidth="1"/>
  </cols>
  <sheetData>
    <row r="1" spans="1:12" x14ac:dyDescent="0.2">
      <c r="B1" s="1" t="s">
        <v>0</v>
      </c>
      <c r="D1" s="2" t="s">
        <v>1</v>
      </c>
      <c r="E1" s="2" t="s">
        <v>2</v>
      </c>
      <c r="F1" s="2"/>
    </row>
    <row r="2" spans="1:12" x14ac:dyDescent="0.2">
      <c r="B2" s="3" t="s">
        <v>45</v>
      </c>
      <c r="C2" s="4" t="s">
        <v>3</v>
      </c>
      <c r="D2" s="5">
        <v>500</v>
      </c>
      <c r="E2" s="5"/>
      <c r="F2" s="6"/>
      <c r="H2" t="s">
        <v>5</v>
      </c>
    </row>
    <row r="3" spans="1:12" x14ac:dyDescent="0.2">
      <c r="B3" s="3" t="s">
        <v>45</v>
      </c>
      <c r="C3" s="4" t="s">
        <v>6</v>
      </c>
      <c r="D3" s="5">
        <v>100</v>
      </c>
      <c r="E3" s="5"/>
      <c r="F3" s="6"/>
    </row>
    <row r="4" spans="1:12" x14ac:dyDescent="0.2">
      <c r="B4" s="7" t="s">
        <v>46</v>
      </c>
      <c r="C4" s="8" t="s">
        <v>7</v>
      </c>
      <c r="D4" s="9"/>
      <c r="E4" s="9"/>
      <c r="F4" s="10" t="s">
        <v>8</v>
      </c>
      <c r="H4" t="s">
        <v>9</v>
      </c>
    </row>
    <row r="5" spans="1:12" x14ac:dyDescent="0.2">
      <c r="B5" s="3" t="s">
        <v>45</v>
      </c>
      <c r="C5" s="4" t="s">
        <v>10</v>
      </c>
      <c r="D5" s="11">
        <v>0.5</v>
      </c>
      <c r="E5" s="5" t="s">
        <v>11</v>
      </c>
      <c r="F5" s="6"/>
      <c r="H5" t="s">
        <v>12</v>
      </c>
    </row>
    <row r="6" spans="1:12" x14ac:dyDescent="0.2">
      <c r="B6" s="7" t="s">
        <v>46</v>
      </c>
      <c r="C6" s="8" t="s">
        <v>13</v>
      </c>
      <c r="D6" s="12"/>
      <c r="E6" s="12"/>
      <c r="F6" s="10" t="s">
        <v>14</v>
      </c>
    </row>
    <row r="7" spans="1:12" x14ac:dyDescent="0.2">
      <c r="B7" s="3" t="s">
        <v>45</v>
      </c>
      <c r="C7" s="4" t="s">
        <v>15</v>
      </c>
      <c r="D7" s="11">
        <v>0.2</v>
      </c>
      <c r="E7" s="5" t="s">
        <v>11</v>
      </c>
      <c r="F7" s="6"/>
    </row>
    <row r="8" spans="1:12" x14ac:dyDescent="0.2">
      <c r="B8" s="7" t="s">
        <v>46</v>
      </c>
      <c r="C8" s="8" t="s">
        <v>16</v>
      </c>
      <c r="D8" s="9"/>
      <c r="E8" s="9"/>
      <c r="F8" s="10" t="s">
        <v>17</v>
      </c>
    </row>
    <row r="9" spans="1:12" x14ac:dyDescent="0.2">
      <c r="B9" s="13"/>
    </row>
    <row r="10" spans="1:12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">
      <c r="A11" s="80" t="s">
        <v>19</v>
      </c>
      <c r="B11" s="80"/>
      <c r="C11" s="80"/>
      <c r="D11" s="80"/>
      <c r="E11" s="14"/>
      <c r="F11" s="19"/>
      <c r="G11" s="84" t="s">
        <v>18</v>
      </c>
      <c r="H11" s="84"/>
      <c r="I11" s="84"/>
      <c r="J11" s="84"/>
      <c r="K11" s="84"/>
      <c r="L11" s="84"/>
    </row>
    <row r="12" spans="1:12" ht="16" thickBot="1" x14ac:dyDescent="0.25">
      <c r="A12" s="19"/>
      <c r="B12" s="19"/>
      <c r="C12" s="19"/>
      <c r="D12" s="2" t="s">
        <v>1</v>
      </c>
      <c r="E12" s="2" t="s">
        <v>2</v>
      </c>
      <c r="F12" s="13"/>
      <c r="G12" s="58"/>
      <c r="H12" s="75" t="s">
        <v>21</v>
      </c>
      <c r="I12" s="75" t="s">
        <v>2</v>
      </c>
      <c r="J12" s="75" t="s">
        <v>22</v>
      </c>
      <c r="K12" s="75" t="s">
        <v>23</v>
      </c>
      <c r="L12" s="76" t="s">
        <v>24</v>
      </c>
    </row>
    <row r="13" spans="1:12" x14ac:dyDescent="0.2">
      <c r="A13" s="19"/>
      <c r="B13" s="23" t="s">
        <v>25</v>
      </c>
      <c r="C13" s="24"/>
      <c r="D13" s="25">
        <f>D2*D3</f>
        <v>50000</v>
      </c>
      <c r="E13" s="25">
        <v>18000</v>
      </c>
      <c r="F13" s="25"/>
      <c r="G13" s="59" t="s">
        <v>26</v>
      </c>
      <c r="H13" s="50"/>
      <c r="I13" s="50">
        <v>10000</v>
      </c>
      <c r="J13" s="50">
        <v>10000</v>
      </c>
      <c r="K13" s="50"/>
      <c r="L13" s="51"/>
    </row>
    <row r="14" spans="1:12" x14ac:dyDescent="0.2">
      <c r="A14" s="19" t="s">
        <v>27</v>
      </c>
      <c r="B14" s="23"/>
      <c r="C14" s="19"/>
      <c r="D14" s="29"/>
      <c r="E14" s="29"/>
      <c r="F14" s="25"/>
      <c r="G14" s="61" t="s">
        <v>2</v>
      </c>
      <c r="H14" s="62"/>
      <c r="I14" s="62"/>
      <c r="J14" s="63">
        <v>9000</v>
      </c>
      <c r="K14" s="63">
        <v>9000</v>
      </c>
      <c r="L14" s="60"/>
    </row>
    <row r="15" spans="1:12" x14ac:dyDescent="0.2">
      <c r="A15" s="13" t="s">
        <v>28</v>
      </c>
      <c r="B15" s="23" t="s">
        <v>29</v>
      </c>
      <c r="C15" s="19"/>
      <c r="D15" s="25">
        <v>4000</v>
      </c>
      <c r="E15" s="25">
        <v>3600</v>
      </c>
      <c r="F15" s="32">
        <f>D15/D13</f>
        <v>0.08</v>
      </c>
      <c r="G15" s="61"/>
      <c r="H15" s="62"/>
      <c r="I15" s="62"/>
      <c r="J15" s="62"/>
      <c r="K15" s="62"/>
      <c r="L15" s="60"/>
    </row>
    <row r="16" spans="1:12" ht="16" thickBot="1" x14ac:dyDescent="0.25">
      <c r="A16" s="13"/>
      <c r="B16" s="33" t="s">
        <v>30</v>
      </c>
      <c r="C16" s="19"/>
      <c r="D16" s="34">
        <f>D13-D15</f>
        <v>46000</v>
      </c>
      <c r="E16" s="34">
        <f>E13-E15</f>
        <v>14400</v>
      </c>
      <c r="F16" s="32">
        <f>D16/D13</f>
        <v>0.92</v>
      </c>
      <c r="G16" s="59" t="s">
        <v>31</v>
      </c>
      <c r="H16" s="62"/>
      <c r="I16" s="62"/>
      <c r="J16" s="62"/>
      <c r="K16" s="62"/>
      <c r="L16" s="60"/>
    </row>
    <row r="17" spans="1:15" x14ac:dyDescent="0.2">
      <c r="A17" s="13" t="s">
        <v>27</v>
      </c>
      <c r="B17" s="23"/>
      <c r="C17" s="19"/>
      <c r="D17" s="29"/>
      <c r="E17" s="29"/>
      <c r="F17" s="25"/>
      <c r="G17" s="61" t="s">
        <v>32</v>
      </c>
      <c r="H17" s="38">
        <f>D15</f>
        <v>4000</v>
      </c>
      <c r="I17" s="38">
        <f>E15</f>
        <v>3600</v>
      </c>
      <c r="J17" s="38"/>
      <c r="K17" s="38"/>
      <c r="L17" s="39"/>
    </row>
    <row r="18" spans="1:15" x14ac:dyDescent="0.2">
      <c r="A18" s="13"/>
      <c r="B18" s="23" t="s">
        <v>33</v>
      </c>
      <c r="C18" s="19"/>
      <c r="D18" s="25">
        <f>D5*D13</f>
        <v>25000</v>
      </c>
      <c r="E18" s="25">
        <f>D5*E13</f>
        <v>9000</v>
      </c>
      <c r="F18" s="37">
        <f>D18/D13</f>
        <v>0.5</v>
      </c>
      <c r="G18" s="61" t="s">
        <v>34</v>
      </c>
      <c r="H18" s="38"/>
      <c r="I18" s="62"/>
      <c r="J18" s="63">
        <v>10000</v>
      </c>
      <c r="K18" s="63">
        <v>9000</v>
      </c>
      <c r="L18" s="60"/>
    </row>
    <row r="19" spans="1:15" ht="16" thickBot="1" x14ac:dyDescent="0.25">
      <c r="A19" s="13"/>
      <c r="B19" s="23" t="s">
        <v>35</v>
      </c>
      <c r="C19" s="19"/>
      <c r="D19" s="25"/>
      <c r="E19" s="25"/>
      <c r="F19" s="25" t="s">
        <v>36</v>
      </c>
      <c r="G19" s="70"/>
      <c r="H19" s="71"/>
      <c r="I19" s="71"/>
      <c r="J19" s="71"/>
      <c r="K19" s="71"/>
      <c r="L19" s="72"/>
    </row>
    <row r="20" spans="1:15" ht="33" thickBot="1" x14ac:dyDescent="0.25">
      <c r="A20" s="13"/>
      <c r="B20" s="33" t="s">
        <v>37</v>
      </c>
      <c r="C20" s="19"/>
      <c r="D20" s="34">
        <f>D16-D18-D19</f>
        <v>21000</v>
      </c>
      <c r="E20" s="34">
        <f>E16-E18-E19</f>
        <v>5400</v>
      </c>
      <c r="F20" s="37">
        <f>D20/D13</f>
        <v>0.42</v>
      </c>
      <c r="G20" s="55" t="s">
        <v>38</v>
      </c>
      <c r="H20" s="56">
        <f>H13+H14-H17-H18</f>
        <v>-4000</v>
      </c>
      <c r="I20" s="56">
        <f t="shared" ref="I20:L20" si="0">I13+I14-I17-I18</f>
        <v>6400</v>
      </c>
      <c r="J20" s="56">
        <f t="shared" si="0"/>
        <v>9000</v>
      </c>
      <c r="K20" s="56">
        <f t="shared" si="0"/>
        <v>0</v>
      </c>
      <c r="L20" s="57">
        <f t="shared" si="0"/>
        <v>0</v>
      </c>
      <c r="N20" s="79" t="s">
        <v>51</v>
      </c>
    </row>
    <row r="21" spans="1:15" x14ac:dyDescent="0.2">
      <c r="A21" s="13"/>
      <c r="B21" s="13"/>
      <c r="C21" s="19"/>
      <c r="D21" s="25"/>
      <c r="E21" s="25"/>
      <c r="F21" s="25"/>
      <c r="G21" s="73"/>
      <c r="H21" s="74"/>
      <c r="I21" s="74"/>
      <c r="J21" s="74"/>
      <c r="K21" s="74"/>
      <c r="L21" s="51"/>
    </row>
    <row r="22" spans="1:15" x14ac:dyDescent="0.2">
      <c r="A22" s="19"/>
      <c r="B22" s="19"/>
      <c r="C22" s="19"/>
      <c r="D22" s="13"/>
      <c r="E22" s="13"/>
      <c r="F22" s="40">
        <v>0.36</v>
      </c>
      <c r="G22" s="64" t="s">
        <v>39</v>
      </c>
      <c r="H22" s="65"/>
      <c r="I22" s="65" t="s">
        <v>47</v>
      </c>
      <c r="J22" s="65" t="s">
        <v>47</v>
      </c>
      <c r="K22" s="65"/>
      <c r="L22" s="66"/>
      <c r="N22" s="11">
        <f>F22/12</f>
        <v>0.03</v>
      </c>
      <c r="O22" t="s">
        <v>50</v>
      </c>
    </row>
    <row r="23" spans="1:15" x14ac:dyDescent="0.2">
      <c r="A23" s="15"/>
      <c r="B23" s="15"/>
      <c r="C23" s="15"/>
      <c r="D23" s="15"/>
      <c r="E23" s="15"/>
      <c r="F23" s="45">
        <v>0.92</v>
      </c>
      <c r="G23" s="64" t="s">
        <v>40</v>
      </c>
      <c r="H23" s="65" t="s">
        <v>47</v>
      </c>
      <c r="I23" s="65"/>
      <c r="J23" s="65"/>
      <c r="K23" s="65"/>
      <c r="L23" s="67"/>
      <c r="N23" s="11">
        <f>F23/12</f>
        <v>7.6666666666666675E-2</v>
      </c>
      <c r="O23" t="s">
        <v>49</v>
      </c>
    </row>
    <row r="24" spans="1:15" x14ac:dyDescent="0.2">
      <c r="A24" s="15"/>
      <c r="B24" s="15"/>
      <c r="C24" s="15"/>
      <c r="D24" s="15"/>
      <c r="E24" s="15"/>
      <c r="F24" s="22"/>
      <c r="G24" s="68" t="s">
        <v>48</v>
      </c>
      <c r="H24" s="63">
        <v>4000</v>
      </c>
      <c r="I24" s="77">
        <f>I20+I25+I26</f>
        <v>2093.333333333333</v>
      </c>
      <c r="J24" s="78">
        <f>J20+J25+J26</f>
        <v>11156.133333333331</v>
      </c>
      <c r="K24" s="78">
        <f>K20+K25+K26</f>
        <v>11490.817333333331</v>
      </c>
      <c r="L24" s="69"/>
    </row>
    <row r="25" spans="1:15" x14ac:dyDescent="0.2">
      <c r="A25" s="15"/>
      <c r="B25" s="15"/>
      <c r="C25" s="15"/>
      <c r="D25" s="15"/>
      <c r="E25" s="15"/>
      <c r="F25" s="22"/>
      <c r="G25" s="68" t="s">
        <v>42</v>
      </c>
      <c r="H25" s="63"/>
      <c r="I25" s="63">
        <f>H24*N23*-1</f>
        <v>-306.66666666666669</v>
      </c>
      <c r="J25" s="63">
        <f>I24*N22</f>
        <v>62.79999999999999</v>
      </c>
      <c r="K25" s="63">
        <f>J24*N22</f>
        <v>334.68399999999991</v>
      </c>
      <c r="L25" s="69"/>
    </row>
    <row r="26" spans="1:15" x14ac:dyDescent="0.2">
      <c r="A26" s="15"/>
      <c r="B26" s="15"/>
      <c r="C26" s="15"/>
      <c r="D26" s="15"/>
      <c r="E26" s="15"/>
      <c r="F26" s="15"/>
      <c r="G26" s="49" t="s">
        <v>43</v>
      </c>
      <c r="H26" s="53"/>
      <c r="I26" s="53">
        <v>-4000</v>
      </c>
      <c r="J26" s="53">
        <f>I24</f>
        <v>2093.333333333333</v>
      </c>
      <c r="K26" s="53">
        <f>J24</f>
        <v>11156.133333333331</v>
      </c>
      <c r="L26" s="54"/>
    </row>
    <row r="27" spans="1:15" x14ac:dyDescent="0.2">
      <c r="A27" s="15"/>
      <c r="B27" s="15"/>
      <c r="C27" s="15"/>
      <c r="D27" s="15"/>
      <c r="E27" s="15"/>
      <c r="F27" s="19"/>
      <c r="G27" s="13"/>
      <c r="H27" s="29"/>
      <c r="I27" s="29"/>
      <c r="J27" s="29"/>
      <c r="K27" s="29"/>
      <c r="L27" s="29"/>
    </row>
    <row r="28" spans="1:15" x14ac:dyDescent="0.2">
      <c r="A28" s="15"/>
      <c r="B28" s="15"/>
      <c r="C28" s="15"/>
      <c r="D28" s="15"/>
      <c r="E28" s="15"/>
      <c r="F28" s="19"/>
      <c r="G28" t="s">
        <v>44</v>
      </c>
      <c r="H28" s="77">
        <f>H20+H24+H25+H26</f>
        <v>0</v>
      </c>
      <c r="I28" s="77"/>
      <c r="J28" s="77"/>
      <c r="K28" s="77"/>
      <c r="L28" s="77"/>
    </row>
  </sheetData>
  <mergeCells count="2">
    <mergeCell ref="A11:D11"/>
    <mergeCell ref="G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Matias Agustin Rivas</cp:lastModifiedBy>
  <dcterms:created xsi:type="dcterms:W3CDTF">2025-04-10T23:16:18Z</dcterms:created>
  <dcterms:modified xsi:type="dcterms:W3CDTF">2025-04-27T00:37:17Z</dcterms:modified>
</cp:coreProperties>
</file>