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carolina_torressanchez_pnnl_gov/Documents/Desktop/My Stuff/DICTA/"/>
    </mc:Choice>
  </mc:AlternateContent>
  <xr:revisionPtr revIDLastSave="32" documentId="11_3FD2060DDA4EC7A3C15C422448E3F377C087047F" xr6:coauthVersionLast="47" xr6:coauthVersionMax="47" xr10:uidLastSave="{93D09F91-FFD2-408F-AE56-0798ABC4F707}"/>
  <bookViews>
    <workbookView xWindow="-120" yWindow="-120" windowWidth="29040" windowHeight="17640" xr2:uid="{00000000-000D-0000-FFFF-FFFF00000000}"/>
  </bookViews>
  <sheets>
    <sheet name="Raw" sheetId="3" r:id="rId1"/>
    <sheet name="processed" sheetId="1" r:id="rId2"/>
    <sheet name="Summary" sheetId="4" r:id="rId3"/>
  </sheets>
  <definedNames>
    <definedName name="_xlnm._FilterDatabase" localSheetId="1" hidden="1">processed!$A$66:$X$148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7vex7PgCPyyEZ7AXj7GLTOtsmI3v/KQ/1FydJVkhNk="/>
    </ext>
  </extLst>
</workbook>
</file>

<file path=xl/calcChain.xml><?xml version="1.0" encoding="utf-8"?>
<calcChain xmlns="http://schemas.openxmlformats.org/spreadsheetml/2006/main">
  <c r="AP74" i="1" l="1"/>
  <c r="W52" i="1"/>
  <c r="W53" i="1"/>
  <c r="Z50" i="1"/>
  <c r="Y50" i="1"/>
  <c r="W50" i="1"/>
  <c r="W51" i="1"/>
  <c r="Y49" i="1" s="1"/>
  <c r="AE34" i="1" s="1"/>
  <c r="Z49" i="1"/>
  <c r="W48" i="1"/>
  <c r="W49" i="1"/>
  <c r="Z48" i="1" s="1"/>
  <c r="AE35" i="1"/>
  <c r="AD35" i="1"/>
  <c r="AB35" i="1"/>
  <c r="AD34" i="1"/>
  <c r="AB34" i="1"/>
  <c r="AD33" i="1"/>
  <c r="AB33" i="1"/>
  <c r="T49" i="1"/>
  <c r="Z9" i="1"/>
  <c r="W42" i="1"/>
  <c r="V42" i="1"/>
  <c r="U42" i="1"/>
  <c r="T42" i="1"/>
  <c r="R42" i="1"/>
  <c r="S42" i="1"/>
  <c r="X25" i="1" s="1"/>
  <c r="W41" i="1"/>
  <c r="V41" i="1"/>
  <c r="U41" i="1"/>
  <c r="T41" i="1"/>
  <c r="W40" i="1"/>
  <c r="V40" i="1"/>
  <c r="U40" i="1"/>
  <c r="T40" i="1"/>
  <c r="R40" i="1"/>
  <c r="S40" i="1"/>
  <c r="W39" i="1"/>
  <c r="V39" i="1"/>
  <c r="U39" i="1"/>
  <c r="T39" i="1"/>
  <c r="R39" i="1" s="1"/>
  <c r="W38" i="1"/>
  <c r="V38" i="1"/>
  <c r="U38" i="1"/>
  <c r="T38" i="1"/>
  <c r="R38" i="1"/>
  <c r="S38" i="1"/>
  <c r="W37" i="1"/>
  <c r="V37" i="1"/>
  <c r="U37" i="1"/>
  <c r="T37" i="1"/>
  <c r="W36" i="1"/>
  <c r="V36" i="1"/>
  <c r="U36" i="1"/>
  <c r="T36" i="1"/>
  <c r="R36" i="1"/>
  <c r="S36" i="1"/>
  <c r="W35" i="1"/>
  <c r="V35" i="1"/>
  <c r="U35" i="1"/>
  <c r="T35" i="1"/>
  <c r="R35" i="1" s="1"/>
  <c r="W34" i="1"/>
  <c r="V34" i="1"/>
  <c r="U34" i="1"/>
  <c r="T34" i="1"/>
  <c r="R34" i="1"/>
  <c r="S34" i="1"/>
  <c r="W33" i="1"/>
  <c r="V33" i="1"/>
  <c r="U33" i="1"/>
  <c r="T33" i="1"/>
  <c r="T17" i="1"/>
  <c r="R17" i="1"/>
  <c r="S17" i="1" s="1"/>
  <c r="X22" i="1" s="1"/>
  <c r="U17" i="1"/>
  <c r="V17" i="1"/>
  <c r="W17" i="1"/>
  <c r="T18" i="1"/>
  <c r="U18" i="1"/>
  <c r="V18" i="1"/>
  <c r="W18" i="1"/>
  <c r="T19" i="1"/>
  <c r="R19" i="1"/>
  <c r="U19" i="1"/>
  <c r="V19" i="1"/>
  <c r="W19" i="1"/>
  <c r="T20" i="1"/>
  <c r="R20" i="1"/>
  <c r="U20" i="1"/>
  <c r="V20" i="1"/>
  <c r="W20" i="1"/>
  <c r="T21" i="1"/>
  <c r="S21" i="1" s="1"/>
  <c r="R21" i="1"/>
  <c r="U21" i="1"/>
  <c r="V21" i="1"/>
  <c r="W21" i="1"/>
  <c r="T22" i="1"/>
  <c r="R22" i="1" s="1"/>
  <c r="S22" i="1" s="1"/>
  <c r="U22" i="1"/>
  <c r="V22" i="1"/>
  <c r="W22" i="1"/>
  <c r="T23" i="1"/>
  <c r="R23" i="1" s="1"/>
  <c r="U23" i="1"/>
  <c r="V23" i="1"/>
  <c r="W23" i="1"/>
  <c r="T24" i="1"/>
  <c r="R24" i="1"/>
  <c r="U24" i="1"/>
  <c r="V24" i="1"/>
  <c r="W24" i="1"/>
  <c r="T25" i="1"/>
  <c r="S25" i="1" s="1"/>
  <c r="R25" i="1"/>
  <c r="U25" i="1"/>
  <c r="V25" i="1"/>
  <c r="W25" i="1"/>
  <c r="T26" i="1"/>
  <c r="U26" i="1"/>
  <c r="V26" i="1"/>
  <c r="W26" i="1"/>
  <c r="T27" i="1"/>
  <c r="R27" i="1"/>
  <c r="U27" i="1"/>
  <c r="V27" i="1"/>
  <c r="W27" i="1"/>
  <c r="T28" i="1"/>
  <c r="R28" i="1"/>
  <c r="U28" i="1"/>
  <c r="V28" i="1"/>
  <c r="W28" i="1"/>
  <c r="T62" i="1"/>
  <c r="S62" i="1" s="1"/>
  <c r="R62" i="1"/>
  <c r="T48" i="1"/>
  <c r="U48" i="1"/>
  <c r="V48" i="1"/>
  <c r="U49" i="1"/>
  <c r="V49" i="1"/>
  <c r="T50" i="1"/>
  <c r="S50" i="1" s="1"/>
  <c r="U50" i="1"/>
  <c r="V50" i="1"/>
  <c r="T51" i="1"/>
  <c r="U51" i="1"/>
  <c r="V51" i="1"/>
  <c r="T52" i="1"/>
  <c r="U52" i="1"/>
  <c r="V52" i="1"/>
  <c r="T53" i="1"/>
  <c r="R53" i="1" s="1"/>
  <c r="U53" i="1"/>
  <c r="V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S57" i="1" s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S61" i="1" s="1"/>
  <c r="U61" i="1"/>
  <c r="V61" i="1"/>
  <c r="W61" i="1"/>
  <c r="U62" i="1"/>
  <c r="V62" i="1"/>
  <c r="W62" i="1"/>
  <c r="T10" i="1"/>
  <c r="S10" i="1" s="1"/>
  <c r="U10" i="1"/>
  <c r="V10" i="1"/>
  <c r="W10" i="1"/>
  <c r="Y9" i="1" s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S14" i="1" s="1"/>
  <c r="U14" i="1"/>
  <c r="V14" i="1"/>
  <c r="W14" i="1"/>
  <c r="Z10" i="1" s="1"/>
  <c r="T15" i="1"/>
  <c r="U15" i="1"/>
  <c r="V15" i="1"/>
  <c r="W15" i="1"/>
  <c r="T16" i="1"/>
  <c r="U16" i="1"/>
  <c r="V16" i="1"/>
  <c r="W16" i="1"/>
  <c r="Z11" i="1" s="1"/>
  <c r="W9" i="1"/>
  <c r="V9" i="1"/>
  <c r="U9" i="1"/>
  <c r="T9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AP69" i="1" s="1"/>
  <c r="V72" i="1"/>
  <c r="W72" i="1"/>
  <c r="T73" i="1"/>
  <c r="U73" i="1"/>
  <c r="V73" i="1"/>
  <c r="W73" i="1"/>
  <c r="T74" i="1"/>
  <c r="U74" i="1"/>
  <c r="V74" i="1"/>
  <c r="W74" i="1"/>
  <c r="W67" i="1"/>
  <c r="V67" i="1"/>
  <c r="U67" i="1"/>
  <c r="T67" i="1"/>
  <c r="S67" i="1" s="1"/>
  <c r="AA2" i="1"/>
  <c r="AA3" i="1" s="1"/>
  <c r="S20" i="1"/>
  <c r="S19" i="1"/>
  <c r="S28" i="1"/>
  <c r="S24" i="1"/>
  <c r="S27" i="1"/>
  <c r="AH74" i="1"/>
  <c r="AD74" i="1"/>
  <c r="R74" i="1"/>
  <c r="S74" i="1" s="1"/>
  <c r="AH73" i="1"/>
  <c r="AD73" i="1"/>
  <c r="R73" i="1"/>
  <c r="S73" i="1"/>
  <c r="AH72" i="1"/>
  <c r="AD72" i="1"/>
  <c r="R72" i="1"/>
  <c r="S72" i="1"/>
  <c r="AH71" i="1"/>
  <c r="AD71" i="1"/>
  <c r="R71" i="1"/>
  <c r="S71" i="1"/>
  <c r="AH70" i="1"/>
  <c r="AD70" i="1"/>
  <c r="R70" i="1"/>
  <c r="S70" i="1"/>
  <c r="AH69" i="1"/>
  <c r="AD69" i="1"/>
  <c r="R69" i="1"/>
  <c r="S69" i="1"/>
  <c r="AH68" i="1"/>
  <c r="AD68" i="1"/>
  <c r="R68" i="1"/>
  <c r="S68" i="1"/>
  <c r="AH67" i="1"/>
  <c r="AD67" i="1"/>
  <c r="R67" i="1"/>
  <c r="R61" i="1"/>
  <c r="R60" i="1"/>
  <c r="S60" i="1" s="1"/>
  <c r="R59" i="1"/>
  <c r="S59" i="1" s="1"/>
  <c r="R58" i="1"/>
  <c r="S58" i="1" s="1"/>
  <c r="R57" i="1"/>
  <c r="R56" i="1"/>
  <c r="S56" i="1" s="1"/>
  <c r="R55" i="1"/>
  <c r="S55" i="1" s="1"/>
  <c r="R54" i="1"/>
  <c r="S54" i="1" s="1"/>
  <c r="R52" i="1"/>
  <c r="S52" i="1" s="1"/>
  <c r="R51" i="1"/>
  <c r="S51" i="1" s="1"/>
  <c r="R50" i="1"/>
  <c r="R49" i="1"/>
  <c r="S49" i="1" s="1"/>
  <c r="R48" i="1"/>
  <c r="S48" i="1" s="1"/>
  <c r="R16" i="1"/>
  <c r="S16" i="1" s="1"/>
  <c r="R15" i="1"/>
  <c r="S15" i="1" s="1"/>
  <c r="R14" i="1"/>
  <c r="R13" i="1"/>
  <c r="S13" i="1" s="1"/>
  <c r="R12" i="1"/>
  <c r="S12" i="1" s="1"/>
  <c r="R11" i="1"/>
  <c r="S11" i="1" s="1"/>
  <c r="R10" i="1"/>
  <c r="R9" i="1"/>
  <c r="S9" i="1" s="1"/>
  <c r="AC33" i="1" l="1"/>
  <c r="S41" i="1"/>
  <c r="S18" i="1"/>
  <c r="X29" i="1"/>
  <c r="R26" i="1"/>
  <c r="S26" i="1" s="1"/>
  <c r="R18" i="1"/>
  <c r="R33" i="1"/>
  <c r="S33" i="1" s="1"/>
  <c r="R37" i="1"/>
  <c r="S37" i="1" s="1"/>
  <c r="R41" i="1"/>
  <c r="Y10" i="1"/>
  <c r="AC34" i="1" s="1"/>
  <c r="AF34" i="1" s="1"/>
  <c r="S35" i="1"/>
  <c r="S39" i="1"/>
  <c r="S53" i="1"/>
  <c r="Y48" i="1"/>
  <c r="AE33" i="1" s="1"/>
  <c r="Z25" i="1" s="1"/>
  <c r="S23" i="1"/>
  <c r="Y11" i="1"/>
  <c r="AC35" i="1" s="1"/>
  <c r="AF35" i="1" s="1"/>
  <c r="Z22" i="1" l="1"/>
  <c r="Z29" i="1" s="1"/>
  <c r="AF33" i="1"/>
  <c r="Y22" i="1"/>
  <c r="AA22" i="1"/>
  <c r="Y25" i="1"/>
  <c r="Y29" i="1" s="1"/>
  <c r="AA25" i="1"/>
  <c r="Y68" i="1" l="1"/>
  <c r="Z68" i="1" s="1"/>
  <c r="AA68" i="1" s="1"/>
  <c r="X68" i="1"/>
  <c r="Y69" i="1"/>
  <c r="Z69" i="1" s="1"/>
  <c r="AA69" i="1" s="1"/>
  <c r="AE69" i="1" s="1"/>
  <c r="AI69" i="1" s="1"/>
  <c r="X70" i="1"/>
  <c r="Y70" i="1"/>
  <c r="Z70" i="1" s="1"/>
  <c r="AA70" i="1" s="1"/>
  <c r="AE70" i="1" s="1"/>
  <c r="AI70" i="1" s="1"/>
  <c r="X71" i="1"/>
  <c r="Y71" i="1"/>
  <c r="Z71" i="1" s="1"/>
  <c r="AA71" i="1" s="1"/>
  <c r="AE71" i="1" s="1"/>
  <c r="AI71" i="1" s="1"/>
  <c r="X73" i="1"/>
  <c r="X72" i="1"/>
  <c r="X69" i="1"/>
  <c r="Y72" i="1"/>
  <c r="Z72" i="1" s="1"/>
  <c r="AA72" i="1" s="1"/>
  <c r="AE72" i="1" s="1"/>
  <c r="AI72" i="1" s="1"/>
  <c r="Y73" i="1"/>
  <c r="Z73" i="1" s="1"/>
  <c r="AA73" i="1" s="1"/>
  <c r="X74" i="1"/>
  <c r="Y74" i="1"/>
  <c r="Z74" i="1" s="1"/>
  <c r="AA74" i="1" s="1"/>
  <c r="AE74" i="1" s="1"/>
  <c r="AI74" i="1" s="1"/>
  <c r="Y67" i="1"/>
  <c r="Z67" i="1" s="1"/>
  <c r="AA67" i="1" s="1"/>
  <c r="AE67" i="1" s="1"/>
  <c r="AI67" i="1" s="1"/>
  <c r="X67" i="1"/>
  <c r="AM74" i="1" l="1"/>
  <c r="AN74" i="1"/>
  <c r="AO74" i="1"/>
  <c r="AE73" i="1"/>
  <c r="AI73" i="1" s="1"/>
  <c r="AN69" i="1"/>
  <c r="AO69" i="1"/>
  <c r="AE68" i="1"/>
  <c r="AI68" i="1" s="1"/>
  <c r="AM69" i="1"/>
  <c r="AJ69" i="1" l="1"/>
  <c r="AL69" i="1"/>
  <c r="AK69" i="1"/>
  <c r="AK74" i="1"/>
  <c r="AL74" i="1"/>
  <c r="AJ74" i="1"/>
</calcChain>
</file>

<file path=xl/sharedStrings.xml><?xml version="1.0" encoding="utf-8"?>
<sst xmlns="http://schemas.openxmlformats.org/spreadsheetml/2006/main" count="177" uniqueCount="96">
  <si>
    <t>Areas selected for Ave's &amp; SDs</t>
  </si>
  <si>
    <t>CRM Batch</t>
  </si>
  <si>
    <r>
      <rPr>
        <b/>
        <sz val="11"/>
        <color rgb="FF000000"/>
        <rFont val="Calibri"/>
        <family val="2"/>
      </rPr>
      <t>CRM Density (kgL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</si>
  <si>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Drift Correction Calculations</t>
  </si>
  <si>
    <t>Run date:</t>
  </si>
  <si>
    <r>
      <rPr>
        <b/>
        <sz val="11"/>
        <color rgb="FF000000"/>
        <rFont val="Calibri"/>
        <family val="2"/>
      </rPr>
      <t>CRM DIC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</si>
  <si>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r>
      <rPr>
        <b/>
        <sz val="11"/>
        <color rgb="FF000000"/>
        <rFont val="Calibri"/>
        <family val="2"/>
      </rPr>
      <t>CRM DIC (umolL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</si>
  <si>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Operator:</t>
  </si>
  <si>
    <t>CRM Salinity</t>
  </si>
  <si>
    <t>Acid batch:</t>
  </si>
  <si>
    <t>Temperature (Avg_Rm)</t>
  </si>
  <si>
    <t xml:space="preserve"> </t>
  </si>
  <si>
    <t>Processed by:</t>
  </si>
  <si>
    <t>Date</t>
  </si>
  <si>
    <t>Time</t>
  </si>
  <si>
    <t>Date/Time</t>
  </si>
  <si>
    <t>Sample</t>
  </si>
  <si>
    <t>Volume (ml)</t>
  </si>
  <si>
    <t>Area</t>
  </si>
  <si>
    <t>Volume</t>
  </si>
  <si>
    <t>Area1</t>
  </si>
  <si>
    <t>Stdev</t>
  </si>
  <si>
    <t>1st CRM</t>
  </si>
  <si>
    <t>End Time</t>
  </si>
  <si>
    <t>Slope1</t>
  </si>
  <si>
    <t>Intercept1</t>
  </si>
  <si>
    <r>
      <rPr>
        <b/>
        <sz val="11"/>
        <color rgb="FF000000"/>
        <rFont val="Calibri"/>
        <family val="2"/>
      </rPr>
      <t>R</t>
    </r>
    <r>
      <rPr>
        <b/>
        <vertAlign val="superscript"/>
        <sz val="11"/>
        <color rgb="FF000000"/>
        <rFont val="Calibri"/>
        <family val="2"/>
      </rPr>
      <t>2</t>
    </r>
  </si>
  <si>
    <t>Last CRM</t>
  </si>
  <si>
    <t>Slope2</t>
  </si>
  <si>
    <t>Intercept2</t>
  </si>
  <si>
    <t>Drift Correction Parameters</t>
  </si>
  <si>
    <t>dTime</t>
  </si>
  <si>
    <t>dSlope</t>
  </si>
  <si>
    <t>dIntercept</t>
  </si>
  <si>
    <t>Area2</t>
  </si>
  <si>
    <t>Area3</t>
  </si>
  <si>
    <t>Difference in Area (A1-A3)</t>
  </si>
  <si>
    <t>Samples</t>
  </si>
  <si>
    <t>CRM Volume (ml)</t>
  </si>
  <si>
    <t>Drift corrected CRM V (ml)</t>
  </si>
  <si>
    <r>
      <rPr>
        <b/>
        <sz val="11"/>
        <color theme="1"/>
        <rFont val="Calibri"/>
        <family val="2"/>
      </rPr>
      <t>DIC Content (1x10</t>
    </r>
    <r>
      <rPr>
        <b/>
        <vertAlign val="superscript"/>
        <sz val="11"/>
        <color theme="1"/>
        <rFont val="Calibri"/>
        <family val="2"/>
      </rPr>
      <t>-9</t>
    </r>
    <r>
      <rPr>
        <b/>
        <sz val="11"/>
        <color theme="1"/>
        <rFont val="Calibri"/>
        <family val="2"/>
      </rPr>
      <t xml:space="preserve"> mol)</t>
    </r>
  </si>
  <si>
    <r>
      <rPr>
        <b/>
        <sz val="11"/>
        <color theme="1"/>
        <rFont val="Calibri"/>
        <family val="2"/>
      </rPr>
      <t>DIC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</si>
  <si>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 Rm Temp</t>
  </si>
  <si>
    <t>Salinity</t>
  </si>
  <si>
    <r>
      <rPr>
        <b/>
        <sz val="11"/>
        <color theme="1"/>
        <rFont val="Calibri"/>
        <family val="2"/>
      </rPr>
      <t>Density (kgL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</si>
  <si>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DIC'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</si>
  <si>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Vol. 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(uL)</t>
    </r>
  </si>
  <si>
    <t>Vol. sample (mL)</t>
  </si>
  <si>
    <r>
      <rPr>
        <b/>
        <sz val="11"/>
        <color theme="1"/>
        <rFont val="Calibri"/>
        <family val="2"/>
      </rPr>
      <t>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CF</t>
    </r>
  </si>
  <si>
    <r>
      <rPr>
        <b/>
        <sz val="11"/>
        <color theme="1"/>
        <rFont val="Calibri"/>
        <family val="2"/>
      </rPr>
      <t>DICc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</si>
  <si>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DIC_avg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</si>
  <si>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</si>
  <si>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n = </t>
  </si>
  <si>
    <r>
      <rPr>
        <b/>
        <sz val="11"/>
        <color theme="1"/>
        <rFont val="Calibri"/>
        <family val="2"/>
      </rPr>
      <t>DIC_avg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</si>
  <si>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</si>
  <si>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>Drop raw data here, then select column A, go to Data, Text to columns, and diliminate by tab/ semicolon to separate data into a useable form.</t>
  </si>
  <si>
    <t>MM/DD/YYYY</t>
  </si>
  <si>
    <t>MCR</t>
  </si>
  <si>
    <t>Date made on jar</t>
  </si>
  <si>
    <t>FakeCRM (seawater)</t>
  </si>
  <si>
    <t>Testing DIC</t>
  </si>
  <si>
    <t>DIC project:</t>
  </si>
  <si>
    <t>Port</t>
  </si>
  <si>
    <t>Sample ID</t>
  </si>
  <si>
    <t>Sample # In Batch</t>
  </si>
  <si>
    <t>Sample Name</t>
  </si>
  <si>
    <t>Start Time</t>
  </si>
  <si>
    <t>Attempt #</t>
  </si>
  <si>
    <t>Cell Temp (C)</t>
  </si>
  <si>
    <t>H2O (‰)</t>
  </si>
  <si>
    <t>Initial Baseline (ppm)</t>
  </si>
  <si>
    <t>Final Baseline (ppm)</t>
  </si>
  <si>
    <t>Peak (ppm)</t>
  </si>
  <si>
    <t>Integration Time (sec)</t>
  </si>
  <si>
    <t>Area (net)</t>
  </si>
  <si>
    <t>Area (net avg)</t>
  </si>
  <si>
    <t>DIC (uM)</t>
  </si>
  <si>
    <t>Status</t>
  </si>
  <si>
    <t>Copy and paste:</t>
  </si>
  <si>
    <t>Columns A - Q from Raw sheet</t>
  </si>
  <si>
    <t>Starting with the first sample under the last C(STD) CRM row</t>
  </si>
  <si>
    <t xml:space="preserve"> ---&gt;</t>
  </si>
  <si>
    <t>See where these formulae end</t>
  </si>
  <si>
    <t>If you have more samples than in the processing log, simply drag the columns to the right down to match the length</t>
  </si>
  <si>
    <t>If you have too many, delete the extra stuff to the right</t>
  </si>
  <si>
    <t xml:space="preserve"> --&gt; scroll to R+ columns to see data processing.</t>
  </si>
  <si>
    <t>Calibration data (CRMs)</t>
  </si>
  <si>
    <t>Morning CRM:</t>
  </si>
  <si>
    <t>Mid-Day:</t>
  </si>
  <si>
    <t>Evening CRM:</t>
  </si>
  <si>
    <t>Morning CRM data here:</t>
  </si>
  <si>
    <t>Mid-day CRM here:</t>
  </si>
  <si>
    <t>Evening CRM here:</t>
  </si>
  <si>
    <t>Best estimate of water temperature in the lab at the time the sample was run</t>
  </si>
  <si>
    <t>Known salinity</t>
  </si>
  <si>
    <t>Fill in from Processed Tab, AJ-AP, summary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</si>
</sst>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"/>
    <numFmt numFmtId="166" formatCode="mm/dd/yy"/>
    <numFmt numFmtId="167" formatCode="0.000"/>
    <numFmt numFmtId="168" formatCode="m/d/yy"/>
    <numFmt numFmtId="169" formatCode="0.00000"/>
    <numFmt numFmtId="170" formatCode="h:mm;@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/>
    <xf numFmtId="0" fontId="2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0" xfId="0" applyFont="1"/>
    <xf numFmtId="165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15" fontId="3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4" fontId="3" fillId="0" borderId="0" xfId="0" applyNumberFormat="1" applyFont="1"/>
    <xf numFmtId="15" fontId="3" fillId="0" borderId="0" xfId="0" applyNumberFormat="1" applyFont="1" applyAlignment="1">
      <alignment horizontal="right"/>
    </xf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164" fontId="3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168" fontId="2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right"/>
    </xf>
    <xf numFmtId="22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6" fillId="3" borderId="4" xfId="0" applyNumberFormat="1" applyFont="1" applyFill="1" applyBorder="1" applyAlignment="1">
      <alignment horizontal="center"/>
    </xf>
    <xf numFmtId="1" fontId="2" fillId="0" borderId="0" xfId="0" applyNumberFormat="1" applyFont="1"/>
    <xf numFmtId="164" fontId="6" fillId="3" borderId="5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9" fontId="2" fillId="3" borderId="5" xfId="0" applyNumberFormat="1" applyFont="1" applyFill="1" applyBorder="1" applyAlignment="1">
      <alignment horizontal="center"/>
    </xf>
    <xf numFmtId="164" fontId="6" fillId="3" borderId="10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5" fontId="2" fillId="0" borderId="0" xfId="0" applyNumberFormat="1" applyFont="1"/>
    <xf numFmtId="169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left"/>
    </xf>
    <xf numFmtId="165" fontId="2" fillId="3" borderId="11" xfId="0" applyNumberFormat="1" applyFont="1" applyFill="1" applyBorder="1" applyAlignment="1">
      <alignment horizontal="center"/>
    </xf>
    <xf numFmtId="2" fontId="2" fillId="0" borderId="0" xfId="0" applyNumberFormat="1" applyFont="1"/>
    <xf numFmtId="167" fontId="6" fillId="0" borderId="0" xfId="0" applyNumberFormat="1" applyFont="1"/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7" fillId="0" borderId="0" xfId="0" applyFont="1"/>
    <xf numFmtId="14" fontId="2" fillId="4" borderId="0" xfId="0" applyNumberFormat="1" applyFont="1" applyFill="1" applyAlignment="1">
      <alignment horizontal="left"/>
    </xf>
    <xf numFmtId="15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167" fontId="2" fillId="4" borderId="0" xfId="0" applyNumberFormat="1" applyFont="1" applyFill="1" applyAlignment="1">
      <alignment horizontal="left"/>
    </xf>
    <xf numFmtId="2" fontId="2" fillId="4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1" fillId="0" borderId="12" xfId="0" applyFont="1" applyBorder="1"/>
    <xf numFmtId="0" fontId="6" fillId="0" borderId="12" xfId="0" applyFont="1" applyBorder="1" applyAlignment="1">
      <alignment horizontal="right"/>
    </xf>
    <xf numFmtId="0" fontId="6" fillId="0" borderId="12" xfId="0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3" borderId="12" xfId="0" applyNumberFormat="1" applyFont="1" applyFill="1" applyBorder="1" applyAlignment="1">
      <alignment horizontal="center" wrapText="1"/>
    </xf>
    <xf numFmtId="164" fontId="6" fillId="3" borderId="12" xfId="0" applyNumberFormat="1" applyFont="1" applyFill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69" fontId="6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0" fillId="0" borderId="12" xfId="0" applyFont="1" applyBorder="1" applyAlignment="1"/>
    <xf numFmtId="0" fontId="0" fillId="4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11" fillId="0" borderId="0" xfId="0" applyFont="1" applyAlignment="1"/>
    <xf numFmtId="168" fontId="2" fillId="5" borderId="0" xfId="0" applyNumberFormat="1" applyFont="1" applyFill="1" applyAlignment="1">
      <alignment horizontal="right"/>
    </xf>
    <xf numFmtId="20" fontId="2" fillId="5" borderId="0" xfId="0" applyNumberFormat="1" applyFont="1" applyFill="1" applyAlignment="1">
      <alignment horizontal="right"/>
    </xf>
    <xf numFmtId="22" fontId="2" fillId="5" borderId="0" xfId="0" applyNumberFormat="1" applyFont="1" applyFill="1"/>
    <xf numFmtId="0" fontId="0" fillId="5" borderId="0" xfId="0" applyFont="1" applyFill="1" applyAlignment="1"/>
    <xf numFmtId="168" fontId="2" fillId="7" borderId="0" xfId="0" applyNumberFormat="1" applyFont="1" applyFill="1" applyAlignment="1">
      <alignment horizontal="right"/>
    </xf>
    <xf numFmtId="20" fontId="2" fillId="7" borderId="0" xfId="0" applyNumberFormat="1" applyFont="1" applyFill="1" applyAlignment="1">
      <alignment horizontal="right"/>
    </xf>
    <xf numFmtId="22" fontId="2" fillId="7" borderId="0" xfId="0" applyNumberFormat="1" applyFont="1" applyFill="1"/>
    <xf numFmtId="0" fontId="0" fillId="7" borderId="0" xfId="0" applyFont="1" applyFill="1" applyAlignment="1"/>
    <xf numFmtId="168" fontId="2" fillId="8" borderId="0" xfId="0" applyNumberFormat="1" applyFont="1" applyFill="1" applyAlignment="1">
      <alignment horizontal="right"/>
    </xf>
    <xf numFmtId="20" fontId="2" fillId="8" borderId="0" xfId="0" applyNumberFormat="1" applyFont="1" applyFill="1" applyAlignment="1">
      <alignment horizontal="right"/>
    </xf>
    <xf numFmtId="22" fontId="2" fillId="8" borderId="0" xfId="0" applyNumberFormat="1" applyFont="1" applyFill="1"/>
    <xf numFmtId="0" fontId="0" fillId="8" borderId="0" xfId="0" applyFont="1" applyFill="1" applyAlignment="1"/>
    <xf numFmtId="20" fontId="2" fillId="8" borderId="11" xfId="0" applyNumberFormat="1" applyFont="1" applyFill="1" applyBorder="1" applyAlignment="1">
      <alignment horizontal="right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2" fontId="2" fillId="5" borderId="16" xfId="0" applyNumberFormat="1" applyFont="1" applyFill="1" applyBorder="1" applyAlignment="1">
      <alignment horizontal="center"/>
    </xf>
    <xf numFmtId="164" fontId="2" fillId="5" borderId="17" xfId="0" applyNumberFormat="1" applyFont="1" applyFill="1" applyBorder="1" applyAlignment="1">
      <alignment horizontal="center"/>
    </xf>
    <xf numFmtId="164" fontId="2" fillId="5" borderId="18" xfId="0" applyNumberFormat="1" applyFont="1" applyFill="1" applyBorder="1" applyAlignment="1">
      <alignment horizontal="center"/>
    </xf>
    <xf numFmtId="2" fontId="2" fillId="5" borderId="19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4" fontId="2" fillId="5" borderId="20" xfId="0" applyNumberFormat="1" applyFont="1" applyFill="1" applyBorder="1" applyAlignment="1">
      <alignment horizontal="center"/>
    </xf>
    <xf numFmtId="2" fontId="2" fillId="5" borderId="21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22" xfId="0" applyNumberFormat="1" applyFont="1" applyFill="1" applyBorder="1" applyAlignment="1">
      <alignment horizontal="center"/>
    </xf>
    <xf numFmtId="165" fontId="2" fillId="0" borderId="9" xfId="0" applyNumberFormat="1" applyFon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69" fontId="6" fillId="3" borderId="18" xfId="0" applyNumberFormat="1" applyFont="1" applyFill="1" applyBorder="1" applyAlignment="1">
      <alignment horizontal="left"/>
    </xf>
    <xf numFmtId="2" fontId="2" fillId="6" borderId="16" xfId="0" applyNumberFormat="1" applyFont="1" applyFill="1" applyBorder="1" applyAlignment="1">
      <alignment horizontal="center"/>
    </xf>
    <xf numFmtId="164" fontId="2" fillId="6" borderId="17" xfId="0" applyNumberFormat="1" applyFont="1" applyFill="1" applyBorder="1" applyAlignment="1">
      <alignment horizontal="center"/>
    </xf>
    <xf numFmtId="164" fontId="2" fillId="6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>
      <alignment horizontal="center"/>
    </xf>
    <xf numFmtId="164" fontId="2" fillId="3" borderId="20" xfId="0" applyNumberFormat="1" applyFont="1" applyFill="1" applyBorder="1" applyAlignment="1">
      <alignment horizontal="center"/>
    </xf>
    <xf numFmtId="2" fontId="2" fillId="6" borderId="19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164" fontId="2" fillId="6" borderId="20" xfId="0" applyNumberFormat="1" applyFont="1" applyFill="1" applyBorder="1" applyAlignment="1">
      <alignment horizontal="center"/>
    </xf>
    <xf numFmtId="2" fontId="2" fillId="6" borderId="21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164" fontId="2" fillId="6" borderId="22" xfId="0" applyNumberFormat="1" applyFont="1" applyFill="1" applyBorder="1" applyAlignment="1">
      <alignment horizontal="center"/>
    </xf>
    <xf numFmtId="2" fontId="2" fillId="3" borderId="21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2" fontId="2" fillId="9" borderId="16" xfId="0" applyNumberFormat="1" applyFont="1" applyFill="1" applyBorder="1" applyAlignment="1">
      <alignment horizontal="center"/>
    </xf>
    <xf numFmtId="164" fontId="2" fillId="9" borderId="17" xfId="0" applyNumberFormat="1" applyFont="1" applyFill="1" applyBorder="1" applyAlignment="1">
      <alignment horizontal="center"/>
    </xf>
    <xf numFmtId="164" fontId="2" fillId="9" borderId="18" xfId="0" applyNumberFormat="1" applyFont="1" applyFill="1" applyBorder="1" applyAlignment="1">
      <alignment horizontal="center"/>
    </xf>
    <xf numFmtId="2" fontId="2" fillId="9" borderId="19" xfId="0" applyNumberFormat="1" applyFont="1" applyFill="1" applyBorder="1" applyAlignment="1">
      <alignment horizontal="center"/>
    </xf>
    <xf numFmtId="164" fontId="2" fillId="9" borderId="11" xfId="0" applyNumberFormat="1" applyFont="1" applyFill="1" applyBorder="1" applyAlignment="1">
      <alignment horizontal="center"/>
    </xf>
    <xf numFmtId="164" fontId="2" fillId="9" borderId="20" xfId="0" applyNumberFormat="1" applyFont="1" applyFill="1" applyBorder="1" applyAlignment="1">
      <alignment horizontal="center"/>
    </xf>
    <xf numFmtId="2" fontId="2" fillId="9" borderId="21" xfId="0" applyNumberFormat="1" applyFont="1" applyFill="1" applyBorder="1" applyAlignment="1">
      <alignment horizontal="center"/>
    </xf>
    <xf numFmtId="164" fontId="2" fillId="9" borderId="12" xfId="0" applyNumberFormat="1" applyFont="1" applyFill="1" applyBorder="1" applyAlignment="1">
      <alignment horizontal="center"/>
    </xf>
    <xf numFmtId="164" fontId="2" fillId="9" borderId="22" xfId="0" applyNumberFormat="1" applyFont="1" applyFill="1" applyBorder="1" applyAlignment="1">
      <alignment horizontal="center"/>
    </xf>
    <xf numFmtId="2" fontId="13" fillId="0" borderId="3" xfId="0" applyNumberFormat="1" applyFont="1" applyBorder="1"/>
    <xf numFmtId="2" fontId="2" fillId="4" borderId="0" xfId="0" applyNumberFormat="1" applyFont="1" applyFill="1"/>
    <xf numFmtId="167" fontId="6" fillId="4" borderId="0" xfId="0" applyNumberFormat="1" applyFont="1" applyFill="1"/>
    <xf numFmtId="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8" fontId="2" fillId="0" borderId="0" xfId="0" applyNumberFormat="1" applyFont="1" applyFill="1" applyAlignment="1">
      <alignment horizontal="right"/>
    </xf>
    <xf numFmtId="20" fontId="2" fillId="0" borderId="0" xfId="0" applyNumberFormat="1" applyFont="1" applyFill="1" applyAlignment="1">
      <alignment horizontal="right"/>
    </xf>
    <xf numFmtId="22" fontId="2" fillId="0" borderId="0" xfId="0" applyNumberFormat="1" applyFont="1" applyFill="1"/>
    <xf numFmtId="0" fontId="0" fillId="0" borderId="0" xfId="0" applyFont="1" applyFill="1" applyAlignment="1"/>
    <xf numFmtId="165" fontId="2" fillId="0" borderId="0" xfId="0" applyNumberFormat="1" applyFont="1" applyFill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164" fontId="2" fillId="0" borderId="11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167" fontId="6" fillId="0" borderId="0" xfId="0" applyNumberFormat="1" applyFont="1" applyFill="1"/>
    <xf numFmtId="169" fontId="2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164" fontId="5" fillId="0" borderId="11" xfId="0" applyNumberFormat="1" applyFont="1" applyFill="1" applyBorder="1" applyAlignment="1">
      <alignment horizontal="center"/>
    </xf>
    <xf numFmtId="0" fontId="12" fillId="4" borderId="0" xfId="0" applyFont="1" applyFill="1"/>
    <xf numFmtId="20" fontId="2" fillId="3" borderId="5" xfId="0" applyNumberFormat="1" applyFont="1" applyFill="1" applyBorder="1" applyAlignment="1">
      <alignment horizontal="center"/>
    </xf>
    <xf numFmtId="170" fontId="2" fillId="3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60383782"/>
        <c:axId val="1360656767"/>
      </c:scatterChart>
      <c:valAx>
        <c:axId val="196038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0656767"/>
        <c:crosses val="autoZero"/>
        <c:crossBetween val="midCat"/>
      </c:valAx>
      <c:valAx>
        <c:axId val="1360656767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96038378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CRM1</c:v>
          </c:tx>
          <c:xVal>
            <c:numRef>
              <c:f>processed!$AC$33:$AC$35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processed!$AB$33:$AB$35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A4-4BD4-A715-0CB3BC83E367}"/>
            </c:ext>
          </c:extLst>
        </c:ser>
        <c:ser>
          <c:idx val="1"/>
          <c:order val="1"/>
          <c:tx>
            <c:v>CRM2</c:v>
          </c:tx>
          <c:xVal>
            <c:numRef>
              <c:f>processed!$AE$33:$AE$35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processed!$AB$33:$AB$35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A4-4BD4-A715-0CB3BC83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  <c:min val="100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  <c:min val="0.8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871026528" name="Chart 1">
          <a:extLst>
            <a:ext uri="{FF2B5EF4-FFF2-40B4-BE49-F238E27FC236}">
              <a16:creationId xmlns:a16="http://schemas.microsoft.com/office/drawing/2014/main" id="{00000000-0008-0000-0100-000060CF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33</xdr:col>
      <xdr:colOff>0</xdr:colOff>
      <xdr:row>9</xdr:row>
      <xdr:rowOff>0</xdr:rowOff>
    </xdr:from>
    <xdr:ext cx="4133850" cy="3571875"/>
    <xdr:graphicFrame macro="">
      <xdr:nvGraphicFramePr>
        <xdr:cNvPr id="422206337" name="Chart 2">
          <a:extLst>
            <a:ext uri="{FF2B5EF4-FFF2-40B4-BE49-F238E27FC236}">
              <a16:creationId xmlns:a16="http://schemas.microsoft.com/office/drawing/2014/main" id="{00000000-0008-0000-0100-0000815B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sqref="A1:A1048576"/>
    </sheetView>
  </sheetViews>
  <sheetFormatPr defaultColWidth="14.453125" defaultRowHeight="15" customHeight="1" x14ac:dyDescent="0.35"/>
  <cols>
    <col min="1" max="26" width="8.7265625" customWidth="1"/>
  </cols>
  <sheetData>
    <row r="1" spans="1:19" ht="14.25" customHeight="1" x14ac:dyDescent="0.35">
      <c r="A1" s="159" t="s">
        <v>55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pans="1:19" ht="14.25" customHeight="1" x14ac:dyDescent="0.35">
      <c r="E2" s="29"/>
    </row>
    <row r="3" spans="1:19" ht="14.25" customHeight="1" x14ac:dyDescent="0.35">
      <c r="E3" s="29"/>
    </row>
    <row r="4" spans="1:19" ht="14.25" customHeight="1" x14ac:dyDescent="0.35">
      <c r="E4" s="29"/>
    </row>
    <row r="5" spans="1:19" ht="14.25" customHeight="1" x14ac:dyDescent="0.35">
      <c r="E5" s="29"/>
    </row>
    <row r="6" spans="1:19" ht="14.25" customHeight="1" x14ac:dyDescent="0.35">
      <c r="E6" s="29"/>
    </row>
    <row r="7" spans="1:19" ht="14.25" customHeight="1" x14ac:dyDescent="0.35">
      <c r="E7" s="29"/>
    </row>
    <row r="8" spans="1:19" ht="14.25" customHeight="1" x14ac:dyDescent="0.35">
      <c r="E8" s="29"/>
    </row>
    <row r="9" spans="1:19" ht="14.25" customHeight="1" x14ac:dyDescent="0.35">
      <c r="E9" s="29"/>
    </row>
    <row r="10" spans="1:19" ht="14.25" customHeight="1" x14ac:dyDescent="0.35">
      <c r="E10" s="29"/>
    </row>
    <row r="11" spans="1:19" ht="14.25" customHeight="1" x14ac:dyDescent="0.35">
      <c r="E11" s="29"/>
    </row>
    <row r="12" spans="1:19" ht="14.25" customHeight="1" x14ac:dyDescent="0.35">
      <c r="E12" s="29"/>
    </row>
    <row r="13" spans="1:19" ht="14.25" customHeight="1" x14ac:dyDescent="0.35">
      <c r="E13" s="29"/>
    </row>
    <row r="14" spans="1:19" ht="14.25" customHeight="1" x14ac:dyDescent="0.35">
      <c r="E14" s="29"/>
    </row>
    <row r="15" spans="1:19" ht="14.25" customHeight="1" x14ac:dyDescent="0.35">
      <c r="E15" s="29"/>
    </row>
    <row r="16" spans="1:19" ht="14.25" customHeight="1" x14ac:dyDescent="0.35">
      <c r="E16" s="29"/>
    </row>
    <row r="17" spans="5:5" ht="14.25" customHeight="1" x14ac:dyDescent="0.35">
      <c r="E17" s="29"/>
    </row>
    <row r="18" spans="5:5" ht="14.25" customHeight="1" x14ac:dyDescent="0.35">
      <c r="E18" s="29"/>
    </row>
    <row r="19" spans="5:5" ht="14.25" customHeight="1" x14ac:dyDescent="0.35">
      <c r="E19" s="29"/>
    </row>
    <row r="20" spans="5:5" ht="14.25" customHeight="1" x14ac:dyDescent="0.35">
      <c r="E20" s="29"/>
    </row>
    <row r="21" spans="5:5" ht="14.25" customHeight="1" x14ac:dyDescent="0.35">
      <c r="E21" s="29"/>
    </row>
    <row r="22" spans="5:5" ht="14.25" customHeight="1" x14ac:dyDescent="0.35">
      <c r="E22" s="29"/>
    </row>
    <row r="23" spans="5:5" ht="14.25" customHeight="1" x14ac:dyDescent="0.35">
      <c r="E23" s="29"/>
    </row>
    <row r="24" spans="5:5" ht="14.25" customHeight="1" x14ac:dyDescent="0.35">
      <c r="E24" s="29"/>
    </row>
    <row r="25" spans="5:5" ht="14.25" customHeight="1" x14ac:dyDescent="0.35">
      <c r="E25" s="29"/>
    </row>
    <row r="26" spans="5:5" ht="14.25" customHeight="1" x14ac:dyDescent="0.35">
      <c r="E26" s="29"/>
    </row>
    <row r="27" spans="5:5" ht="14.25" customHeight="1" x14ac:dyDescent="0.35">
      <c r="E27" s="29"/>
    </row>
    <row r="28" spans="5:5" ht="14.25" customHeight="1" x14ac:dyDescent="0.35">
      <c r="E28" s="29"/>
    </row>
    <row r="29" spans="5:5" ht="14.25" customHeight="1" x14ac:dyDescent="0.35">
      <c r="E29" s="29"/>
    </row>
    <row r="30" spans="5:5" ht="14.25" customHeight="1" x14ac:dyDescent="0.35">
      <c r="E30" s="29"/>
    </row>
    <row r="31" spans="5:5" ht="14.25" customHeight="1" x14ac:dyDescent="0.35">
      <c r="E31" s="29"/>
    </row>
    <row r="32" spans="5:5" ht="14.25" customHeight="1" x14ac:dyDescent="0.35">
      <c r="E32" s="29"/>
    </row>
    <row r="33" spans="5:5" ht="14.25" customHeight="1" x14ac:dyDescent="0.35">
      <c r="E33" s="29"/>
    </row>
    <row r="34" spans="5:5" ht="14.25" customHeight="1" x14ac:dyDescent="0.35">
      <c r="E34" s="29"/>
    </row>
    <row r="35" spans="5:5" ht="14.25" customHeight="1" x14ac:dyDescent="0.35">
      <c r="E35" s="29"/>
    </row>
    <row r="36" spans="5:5" ht="14.25" customHeight="1" x14ac:dyDescent="0.35">
      <c r="E36" s="29"/>
    </row>
    <row r="37" spans="5:5" ht="14.25" customHeight="1" x14ac:dyDescent="0.35">
      <c r="E37" s="29"/>
    </row>
    <row r="38" spans="5:5" ht="14.25" customHeight="1" x14ac:dyDescent="0.35">
      <c r="E38" s="29"/>
    </row>
    <row r="39" spans="5:5" ht="14.25" customHeight="1" x14ac:dyDescent="0.35">
      <c r="E39" s="29"/>
    </row>
    <row r="40" spans="5:5" ht="14.25" customHeight="1" x14ac:dyDescent="0.35">
      <c r="E40" s="29"/>
    </row>
    <row r="41" spans="5:5" ht="14.25" customHeight="1" x14ac:dyDescent="0.35">
      <c r="E41" s="29"/>
    </row>
    <row r="42" spans="5:5" ht="14.25" customHeight="1" x14ac:dyDescent="0.35">
      <c r="E42" s="29"/>
    </row>
    <row r="43" spans="5:5" ht="14.25" customHeight="1" x14ac:dyDescent="0.35">
      <c r="E43" s="29"/>
    </row>
    <row r="44" spans="5:5" ht="14.25" customHeight="1" x14ac:dyDescent="0.35">
      <c r="E44" s="29"/>
    </row>
    <row r="45" spans="5:5" ht="14.25" customHeight="1" x14ac:dyDescent="0.35">
      <c r="E45" s="29"/>
    </row>
    <row r="46" spans="5:5" ht="14.25" customHeight="1" x14ac:dyDescent="0.35">
      <c r="E46" s="29"/>
    </row>
    <row r="47" spans="5:5" ht="14.25" customHeight="1" x14ac:dyDescent="0.35">
      <c r="E47" s="29"/>
    </row>
    <row r="48" spans="5:5" ht="14.25" customHeight="1" x14ac:dyDescent="0.35">
      <c r="E48" s="29"/>
    </row>
    <row r="49" spans="5:5" ht="14.25" customHeight="1" x14ac:dyDescent="0.35">
      <c r="E49" s="29"/>
    </row>
    <row r="50" spans="5:5" ht="14.25" customHeight="1" x14ac:dyDescent="0.35">
      <c r="E50" s="29"/>
    </row>
    <row r="51" spans="5:5" ht="14.25" customHeight="1" x14ac:dyDescent="0.35">
      <c r="E51" s="29"/>
    </row>
    <row r="52" spans="5:5" ht="14.25" customHeight="1" x14ac:dyDescent="0.35">
      <c r="E52" s="29"/>
    </row>
    <row r="53" spans="5:5" ht="14.25" customHeight="1" x14ac:dyDescent="0.35">
      <c r="E53" s="29"/>
    </row>
    <row r="54" spans="5:5" ht="14.25" customHeight="1" x14ac:dyDescent="0.35">
      <c r="E54" s="29"/>
    </row>
    <row r="55" spans="5:5" ht="14.25" customHeight="1" x14ac:dyDescent="0.35">
      <c r="E55" s="29"/>
    </row>
    <row r="56" spans="5:5" ht="14.25" customHeight="1" x14ac:dyDescent="0.35">
      <c r="E56" s="29"/>
    </row>
    <row r="57" spans="5:5" ht="14.25" customHeight="1" x14ac:dyDescent="0.35">
      <c r="E57" s="29"/>
    </row>
    <row r="58" spans="5:5" ht="14.25" customHeight="1" x14ac:dyDescent="0.35">
      <c r="E58" s="29"/>
    </row>
    <row r="59" spans="5:5" ht="14.25" customHeight="1" x14ac:dyDescent="0.35">
      <c r="E59" s="29"/>
    </row>
    <row r="60" spans="5:5" ht="14.25" customHeight="1" x14ac:dyDescent="0.35">
      <c r="E60" s="29"/>
    </row>
    <row r="61" spans="5:5" ht="14.25" customHeight="1" x14ac:dyDescent="0.35">
      <c r="E61" s="29"/>
    </row>
    <row r="62" spans="5:5" ht="14.25" customHeight="1" x14ac:dyDescent="0.35">
      <c r="E62" s="29"/>
    </row>
    <row r="63" spans="5:5" ht="14.25" customHeight="1" x14ac:dyDescent="0.35">
      <c r="E63" s="29"/>
    </row>
    <row r="64" spans="5:5" ht="14.25" customHeight="1" x14ac:dyDescent="0.35">
      <c r="E64" s="29"/>
    </row>
    <row r="65" spans="5:5" ht="14.25" customHeight="1" x14ac:dyDescent="0.35">
      <c r="E65" s="29"/>
    </row>
    <row r="66" spans="5:5" ht="14.25" customHeight="1" x14ac:dyDescent="0.35">
      <c r="E66" s="29"/>
    </row>
    <row r="67" spans="5:5" ht="14.25" customHeight="1" x14ac:dyDescent="0.35">
      <c r="E67" s="29"/>
    </row>
    <row r="68" spans="5:5" ht="14.25" customHeight="1" x14ac:dyDescent="0.35">
      <c r="E68" s="29"/>
    </row>
    <row r="69" spans="5:5" ht="14.25" customHeight="1" x14ac:dyDescent="0.35">
      <c r="E69" s="29"/>
    </row>
    <row r="70" spans="5:5" ht="14.25" customHeight="1" x14ac:dyDescent="0.35">
      <c r="E70" s="29"/>
    </row>
    <row r="71" spans="5:5" ht="14.25" customHeight="1" x14ac:dyDescent="0.35">
      <c r="E71" s="29"/>
    </row>
    <row r="72" spans="5:5" ht="14.25" customHeight="1" x14ac:dyDescent="0.35">
      <c r="E72" s="29"/>
    </row>
    <row r="73" spans="5:5" ht="14.25" customHeight="1" x14ac:dyDescent="0.35">
      <c r="E73" s="29"/>
    </row>
    <row r="74" spans="5:5" ht="14.25" customHeight="1" x14ac:dyDescent="0.35">
      <c r="E74" s="29"/>
    </row>
    <row r="75" spans="5:5" ht="14.25" customHeight="1" x14ac:dyDescent="0.35">
      <c r="E75" s="29"/>
    </row>
    <row r="76" spans="5:5" ht="14.25" customHeight="1" x14ac:dyDescent="0.35">
      <c r="E76" s="29"/>
    </row>
    <row r="77" spans="5:5" ht="14.25" customHeight="1" x14ac:dyDescent="0.35">
      <c r="E77" s="29"/>
    </row>
    <row r="78" spans="5:5" ht="14.25" customHeight="1" x14ac:dyDescent="0.35">
      <c r="E78" s="29"/>
    </row>
    <row r="79" spans="5:5" ht="14.25" customHeight="1" x14ac:dyDescent="0.35">
      <c r="E79" s="29"/>
    </row>
    <row r="80" spans="5:5" ht="14.25" customHeight="1" x14ac:dyDescent="0.35">
      <c r="E80" s="29"/>
    </row>
    <row r="81" spans="5:5" ht="14.25" customHeight="1" x14ac:dyDescent="0.35">
      <c r="E81" s="29"/>
    </row>
    <row r="82" spans="5:5" ht="14.25" customHeight="1" x14ac:dyDescent="0.35">
      <c r="E82" s="29"/>
    </row>
    <row r="83" spans="5:5" ht="14.25" customHeight="1" x14ac:dyDescent="0.35">
      <c r="E83" s="29"/>
    </row>
    <row r="84" spans="5:5" ht="14.25" customHeight="1" x14ac:dyDescent="0.35">
      <c r="E84" s="29"/>
    </row>
    <row r="85" spans="5:5" ht="14.25" customHeight="1" x14ac:dyDescent="0.35">
      <c r="E85" s="29"/>
    </row>
    <row r="86" spans="5:5" ht="14.25" customHeight="1" x14ac:dyDescent="0.35">
      <c r="E86" s="29"/>
    </row>
    <row r="87" spans="5:5" ht="14.25" customHeight="1" x14ac:dyDescent="0.35">
      <c r="E87" s="29"/>
    </row>
    <row r="88" spans="5:5" ht="14.25" customHeight="1" x14ac:dyDescent="0.35">
      <c r="E88" s="29"/>
    </row>
    <row r="89" spans="5:5" ht="14.25" customHeight="1" x14ac:dyDescent="0.35">
      <c r="E89" s="29"/>
    </row>
    <row r="90" spans="5:5" ht="14.25" customHeight="1" x14ac:dyDescent="0.35">
      <c r="E90" s="29"/>
    </row>
    <row r="91" spans="5:5" ht="14.25" customHeight="1" x14ac:dyDescent="0.35">
      <c r="E91" s="29"/>
    </row>
    <row r="92" spans="5:5" ht="14.25" customHeight="1" x14ac:dyDescent="0.35">
      <c r="E92" s="29"/>
    </row>
    <row r="93" spans="5:5" ht="14.25" customHeight="1" x14ac:dyDescent="0.35">
      <c r="E93" s="29"/>
    </row>
    <row r="94" spans="5:5" ht="14.25" customHeight="1" x14ac:dyDescent="0.35">
      <c r="E94" s="29"/>
    </row>
    <row r="95" spans="5:5" ht="14.25" customHeight="1" x14ac:dyDescent="0.35">
      <c r="E95" s="29"/>
    </row>
    <row r="96" spans="5:5" ht="14.25" customHeight="1" x14ac:dyDescent="0.35">
      <c r="E96" s="29"/>
    </row>
    <row r="97" spans="5:5" ht="14.25" customHeight="1" x14ac:dyDescent="0.35">
      <c r="E97" s="29"/>
    </row>
    <row r="98" spans="5:5" ht="14.25" customHeight="1" x14ac:dyDescent="0.35">
      <c r="E98" s="29"/>
    </row>
    <row r="99" spans="5:5" ht="14.25" customHeight="1" x14ac:dyDescent="0.35">
      <c r="E99" s="29"/>
    </row>
    <row r="100" spans="5:5" ht="14.25" customHeight="1" x14ac:dyDescent="0.35">
      <c r="E100" s="29"/>
    </row>
    <row r="101" spans="5:5" ht="14.25" customHeight="1" x14ac:dyDescent="0.35">
      <c r="E101" s="29"/>
    </row>
    <row r="102" spans="5:5" ht="14.25" customHeight="1" x14ac:dyDescent="0.35">
      <c r="E102" s="29"/>
    </row>
    <row r="103" spans="5:5" ht="14.25" customHeight="1" x14ac:dyDescent="0.35">
      <c r="E103" s="29"/>
    </row>
    <row r="104" spans="5:5" ht="14.25" customHeight="1" x14ac:dyDescent="0.35">
      <c r="E104" s="29"/>
    </row>
    <row r="105" spans="5:5" ht="14.25" customHeight="1" x14ac:dyDescent="0.35">
      <c r="E105" s="29"/>
    </row>
    <row r="106" spans="5:5" ht="14.25" customHeight="1" x14ac:dyDescent="0.35">
      <c r="E106" s="29"/>
    </row>
    <row r="107" spans="5:5" ht="14.25" customHeight="1" x14ac:dyDescent="0.35">
      <c r="E107" s="29"/>
    </row>
    <row r="108" spans="5:5" ht="14.25" customHeight="1" x14ac:dyDescent="0.35">
      <c r="E108" s="29"/>
    </row>
    <row r="109" spans="5:5" ht="14.25" customHeight="1" x14ac:dyDescent="0.35">
      <c r="E109" s="29"/>
    </row>
    <row r="110" spans="5:5" ht="14.25" customHeight="1" x14ac:dyDescent="0.35">
      <c r="E110" s="29"/>
    </row>
    <row r="111" spans="5:5" ht="14.25" customHeight="1" x14ac:dyDescent="0.35">
      <c r="E111" s="29"/>
    </row>
    <row r="112" spans="5:5" ht="14.25" customHeight="1" x14ac:dyDescent="0.35">
      <c r="E112" s="29"/>
    </row>
    <row r="113" spans="5:5" ht="14.25" customHeight="1" x14ac:dyDescent="0.35">
      <c r="E113" s="29"/>
    </row>
    <row r="114" spans="5:5" ht="14.25" customHeight="1" x14ac:dyDescent="0.35"/>
    <row r="115" spans="5:5" ht="14.25" customHeight="1" x14ac:dyDescent="0.35"/>
    <row r="116" spans="5:5" ht="14.25" customHeight="1" x14ac:dyDescent="0.35"/>
    <row r="117" spans="5:5" ht="14.25" customHeight="1" x14ac:dyDescent="0.35"/>
    <row r="118" spans="5:5" ht="14.25" customHeight="1" x14ac:dyDescent="0.35"/>
    <row r="119" spans="5:5" ht="14.25" customHeight="1" x14ac:dyDescent="0.35"/>
    <row r="120" spans="5:5" ht="14.25" customHeight="1" x14ac:dyDescent="0.35"/>
    <row r="121" spans="5:5" ht="14.25" customHeight="1" x14ac:dyDescent="0.35"/>
    <row r="122" spans="5:5" ht="14.25" customHeight="1" x14ac:dyDescent="0.35"/>
    <row r="123" spans="5:5" ht="14.25" customHeight="1" x14ac:dyDescent="0.35"/>
    <row r="124" spans="5:5" ht="14.25" customHeight="1" x14ac:dyDescent="0.35"/>
    <row r="125" spans="5:5" ht="14.25" customHeight="1" x14ac:dyDescent="0.35"/>
    <row r="126" spans="5:5" ht="14.25" customHeight="1" x14ac:dyDescent="0.35"/>
    <row r="127" spans="5:5" ht="14.25" customHeight="1" x14ac:dyDescent="0.35"/>
    <row r="128" spans="5:5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000"/>
  <sheetViews>
    <sheetView topLeftCell="L1" workbookViewId="0">
      <selection activeCell="S2" sqref="S2"/>
    </sheetView>
  </sheetViews>
  <sheetFormatPr defaultColWidth="14.453125" defaultRowHeight="15" customHeight="1" x14ac:dyDescent="0.35"/>
  <cols>
    <col min="1" max="1" width="12.7265625" customWidth="1"/>
    <col min="2" max="2" width="11.1796875" customWidth="1"/>
    <col min="3" max="3" width="19.26953125" customWidth="1"/>
    <col min="4" max="4" width="14.54296875" customWidth="1"/>
    <col min="5" max="5" width="11.7265625" customWidth="1"/>
    <col min="6" max="6" width="17.7265625" customWidth="1"/>
    <col min="7" max="11" width="12.26953125" customWidth="1"/>
    <col min="12" max="12" width="9.1796875" customWidth="1"/>
    <col min="13" max="13" width="12.26953125" customWidth="1"/>
    <col min="14" max="14" width="16.54296875" customWidth="1"/>
    <col min="15" max="17" width="12.26953125" customWidth="1"/>
    <col min="18" max="18" width="11.26953125" customWidth="1"/>
    <col min="19" max="19" width="7.453125" customWidth="1"/>
    <col min="20" max="20" width="16.453125" customWidth="1"/>
    <col min="21" max="21" width="6.54296875" customWidth="1"/>
    <col min="22" max="22" width="14.26953125" customWidth="1"/>
    <col min="23" max="23" width="12.81640625" customWidth="1"/>
    <col min="24" max="24" width="18.81640625" customWidth="1"/>
    <col min="25" max="25" width="12.7265625" customWidth="1"/>
    <col min="26" max="26" width="13" customWidth="1"/>
  </cols>
  <sheetData>
    <row r="1" spans="1:60" ht="14.25" customHeight="1" x14ac:dyDescent="0.35">
      <c r="R1" s="1"/>
      <c r="S1" s="1"/>
      <c r="T1" s="1"/>
      <c r="U1" s="2"/>
      <c r="V1" s="1"/>
      <c r="W1" s="3"/>
      <c r="X1" s="1"/>
      <c r="Y1" s="1"/>
      <c r="Z1" s="1"/>
      <c r="AA1" s="2"/>
      <c r="AB1" s="1"/>
      <c r="AC1" s="4" t="s">
        <v>0</v>
      </c>
      <c r="AD1" s="1"/>
      <c r="AE1" s="3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60" ht="14.25" customHeight="1" x14ac:dyDescent="0.35">
      <c r="A2" s="77" t="s">
        <v>85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5" t="s">
        <v>61</v>
      </c>
      <c r="S2" s="64" t="s">
        <v>60</v>
      </c>
      <c r="T2" s="6"/>
      <c r="U2" s="7"/>
      <c r="V2" s="1"/>
      <c r="W2" s="8" t="s">
        <v>1</v>
      </c>
      <c r="X2" s="60" t="s">
        <v>59</v>
      </c>
      <c r="Y2" s="1"/>
      <c r="Z2" s="9" t="s">
        <v>2</v>
      </c>
      <c r="AA2" s="10">
        <f>(999.842594 + 0.06793952*X5 - 0.00909529*X5^2 + 0.0001001685*X5^3 -0.000001120083*X5^4 +
0.000000006536332*X5^5 + (0.824493-0.0040899*X5 + 0.000076438*X5^2 - 0.00000082467*X5^3 +
0.0000000053875*X5^4)*X4 + (-0.00572466 + 0.00010227*X5 - 0.0000016546*X5^2)*X4^1.5 +
0.00048314*X4^2)/1000</f>
        <v>1.0222131589329204</v>
      </c>
      <c r="AB2" s="1"/>
      <c r="AC2" s="11" t="s">
        <v>3</v>
      </c>
      <c r="AD2" s="1"/>
      <c r="AE2" s="3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60" ht="14.25" customHeight="1" x14ac:dyDescent="0.35">
      <c r="R3" s="12" t="s">
        <v>4</v>
      </c>
      <c r="S3" s="58" t="s">
        <v>56</v>
      </c>
      <c r="T3" s="1"/>
      <c r="U3" s="7"/>
      <c r="V3" s="1"/>
      <c r="W3" s="8" t="s">
        <v>5</v>
      </c>
      <c r="X3" s="61">
        <v>2105</v>
      </c>
      <c r="Y3" s="1"/>
      <c r="Z3" s="9" t="s">
        <v>6</v>
      </c>
      <c r="AA3" s="13">
        <f>X3*AA2</f>
        <v>2151.7586995537977</v>
      </c>
      <c r="AB3" s="1"/>
      <c r="AC3" s="1"/>
      <c r="AD3" s="1"/>
      <c r="AE3" s="14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60" ht="14.25" customHeight="1" x14ac:dyDescent="0.35">
      <c r="R4" s="12" t="s">
        <v>7</v>
      </c>
      <c r="S4" s="59" t="s">
        <v>57</v>
      </c>
      <c r="T4" s="1"/>
      <c r="U4" s="15"/>
      <c r="V4" s="1"/>
      <c r="W4" s="16" t="s">
        <v>8</v>
      </c>
      <c r="X4" s="62">
        <v>32</v>
      </c>
      <c r="Y4" s="1"/>
      <c r="Z4" s="1"/>
      <c r="AA4" s="1"/>
      <c r="AB4" s="1"/>
      <c r="AC4" s="1"/>
      <c r="AD4" s="1"/>
      <c r="AE4" s="3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60" ht="14.25" customHeight="1" x14ac:dyDescent="0.35">
      <c r="R5" s="12" t="s">
        <v>9</v>
      </c>
      <c r="S5" s="58" t="s">
        <v>58</v>
      </c>
      <c r="T5" s="17"/>
      <c r="U5" s="7"/>
      <c r="V5" s="1"/>
      <c r="W5" s="16" t="s">
        <v>10</v>
      </c>
      <c r="X5" s="63">
        <v>21</v>
      </c>
      <c r="Y5" s="7" t="s">
        <v>11</v>
      </c>
      <c r="Z5" s="9"/>
      <c r="AA5" s="18"/>
      <c r="AB5" s="1"/>
      <c r="AC5" s="1"/>
      <c r="AD5" s="1"/>
      <c r="AE5" s="3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60" ht="14.25" customHeight="1" x14ac:dyDescent="0.35">
      <c r="R6" s="5" t="s">
        <v>12</v>
      </c>
      <c r="S6" s="60" t="s">
        <v>57</v>
      </c>
      <c r="T6" s="6"/>
      <c r="U6" s="7"/>
      <c r="V6" s="1"/>
      <c r="W6" s="1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60" ht="14.25" customHeight="1" x14ac:dyDescent="0.35">
      <c r="A7" s="79" t="s">
        <v>86</v>
      </c>
      <c r="R7" s="12" t="s">
        <v>87</v>
      </c>
      <c r="AI7" s="19"/>
      <c r="AJ7" s="19"/>
      <c r="AK7" s="19"/>
      <c r="AL7" s="20"/>
      <c r="AM7" s="21"/>
      <c r="AN7" s="21"/>
      <c r="AO7" s="22"/>
      <c r="AP7" s="2"/>
      <c r="AQ7" s="1"/>
      <c r="AR7" s="1"/>
      <c r="AS7" s="1"/>
      <c r="AT7" s="1"/>
      <c r="AU7" s="1"/>
      <c r="AV7" s="3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ht="14.25" customHeight="1" x14ac:dyDescent="0.35">
      <c r="A8" s="65" t="s">
        <v>63</v>
      </c>
      <c r="B8" s="65" t="s">
        <v>64</v>
      </c>
      <c r="C8" s="65" t="s">
        <v>65</v>
      </c>
      <c r="D8" s="65" t="s">
        <v>62</v>
      </c>
      <c r="E8" s="65" t="s">
        <v>17</v>
      </c>
      <c r="F8" s="65" t="s">
        <v>66</v>
      </c>
      <c r="G8" s="65" t="s">
        <v>67</v>
      </c>
      <c r="H8" s="65" t="s">
        <v>68</v>
      </c>
      <c r="I8" s="65" t="s">
        <v>69</v>
      </c>
      <c r="J8" s="65" t="s">
        <v>70</v>
      </c>
      <c r="K8" s="65" t="s">
        <v>71</v>
      </c>
      <c r="L8" s="65" t="s">
        <v>72</v>
      </c>
      <c r="M8" s="65" t="s">
        <v>73</v>
      </c>
      <c r="N8" s="65" t="s">
        <v>74</v>
      </c>
      <c r="O8" s="65" t="s">
        <v>75</v>
      </c>
      <c r="P8" s="65" t="s">
        <v>76</v>
      </c>
      <c r="Q8" s="65" t="s">
        <v>77</v>
      </c>
      <c r="R8" s="23" t="s">
        <v>13</v>
      </c>
      <c r="S8" s="23" t="s">
        <v>14</v>
      </c>
      <c r="T8" s="24" t="s">
        <v>15</v>
      </c>
      <c r="U8" s="24" t="s">
        <v>16</v>
      </c>
      <c r="V8" s="24" t="s">
        <v>17</v>
      </c>
      <c r="W8" s="25" t="s">
        <v>18</v>
      </c>
      <c r="X8" s="93" t="s">
        <v>19</v>
      </c>
      <c r="Y8" s="94" t="s">
        <v>20</v>
      </c>
      <c r="Z8" s="95" t="s">
        <v>21</v>
      </c>
      <c r="AA8" s="26"/>
      <c r="AB8" s="5"/>
      <c r="AC8" s="1"/>
      <c r="AD8" s="1"/>
      <c r="AE8" s="3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60" ht="14.25" customHeight="1" x14ac:dyDescent="0.35">
      <c r="A9" s="77" t="s">
        <v>90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80">
        <f t="shared" ref="R9:R28" si="0">INT(T9)</f>
        <v>0</v>
      </c>
      <c r="S9" s="81">
        <f t="shared" ref="S9:S28" si="1">T9-R9</f>
        <v>0</v>
      </c>
      <c r="T9" s="82">
        <f>F9</f>
        <v>0</v>
      </c>
      <c r="U9" s="83">
        <f>C9</f>
        <v>0</v>
      </c>
      <c r="V9" s="83">
        <f>E9</f>
        <v>0</v>
      </c>
      <c r="W9" s="83">
        <f>N9</f>
        <v>0</v>
      </c>
      <c r="X9" s="96">
        <v>1.2</v>
      </c>
      <c r="Y9" s="97">
        <f>AVERAGE(W10:W11)</f>
        <v>0</v>
      </c>
      <c r="Z9" s="98">
        <f>STDEV(W10:W11)</f>
        <v>0</v>
      </c>
      <c r="AA9" s="19"/>
      <c r="AB9" s="19"/>
      <c r="AC9" s="19"/>
      <c r="AD9" s="19"/>
      <c r="AE9" s="19"/>
      <c r="AI9" s="19"/>
      <c r="AJ9" s="19"/>
      <c r="AK9" s="19"/>
      <c r="AL9" s="19"/>
      <c r="AM9" s="19"/>
      <c r="AN9" s="19"/>
      <c r="AO9" s="19"/>
      <c r="AP9" s="19"/>
      <c r="AQ9" s="19"/>
    </row>
    <row r="10" spans="1:60" ht="14.25" customHeight="1" x14ac:dyDescent="0.35">
      <c r="A10" s="77" t="s">
        <v>79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80">
        <f t="shared" si="0"/>
        <v>0</v>
      </c>
      <c r="S10" s="81">
        <f t="shared" si="1"/>
        <v>0</v>
      </c>
      <c r="T10" s="82">
        <f t="shared" ref="T10:T28" si="2">F10</f>
        <v>0</v>
      </c>
      <c r="U10" s="83">
        <f t="shared" ref="U10:U28" si="3">C10</f>
        <v>0</v>
      </c>
      <c r="V10" s="83">
        <f t="shared" ref="V10:V28" si="4">E10</f>
        <v>0</v>
      </c>
      <c r="W10" s="83">
        <f t="shared" ref="W10:W28" si="5">N10</f>
        <v>0</v>
      </c>
      <c r="X10" s="99">
        <v>1.5</v>
      </c>
      <c r="Y10" s="100">
        <f>AVERAGE(W13:W14)</f>
        <v>0</v>
      </c>
      <c r="Z10" s="101">
        <f>STDEV(W13:W14)</f>
        <v>0</v>
      </c>
      <c r="AB10" s="19"/>
      <c r="AC10" s="19"/>
      <c r="AD10" s="19"/>
      <c r="AE10" s="19"/>
      <c r="AI10" s="19"/>
      <c r="AJ10" s="19"/>
      <c r="AK10" s="19"/>
      <c r="AL10" s="19"/>
      <c r="AM10" s="19"/>
      <c r="AN10" s="19"/>
      <c r="AO10" s="19"/>
      <c r="AP10" s="19"/>
      <c r="AQ10" s="19"/>
    </row>
    <row r="11" spans="1:60" ht="14.25" customHeight="1" x14ac:dyDescent="0.35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80">
        <f t="shared" si="0"/>
        <v>0</v>
      </c>
      <c r="S11" s="81">
        <f t="shared" si="1"/>
        <v>0</v>
      </c>
      <c r="T11" s="82">
        <f t="shared" si="2"/>
        <v>0</v>
      </c>
      <c r="U11" s="83">
        <f t="shared" si="3"/>
        <v>0</v>
      </c>
      <c r="V11" s="83">
        <f t="shared" si="4"/>
        <v>0</v>
      </c>
      <c r="W11" s="83">
        <f t="shared" si="5"/>
        <v>0</v>
      </c>
      <c r="X11" s="102">
        <v>1.8</v>
      </c>
      <c r="Y11" s="103">
        <f>AVERAGE(W16:W17)</f>
        <v>0</v>
      </c>
      <c r="Z11" s="104">
        <f>STDEV(W16:W17)</f>
        <v>0</v>
      </c>
      <c r="AB11" s="19"/>
      <c r="AC11" s="19"/>
      <c r="AD11" s="19"/>
      <c r="AE11" s="19"/>
      <c r="AI11" s="19"/>
      <c r="AJ11" s="19"/>
      <c r="AK11" s="19"/>
      <c r="AL11" s="19"/>
      <c r="AM11" s="19"/>
      <c r="AN11" s="19"/>
      <c r="AO11" s="19"/>
      <c r="AP11" s="19"/>
      <c r="AQ11" s="19"/>
    </row>
    <row r="12" spans="1:60" ht="14.25" customHeight="1" x14ac:dyDescent="0.35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80">
        <f t="shared" si="0"/>
        <v>0</v>
      </c>
      <c r="S12" s="81">
        <f t="shared" si="1"/>
        <v>0</v>
      </c>
      <c r="T12" s="82">
        <f t="shared" si="2"/>
        <v>0</v>
      </c>
      <c r="U12" s="83">
        <f t="shared" si="3"/>
        <v>0</v>
      </c>
      <c r="V12" s="83">
        <f t="shared" si="4"/>
        <v>0</v>
      </c>
      <c r="W12" s="83">
        <f t="shared" si="5"/>
        <v>0</v>
      </c>
      <c r="X12" s="19"/>
      <c r="Y12" s="19"/>
      <c r="Z12" s="19"/>
      <c r="AB12" s="19"/>
      <c r="AC12" s="19"/>
      <c r="AD12" s="19"/>
      <c r="AE12" s="19"/>
      <c r="AI12" s="19"/>
      <c r="AJ12" s="19"/>
      <c r="AK12" s="19"/>
      <c r="AL12" s="19"/>
      <c r="AM12" s="19"/>
      <c r="AN12" s="19"/>
      <c r="AO12" s="19"/>
      <c r="AP12" s="19"/>
      <c r="AQ12" s="19"/>
    </row>
    <row r="13" spans="1:60" ht="14.25" customHeight="1" x14ac:dyDescent="0.35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80">
        <f t="shared" si="0"/>
        <v>0</v>
      </c>
      <c r="S13" s="81">
        <f t="shared" si="1"/>
        <v>0</v>
      </c>
      <c r="T13" s="82">
        <f t="shared" si="2"/>
        <v>0</v>
      </c>
      <c r="U13" s="83">
        <f t="shared" si="3"/>
        <v>0</v>
      </c>
      <c r="V13" s="83">
        <f t="shared" si="4"/>
        <v>0</v>
      </c>
      <c r="W13" s="83">
        <f t="shared" si="5"/>
        <v>0</v>
      </c>
      <c r="X13" s="19"/>
      <c r="Y13" s="19"/>
      <c r="Z13" s="19"/>
      <c r="AB13" s="19"/>
      <c r="AC13" s="19"/>
      <c r="AD13" s="19"/>
      <c r="AE13" s="19"/>
      <c r="AI13" s="19"/>
      <c r="AJ13" s="19"/>
      <c r="AK13" s="19"/>
      <c r="AL13" s="19"/>
      <c r="AM13" s="19"/>
      <c r="AN13" s="19"/>
      <c r="AO13" s="19"/>
      <c r="AP13" s="19"/>
      <c r="AQ13" s="19"/>
    </row>
    <row r="14" spans="1:60" ht="14.25" customHeight="1" x14ac:dyDescent="0.35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80">
        <f t="shared" si="0"/>
        <v>0</v>
      </c>
      <c r="S14" s="81">
        <f t="shared" si="1"/>
        <v>0</v>
      </c>
      <c r="T14" s="82">
        <f t="shared" si="2"/>
        <v>0</v>
      </c>
      <c r="U14" s="83">
        <f t="shared" si="3"/>
        <v>0</v>
      </c>
      <c r="V14" s="83">
        <f t="shared" si="4"/>
        <v>0</v>
      </c>
      <c r="W14" s="83">
        <f t="shared" si="5"/>
        <v>0</v>
      </c>
      <c r="AB14" s="19"/>
      <c r="AC14" s="19"/>
      <c r="AD14" s="19"/>
      <c r="AE14" s="19"/>
      <c r="AI14" s="19"/>
      <c r="AJ14" s="19"/>
      <c r="AK14" s="19"/>
      <c r="AL14" s="19"/>
      <c r="AM14" s="19"/>
      <c r="AN14" s="19"/>
      <c r="AO14" s="19"/>
      <c r="AP14" s="19"/>
      <c r="AQ14" s="19"/>
    </row>
    <row r="15" spans="1:60" ht="14.25" customHeight="1" x14ac:dyDescent="0.3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80">
        <f t="shared" si="0"/>
        <v>0</v>
      </c>
      <c r="S15" s="81">
        <f t="shared" si="1"/>
        <v>0</v>
      </c>
      <c r="T15" s="82">
        <f t="shared" si="2"/>
        <v>0</v>
      </c>
      <c r="U15" s="83">
        <f t="shared" si="3"/>
        <v>0</v>
      </c>
      <c r="V15" s="83">
        <f t="shared" si="4"/>
        <v>0</v>
      </c>
      <c r="W15" s="83">
        <f t="shared" si="5"/>
        <v>0</v>
      </c>
      <c r="AB15" s="19"/>
      <c r="AC15" s="19"/>
      <c r="AD15" s="19"/>
      <c r="AE15" s="19"/>
      <c r="AI15" s="19"/>
      <c r="AJ15" s="19"/>
      <c r="AK15" s="19"/>
      <c r="AL15" s="19"/>
      <c r="AM15" s="19"/>
      <c r="AN15" s="19"/>
      <c r="AO15" s="19"/>
      <c r="AP15" s="19"/>
      <c r="AQ15" s="19"/>
    </row>
    <row r="16" spans="1:60" ht="14.25" customHeight="1" x14ac:dyDescent="0.3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80">
        <f t="shared" si="0"/>
        <v>0</v>
      </c>
      <c r="S16" s="81">
        <f t="shared" si="1"/>
        <v>0</v>
      </c>
      <c r="T16" s="82">
        <f t="shared" si="2"/>
        <v>0</v>
      </c>
      <c r="U16" s="83">
        <f t="shared" si="3"/>
        <v>0</v>
      </c>
      <c r="V16" s="83">
        <f t="shared" si="4"/>
        <v>0</v>
      </c>
      <c r="W16" s="83">
        <f t="shared" si="5"/>
        <v>0</v>
      </c>
      <c r="AB16" s="19"/>
      <c r="AC16" s="19"/>
      <c r="AD16" s="19"/>
      <c r="AE16" s="19"/>
      <c r="AI16" s="19"/>
      <c r="AJ16" s="19"/>
      <c r="AK16" s="19"/>
      <c r="AL16" s="19"/>
      <c r="AM16" s="19"/>
      <c r="AN16" s="19"/>
      <c r="AO16" s="19"/>
      <c r="AP16" s="19"/>
      <c r="AQ16" s="19"/>
    </row>
    <row r="17" spans="1:43" ht="14.25" customHeight="1" x14ac:dyDescent="0.3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80">
        <f t="shared" si="0"/>
        <v>0</v>
      </c>
      <c r="S17" s="81">
        <f t="shared" si="1"/>
        <v>0</v>
      </c>
      <c r="T17" s="82">
        <f t="shared" si="2"/>
        <v>0</v>
      </c>
      <c r="U17" s="83">
        <f t="shared" si="3"/>
        <v>0</v>
      </c>
      <c r="V17" s="83">
        <f t="shared" si="4"/>
        <v>0</v>
      </c>
      <c r="W17" s="83">
        <f t="shared" si="5"/>
        <v>0</v>
      </c>
      <c r="X17" s="30"/>
      <c r="Y17" s="19"/>
      <c r="Z17" s="19"/>
      <c r="AA17" s="19"/>
      <c r="AB17" s="19"/>
      <c r="AC17" s="19"/>
      <c r="AD17" s="19"/>
      <c r="AE17" s="19"/>
      <c r="AI17" s="19"/>
      <c r="AJ17" s="19"/>
      <c r="AK17" s="19"/>
      <c r="AL17" s="19"/>
      <c r="AM17" s="19"/>
      <c r="AN17" s="19"/>
      <c r="AO17" s="19"/>
      <c r="AP17" s="19"/>
      <c r="AQ17" s="19"/>
    </row>
    <row r="18" spans="1:43" ht="14.25" customHeight="1" x14ac:dyDescent="0.35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80">
        <f t="shared" si="0"/>
        <v>0</v>
      </c>
      <c r="S18" s="81">
        <f t="shared" si="1"/>
        <v>0</v>
      </c>
      <c r="T18" s="82">
        <f t="shared" si="2"/>
        <v>0</v>
      </c>
      <c r="U18" s="83">
        <f t="shared" si="3"/>
        <v>0</v>
      </c>
      <c r="V18" s="83">
        <f t="shared" si="4"/>
        <v>0</v>
      </c>
      <c r="W18" s="83">
        <f t="shared" si="5"/>
        <v>0</v>
      </c>
      <c r="X18" s="30"/>
      <c r="Y18" s="19"/>
      <c r="Z18" s="19"/>
      <c r="AA18" s="19"/>
      <c r="AB18" s="19"/>
      <c r="AC18" s="19"/>
      <c r="AD18" s="19"/>
      <c r="AE18" s="19"/>
      <c r="AI18" s="19"/>
      <c r="AJ18" s="19"/>
      <c r="AK18" s="19"/>
      <c r="AL18" s="19"/>
      <c r="AM18" s="19"/>
      <c r="AN18" s="19"/>
      <c r="AO18" s="19"/>
      <c r="AP18" s="19"/>
      <c r="AQ18" s="19"/>
    </row>
    <row r="19" spans="1:43" ht="14.25" customHeight="1" x14ac:dyDescent="0.3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80">
        <f t="shared" si="0"/>
        <v>0</v>
      </c>
      <c r="S19" s="81">
        <f t="shared" si="1"/>
        <v>0</v>
      </c>
      <c r="T19" s="82">
        <f t="shared" si="2"/>
        <v>0</v>
      </c>
      <c r="U19" s="83">
        <f t="shared" si="3"/>
        <v>0</v>
      </c>
      <c r="V19" s="83">
        <f t="shared" si="4"/>
        <v>0</v>
      </c>
      <c r="W19" s="83">
        <f t="shared" si="5"/>
        <v>0</v>
      </c>
      <c r="X19" s="1"/>
      <c r="Y19" s="1"/>
      <c r="Z19" s="1"/>
      <c r="AA19" s="1"/>
      <c r="AB19" s="19"/>
      <c r="AC19" s="19"/>
      <c r="AD19" s="19"/>
      <c r="AE19" s="19"/>
      <c r="AI19" s="19"/>
      <c r="AJ19" s="19"/>
      <c r="AK19" s="19"/>
      <c r="AL19" s="19"/>
      <c r="AM19" s="19"/>
      <c r="AN19" s="19"/>
      <c r="AO19" s="19"/>
      <c r="AP19" s="19"/>
      <c r="AQ19" s="19"/>
    </row>
    <row r="20" spans="1:43" ht="14.25" customHeight="1" x14ac:dyDescent="0.3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80">
        <f t="shared" si="0"/>
        <v>0</v>
      </c>
      <c r="S20" s="81">
        <f t="shared" si="1"/>
        <v>0</v>
      </c>
      <c r="T20" s="82">
        <f t="shared" si="2"/>
        <v>0</v>
      </c>
      <c r="U20" s="83">
        <f t="shared" si="3"/>
        <v>0</v>
      </c>
      <c r="V20" s="83">
        <f t="shared" si="4"/>
        <v>0</v>
      </c>
      <c r="W20" s="83">
        <f t="shared" si="5"/>
        <v>0</v>
      </c>
      <c r="X20" s="31" t="s">
        <v>22</v>
      </c>
      <c r="Y20" s="135"/>
      <c r="Z20" s="32"/>
      <c r="AA20" s="105"/>
      <c r="AB20" s="19"/>
      <c r="AC20" s="19"/>
      <c r="AD20" s="19"/>
      <c r="AE20" s="19"/>
      <c r="AI20" s="19"/>
      <c r="AJ20" s="19"/>
      <c r="AK20" s="19"/>
      <c r="AL20" s="19"/>
      <c r="AM20" s="19"/>
      <c r="AN20" s="19"/>
      <c r="AO20" s="19"/>
      <c r="AP20" s="19"/>
      <c r="AQ20" s="19"/>
    </row>
    <row r="21" spans="1:43" ht="14.25" customHeight="1" x14ac:dyDescent="0.3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80">
        <f t="shared" si="0"/>
        <v>0</v>
      </c>
      <c r="S21" s="81">
        <f t="shared" si="1"/>
        <v>0</v>
      </c>
      <c r="T21" s="82">
        <f t="shared" si="2"/>
        <v>0</v>
      </c>
      <c r="U21" s="83">
        <f t="shared" si="3"/>
        <v>0</v>
      </c>
      <c r="V21" s="83">
        <f t="shared" si="4"/>
        <v>0</v>
      </c>
      <c r="W21" s="83">
        <f t="shared" si="5"/>
        <v>0</v>
      </c>
      <c r="X21" s="33" t="s">
        <v>23</v>
      </c>
      <c r="Y21" s="34" t="s">
        <v>24</v>
      </c>
      <c r="Z21" s="35" t="s">
        <v>25</v>
      </c>
      <c r="AA21" s="36" t="s">
        <v>26</v>
      </c>
      <c r="AB21" s="19"/>
      <c r="AC21" s="19"/>
      <c r="AD21" s="19"/>
      <c r="AE21" s="19"/>
      <c r="AI21" s="19"/>
      <c r="AJ21" s="19"/>
      <c r="AK21" s="19"/>
      <c r="AL21" s="19"/>
      <c r="AM21" s="19"/>
      <c r="AN21" s="19"/>
      <c r="AO21" s="19"/>
      <c r="AP21" s="19"/>
      <c r="AQ21" s="19"/>
    </row>
    <row r="22" spans="1:43" ht="14.25" customHeight="1" x14ac:dyDescent="0.3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80">
        <f t="shared" si="0"/>
        <v>0</v>
      </c>
      <c r="S22" s="81">
        <f t="shared" si="1"/>
        <v>0</v>
      </c>
      <c r="T22" s="82">
        <f t="shared" si="2"/>
        <v>0</v>
      </c>
      <c r="U22" s="83">
        <f t="shared" si="3"/>
        <v>0</v>
      </c>
      <c r="V22" s="83">
        <f t="shared" si="4"/>
        <v>0</v>
      </c>
      <c r="W22" s="83">
        <f t="shared" si="5"/>
        <v>0</v>
      </c>
      <c r="X22" s="160">
        <f>S17</f>
        <v>0</v>
      </c>
      <c r="Y22" s="37" t="e">
        <f>SLOPE(AB33:AB35,AC33:AC35)</f>
        <v>#DIV/0!</v>
      </c>
      <c r="Z22" s="38" t="e">
        <f>INTERCEPT(X9:X11,Y9:Y11)</f>
        <v>#DIV/0!</v>
      </c>
      <c r="AA22" s="39" t="e">
        <f>RSQ(AB33:AB35,AC33:AC35)</f>
        <v>#DIV/0!</v>
      </c>
      <c r="AB22" s="19"/>
      <c r="AC22" s="19"/>
      <c r="AD22" s="19"/>
      <c r="AE22" s="19"/>
      <c r="AI22" s="19"/>
      <c r="AJ22" s="19"/>
      <c r="AK22" s="19"/>
      <c r="AL22" s="19"/>
      <c r="AM22" s="19"/>
      <c r="AN22" s="19"/>
      <c r="AO22" s="19"/>
      <c r="AP22" s="19"/>
      <c r="AQ22" s="19"/>
    </row>
    <row r="23" spans="1:43" ht="14.25" customHeight="1" x14ac:dyDescent="0.3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80">
        <f t="shared" si="0"/>
        <v>0</v>
      </c>
      <c r="S23" s="81">
        <f t="shared" si="1"/>
        <v>0</v>
      </c>
      <c r="T23" s="82">
        <f t="shared" si="2"/>
        <v>0</v>
      </c>
      <c r="U23" s="83">
        <f t="shared" si="3"/>
        <v>0</v>
      </c>
      <c r="V23" s="83">
        <f t="shared" si="4"/>
        <v>0</v>
      </c>
      <c r="W23" s="83">
        <f t="shared" si="5"/>
        <v>0</v>
      </c>
      <c r="X23" s="40" t="s">
        <v>27</v>
      </c>
      <c r="Y23" s="1"/>
      <c r="Z23" s="1"/>
      <c r="AA23" s="1"/>
      <c r="AB23" s="19"/>
      <c r="AC23" s="19"/>
      <c r="AD23" s="19"/>
      <c r="AE23" s="19"/>
      <c r="AI23" s="19"/>
      <c r="AJ23" s="19"/>
      <c r="AK23" s="19"/>
      <c r="AL23" s="19"/>
      <c r="AM23" s="19"/>
      <c r="AN23" s="19"/>
      <c r="AO23" s="19"/>
      <c r="AP23" s="19"/>
      <c r="AQ23" s="19"/>
    </row>
    <row r="24" spans="1:43" ht="14.25" customHeight="1" x14ac:dyDescent="0.35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80">
        <f t="shared" si="0"/>
        <v>0</v>
      </c>
      <c r="S24" s="81">
        <f t="shared" si="1"/>
        <v>0</v>
      </c>
      <c r="T24" s="82">
        <f t="shared" si="2"/>
        <v>0</v>
      </c>
      <c r="U24" s="83">
        <f t="shared" si="3"/>
        <v>0</v>
      </c>
      <c r="V24" s="83">
        <f t="shared" si="4"/>
        <v>0</v>
      </c>
      <c r="W24" s="83">
        <f t="shared" si="5"/>
        <v>0</v>
      </c>
      <c r="X24" s="33" t="s">
        <v>23</v>
      </c>
      <c r="Y24" s="34" t="s">
        <v>28</v>
      </c>
      <c r="Z24" s="35" t="s">
        <v>29</v>
      </c>
      <c r="AA24" s="36" t="s">
        <v>26</v>
      </c>
      <c r="AB24" s="19"/>
      <c r="AC24" s="19"/>
      <c r="AD24" s="19"/>
      <c r="AE24" s="19"/>
      <c r="AI24" s="19"/>
      <c r="AJ24" s="19"/>
      <c r="AK24" s="19"/>
      <c r="AL24" s="19"/>
      <c r="AM24" s="19"/>
      <c r="AN24" s="19"/>
      <c r="AO24" s="19"/>
      <c r="AP24" s="19"/>
      <c r="AQ24" s="19"/>
    </row>
    <row r="25" spans="1:43" ht="14.25" customHeight="1" x14ac:dyDescent="0.3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80">
        <f t="shared" si="0"/>
        <v>0</v>
      </c>
      <c r="S25" s="81">
        <f t="shared" si="1"/>
        <v>0</v>
      </c>
      <c r="T25" s="82">
        <f t="shared" si="2"/>
        <v>0</v>
      </c>
      <c r="U25" s="83">
        <f t="shared" si="3"/>
        <v>0</v>
      </c>
      <c r="V25" s="83">
        <f t="shared" si="4"/>
        <v>0</v>
      </c>
      <c r="W25" s="83">
        <f t="shared" si="5"/>
        <v>0</v>
      </c>
      <c r="X25" s="160">
        <f>S42</f>
        <v>0</v>
      </c>
      <c r="Y25" s="37" t="e">
        <f>SLOPE(AB33:AB35,AE33:AE35)</f>
        <v>#DIV/0!</v>
      </c>
      <c r="Z25" s="38" t="e">
        <f>INTERCEPT(AB33:AB35,AE33:AE35)</f>
        <v>#DIV/0!</v>
      </c>
      <c r="AA25" s="39" t="e">
        <f>RSQ(AB33:AB35,AE33:AE35)</f>
        <v>#DIV/0!</v>
      </c>
      <c r="AB25" s="19"/>
      <c r="AC25" s="19"/>
      <c r="AD25" s="19"/>
      <c r="AE25" s="19"/>
      <c r="AI25" s="19"/>
      <c r="AJ25" s="19"/>
      <c r="AK25" s="19"/>
      <c r="AL25" s="19"/>
      <c r="AM25" s="19"/>
      <c r="AN25" s="19"/>
      <c r="AO25" s="19"/>
      <c r="AP25" s="19"/>
      <c r="AQ25" s="19"/>
    </row>
    <row r="26" spans="1:43" ht="14.25" customHeight="1" x14ac:dyDescent="0.3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80">
        <f t="shared" si="0"/>
        <v>0</v>
      </c>
      <c r="S26" s="81">
        <f t="shared" si="1"/>
        <v>0</v>
      </c>
      <c r="T26" s="82">
        <f t="shared" si="2"/>
        <v>0</v>
      </c>
      <c r="U26" s="83">
        <f t="shared" si="3"/>
        <v>0</v>
      </c>
      <c r="V26" s="83">
        <f t="shared" si="4"/>
        <v>0</v>
      </c>
      <c r="W26" s="83">
        <f t="shared" si="5"/>
        <v>0</v>
      </c>
      <c r="X26" s="1"/>
      <c r="Y26" s="1"/>
      <c r="Z26" s="1"/>
      <c r="AA26" s="1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</row>
    <row r="27" spans="1:43" ht="14.25" customHeight="1" x14ac:dyDescent="0.3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80">
        <f t="shared" si="0"/>
        <v>0</v>
      </c>
      <c r="S27" s="81">
        <f t="shared" si="1"/>
        <v>0</v>
      </c>
      <c r="T27" s="82">
        <f t="shared" si="2"/>
        <v>0</v>
      </c>
      <c r="U27" s="83">
        <f t="shared" si="3"/>
        <v>0</v>
      </c>
      <c r="V27" s="83">
        <f t="shared" si="4"/>
        <v>0</v>
      </c>
      <c r="W27" s="83">
        <f t="shared" si="5"/>
        <v>0</v>
      </c>
      <c r="X27" s="41" t="s">
        <v>30</v>
      </c>
      <c r="Y27" s="106"/>
      <c r="Z27" s="107"/>
      <c r="AA27" s="1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</row>
    <row r="28" spans="1:43" ht="14.25" customHeight="1" x14ac:dyDescent="0.3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80">
        <f t="shared" si="0"/>
        <v>0</v>
      </c>
      <c r="S28" s="81">
        <f t="shared" si="1"/>
        <v>0</v>
      </c>
      <c r="T28" s="82">
        <f t="shared" si="2"/>
        <v>0</v>
      </c>
      <c r="U28" s="83">
        <f t="shared" si="3"/>
        <v>0</v>
      </c>
      <c r="V28" s="83">
        <f t="shared" si="4"/>
        <v>0</v>
      </c>
      <c r="W28" s="83">
        <f t="shared" si="5"/>
        <v>0</v>
      </c>
      <c r="X28" s="42" t="s">
        <v>31</v>
      </c>
      <c r="Y28" s="42" t="s">
        <v>32</v>
      </c>
      <c r="Z28" s="43" t="s">
        <v>33</v>
      </c>
      <c r="AA28" s="1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</row>
    <row r="29" spans="1:43" ht="14.25" customHeight="1" x14ac:dyDescent="0.35">
      <c r="R29" s="27"/>
      <c r="S29" s="28"/>
      <c r="T29" s="29"/>
      <c r="X29" s="161">
        <f>X25-X22</f>
        <v>0</v>
      </c>
      <c r="Y29" s="38" t="e">
        <f>Y25-Y22</f>
        <v>#DIV/0!</v>
      </c>
      <c r="Z29" s="44" t="e">
        <f>Z25-Z22</f>
        <v>#DIV/0!</v>
      </c>
      <c r="AA29" s="1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</row>
    <row r="30" spans="1:43" ht="14.25" customHeight="1" x14ac:dyDescent="0.35">
      <c r="R30" s="27"/>
      <c r="S30" s="28"/>
      <c r="T30" s="29"/>
      <c r="X30" s="19"/>
      <c r="Y30" s="19"/>
      <c r="Z30" s="19"/>
      <c r="AA30" s="19"/>
      <c r="AB30" s="19"/>
      <c r="AC30" s="19"/>
      <c r="AD30" s="19"/>
      <c r="AE30" s="2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</row>
    <row r="31" spans="1:43" ht="14.25" customHeight="1" x14ac:dyDescent="0.35">
      <c r="R31" s="27"/>
      <c r="S31" s="28"/>
      <c r="T31" s="29"/>
      <c r="X31" s="19"/>
      <c r="Y31" s="19"/>
      <c r="Z31" s="19"/>
      <c r="AA31" s="19"/>
      <c r="AB31" s="19"/>
      <c r="AC31" s="19"/>
      <c r="AD31" s="19"/>
      <c r="AE31" s="2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</row>
    <row r="32" spans="1:43" ht="14.25" customHeight="1" x14ac:dyDescent="0.35">
      <c r="A32" s="65" t="s">
        <v>63</v>
      </c>
      <c r="B32" s="65" t="s">
        <v>64</v>
      </c>
      <c r="C32" s="65" t="s">
        <v>65</v>
      </c>
      <c r="D32" s="65" t="s">
        <v>62</v>
      </c>
      <c r="E32" s="65" t="s">
        <v>17</v>
      </c>
      <c r="F32" s="65" t="s">
        <v>66</v>
      </c>
      <c r="G32" s="65" t="s">
        <v>67</v>
      </c>
      <c r="H32" s="65" t="s">
        <v>68</v>
      </c>
      <c r="I32" s="65" t="s">
        <v>69</v>
      </c>
      <c r="J32" s="65" t="s">
        <v>70</v>
      </c>
      <c r="K32" s="65" t="s">
        <v>71</v>
      </c>
      <c r="L32" s="65" t="s">
        <v>72</v>
      </c>
      <c r="M32" s="65" t="s">
        <v>73</v>
      </c>
      <c r="N32" s="65" t="s">
        <v>74</v>
      </c>
      <c r="O32" s="65" t="s">
        <v>75</v>
      </c>
      <c r="P32" s="65" t="s">
        <v>76</v>
      </c>
      <c r="Q32" s="65" t="s">
        <v>77</v>
      </c>
      <c r="R32" s="12" t="s">
        <v>88</v>
      </c>
      <c r="S32" s="28"/>
      <c r="T32" s="29"/>
      <c r="X32" s="93" t="s">
        <v>19</v>
      </c>
      <c r="Y32" s="94" t="s">
        <v>20</v>
      </c>
      <c r="Z32" s="95" t="s">
        <v>21</v>
      </c>
      <c r="AA32" s="19"/>
      <c r="AB32" s="108" t="s">
        <v>19</v>
      </c>
      <c r="AC32" s="109" t="s">
        <v>20</v>
      </c>
      <c r="AD32" s="109" t="s">
        <v>34</v>
      </c>
      <c r="AE32" s="110" t="s">
        <v>35</v>
      </c>
      <c r="AF32" s="111" t="s">
        <v>36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</row>
    <row r="33" spans="1:43" ht="14.25" customHeight="1" x14ac:dyDescent="0.35">
      <c r="A33" s="77" t="s">
        <v>91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84">
        <f t="shared" ref="R33:R42" si="6">INT(T33)</f>
        <v>0</v>
      </c>
      <c r="S33" s="85">
        <f t="shared" ref="S33:S42" si="7">T33-R33</f>
        <v>0</v>
      </c>
      <c r="T33" s="86">
        <f t="shared" ref="T33:T42" si="8">F33</f>
        <v>0</v>
      </c>
      <c r="U33" s="87">
        <f t="shared" ref="U33:U42" si="9">C33</f>
        <v>0</v>
      </c>
      <c r="V33" s="87">
        <f t="shared" ref="V33:V42" si="10">E33</f>
        <v>0</v>
      </c>
      <c r="W33" s="87">
        <f t="shared" ref="W33:W42" si="11">N33</f>
        <v>0</v>
      </c>
      <c r="X33" s="112">
        <v>1.2</v>
      </c>
      <c r="Y33" s="113"/>
      <c r="Z33" s="114"/>
      <c r="AA33" s="19"/>
      <c r="AB33" s="115">
        <f t="shared" ref="AB33:AC35" si="12">X9</f>
        <v>1.2</v>
      </c>
      <c r="AC33" s="47">
        <f t="shared" si="12"/>
        <v>0</v>
      </c>
      <c r="AD33" s="47">
        <f>Y33</f>
        <v>0</v>
      </c>
      <c r="AE33" s="47">
        <f>Y48</f>
        <v>0</v>
      </c>
      <c r="AF33" s="116">
        <f>AC33-AE33</f>
        <v>0</v>
      </c>
      <c r="AH33" s="19"/>
      <c r="AI33" s="19"/>
      <c r="AJ33" s="19"/>
      <c r="AK33" s="19"/>
      <c r="AL33" s="19"/>
      <c r="AM33" s="19"/>
      <c r="AN33" s="19"/>
      <c r="AO33" s="19"/>
      <c r="AP33" s="19"/>
      <c r="AQ33" s="19"/>
    </row>
    <row r="34" spans="1:43" ht="14.25" customHeight="1" x14ac:dyDescent="0.35">
      <c r="A34" s="77" t="s">
        <v>79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84">
        <f t="shared" si="6"/>
        <v>0</v>
      </c>
      <c r="S34" s="85">
        <f t="shared" si="7"/>
        <v>0</v>
      </c>
      <c r="T34" s="86">
        <f t="shared" si="8"/>
        <v>0</v>
      </c>
      <c r="U34" s="87">
        <f t="shared" si="9"/>
        <v>0</v>
      </c>
      <c r="V34" s="87">
        <f t="shared" si="10"/>
        <v>0</v>
      </c>
      <c r="W34" s="87">
        <f t="shared" si="11"/>
        <v>0</v>
      </c>
      <c r="X34" s="117">
        <v>1.5</v>
      </c>
      <c r="Y34" s="118"/>
      <c r="Z34" s="119"/>
      <c r="AA34" s="19"/>
      <c r="AB34" s="115">
        <f t="shared" si="12"/>
        <v>1.5</v>
      </c>
      <c r="AC34" s="47">
        <f t="shared" si="12"/>
        <v>0</v>
      </c>
      <c r="AD34" s="47">
        <f>Y34</f>
        <v>0</v>
      </c>
      <c r="AE34" s="47">
        <f>Y49</f>
        <v>0</v>
      </c>
      <c r="AF34" s="116">
        <f>AC34-AE34</f>
        <v>0</v>
      </c>
      <c r="AH34" s="19"/>
      <c r="AI34" s="19"/>
      <c r="AJ34" s="19"/>
      <c r="AK34" s="19"/>
      <c r="AL34" s="19"/>
      <c r="AM34" s="19"/>
      <c r="AN34" s="19"/>
      <c r="AO34" s="19"/>
      <c r="AP34" s="19"/>
      <c r="AQ34" s="19"/>
    </row>
    <row r="35" spans="1:43" ht="14.25" customHeight="1" x14ac:dyDescent="0.3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84">
        <f t="shared" si="6"/>
        <v>0</v>
      </c>
      <c r="S35" s="85">
        <f t="shared" si="7"/>
        <v>0</v>
      </c>
      <c r="T35" s="86">
        <f t="shared" si="8"/>
        <v>0</v>
      </c>
      <c r="U35" s="87">
        <f t="shared" si="9"/>
        <v>0</v>
      </c>
      <c r="V35" s="87">
        <f t="shared" si="10"/>
        <v>0</v>
      </c>
      <c r="W35" s="87">
        <f t="shared" si="11"/>
        <v>0</v>
      </c>
      <c r="X35" s="120">
        <v>1.8</v>
      </c>
      <c r="Y35" s="121"/>
      <c r="Z35" s="122"/>
      <c r="AA35" s="19"/>
      <c r="AB35" s="123">
        <f t="shared" si="12"/>
        <v>1.8</v>
      </c>
      <c r="AC35" s="124">
        <f t="shared" si="12"/>
        <v>0</v>
      </c>
      <c r="AD35" s="124">
        <f>Y35</f>
        <v>0</v>
      </c>
      <c r="AE35" s="124">
        <f>Y50</f>
        <v>0</v>
      </c>
      <c r="AF35" s="125">
        <f>AC35-AE35</f>
        <v>0</v>
      </c>
      <c r="AH35" s="19"/>
      <c r="AI35" s="19"/>
      <c r="AJ35" s="19"/>
      <c r="AK35" s="19"/>
      <c r="AL35" s="19"/>
      <c r="AM35" s="19"/>
      <c r="AN35" s="19"/>
      <c r="AO35" s="19"/>
      <c r="AP35" s="19"/>
      <c r="AQ35" s="19"/>
    </row>
    <row r="36" spans="1:43" ht="14.25" customHeight="1" x14ac:dyDescent="0.3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84">
        <f t="shared" si="6"/>
        <v>0</v>
      </c>
      <c r="S36" s="85">
        <f t="shared" si="7"/>
        <v>0</v>
      </c>
      <c r="T36" s="86">
        <f t="shared" si="8"/>
        <v>0</v>
      </c>
      <c r="U36" s="87">
        <f t="shared" si="9"/>
        <v>0</v>
      </c>
      <c r="V36" s="87">
        <f t="shared" si="10"/>
        <v>0</v>
      </c>
      <c r="W36" s="87">
        <f t="shared" si="11"/>
        <v>0</v>
      </c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</row>
    <row r="37" spans="1:43" ht="14.25" customHeight="1" x14ac:dyDescent="0.3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84">
        <f t="shared" si="6"/>
        <v>0</v>
      </c>
      <c r="S37" s="85">
        <f t="shared" si="7"/>
        <v>0</v>
      </c>
      <c r="T37" s="86">
        <f t="shared" si="8"/>
        <v>0</v>
      </c>
      <c r="U37" s="87">
        <f t="shared" si="9"/>
        <v>0</v>
      </c>
      <c r="V37" s="87">
        <f t="shared" si="10"/>
        <v>0</v>
      </c>
      <c r="W37" s="87">
        <f t="shared" si="11"/>
        <v>0</v>
      </c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45"/>
      <c r="AI37" s="46"/>
      <c r="AJ37" s="19"/>
      <c r="AK37" s="19"/>
      <c r="AL37" s="19"/>
      <c r="AM37" s="19"/>
      <c r="AN37" s="19"/>
      <c r="AO37" s="19"/>
      <c r="AP37" s="19"/>
      <c r="AQ37" s="19"/>
    </row>
    <row r="38" spans="1:43" ht="14.25" customHeight="1" x14ac:dyDescent="0.3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84">
        <f t="shared" si="6"/>
        <v>0</v>
      </c>
      <c r="S38" s="85">
        <f t="shared" si="7"/>
        <v>0</v>
      </c>
      <c r="T38" s="86">
        <f t="shared" si="8"/>
        <v>0</v>
      </c>
      <c r="U38" s="87">
        <f t="shared" si="9"/>
        <v>0</v>
      </c>
      <c r="V38" s="87">
        <f t="shared" si="10"/>
        <v>0</v>
      </c>
      <c r="W38" s="87">
        <f t="shared" si="11"/>
        <v>0</v>
      </c>
      <c r="X38" s="19"/>
      <c r="Y38" s="19"/>
      <c r="Z38" s="19"/>
      <c r="AA38" s="19"/>
      <c r="AH38" s="45"/>
      <c r="AI38" s="46"/>
      <c r="AJ38" s="19"/>
      <c r="AK38" s="19"/>
      <c r="AL38" s="19"/>
      <c r="AM38" s="19"/>
      <c r="AN38" s="19"/>
      <c r="AO38" s="19"/>
      <c r="AP38" s="19"/>
      <c r="AQ38" s="19"/>
    </row>
    <row r="39" spans="1:43" ht="14.25" customHeight="1" x14ac:dyDescent="0.3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84">
        <f t="shared" si="6"/>
        <v>0</v>
      </c>
      <c r="S39" s="85">
        <f t="shared" si="7"/>
        <v>0</v>
      </c>
      <c r="T39" s="86">
        <f t="shared" si="8"/>
        <v>0</v>
      </c>
      <c r="U39" s="87">
        <f t="shared" si="9"/>
        <v>0</v>
      </c>
      <c r="V39" s="87">
        <f t="shared" si="10"/>
        <v>0</v>
      </c>
      <c r="W39" s="87">
        <f t="shared" si="11"/>
        <v>0</v>
      </c>
      <c r="X39" s="19"/>
      <c r="AH39" s="45"/>
      <c r="AI39" s="46"/>
      <c r="AJ39" s="19"/>
      <c r="AK39" s="19"/>
      <c r="AL39" s="19"/>
      <c r="AM39" s="19"/>
      <c r="AN39" s="19"/>
      <c r="AO39" s="19"/>
      <c r="AP39" s="19"/>
      <c r="AQ39" s="19"/>
    </row>
    <row r="40" spans="1:43" ht="14.25" customHeight="1" x14ac:dyDescent="0.3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84">
        <f t="shared" si="6"/>
        <v>0</v>
      </c>
      <c r="S40" s="85">
        <f t="shared" si="7"/>
        <v>0</v>
      </c>
      <c r="T40" s="86">
        <f t="shared" si="8"/>
        <v>0</v>
      </c>
      <c r="U40" s="87">
        <f t="shared" si="9"/>
        <v>0</v>
      </c>
      <c r="V40" s="87">
        <f t="shared" si="10"/>
        <v>0</v>
      </c>
      <c r="W40" s="87">
        <f t="shared" si="11"/>
        <v>0</v>
      </c>
      <c r="X40" s="19"/>
      <c r="AH40" s="45"/>
      <c r="AI40" s="46"/>
      <c r="AJ40" s="19"/>
      <c r="AK40" s="19"/>
      <c r="AL40" s="19"/>
      <c r="AM40" s="19"/>
      <c r="AN40" s="19"/>
      <c r="AO40" s="19"/>
      <c r="AP40" s="19"/>
      <c r="AQ40" s="19"/>
    </row>
    <row r="41" spans="1:43" ht="14.25" customHeight="1" x14ac:dyDescent="0.35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84">
        <f t="shared" si="6"/>
        <v>0</v>
      </c>
      <c r="S41" s="85">
        <f t="shared" si="7"/>
        <v>0</v>
      </c>
      <c r="T41" s="86">
        <f t="shared" si="8"/>
        <v>0</v>
      </c>
      <c r="U41" s="87">
        <f t="shared" si="9"/>
        <v>0</v>
      </c>
      <c r="V41" s="87">
        <f t="shared" si="10"/>
        <v>0</v>
      </c>
      <c r="W41" s="87">
        <f t="shared" si="11"/>
        <v>0</v>
      </c>
      <c r="AB41" s="19"/>
      <c r="AC41" s="1"/>
      <c r="AH41" s="45"/>
      <c r="AI41" s="46"/>
      <c r="AJ41" s="19"/>
      <c r="AK41" s="19"/>
      <c r="AL41" s="19"/>
      <c r="AM41" s="19"/>
      <c r="AN41" s="19"/>
      <c r="AO41" s="19"/>
      <c r="AP41" s="19"/>
      <c r="AQ41" s="19"/>
    </row>
    <row r="42" spans="1:43" ht="14.25" customHeight="1" x14ac:dyDescent="0.35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84">
        <f t="shared" si="6"/>
        <v>0</v>
      </c>
      <c r="S42" s="85">
        <f t="shared" si="7"/>
        <v>0</v>
      </c>
      <c r="T42" s="86">
        <f t="shared" si="8"/>
        <v>0</v>
      </c>
      <c r="U42" s="87">
        <f t="shared" si="9"/>
        <v>0</v>
      </c>
      <c r="V42" s="87">
        <f t="shared" si="10"/>
        <v>0</v>
      </c>
      <c r="W42" s="87">
        <f t="shared" si="11"/>
        <v>0</v>
      </c>
      <c r="AB42" s="19"/>
      <c r="AC42" s="1"/>
      <c r="AH42" s="45"/>
      <c r="AI42" s="46"/>
      <c r="AJ42" s="19"/>
      <c r="AK42" s="19"/>
      <c r="AL42" s="19"/>
      <c r="AM42" s="19"/>
      <c r="AN42" s="19"/>
      <c r="AO42" s="19"/>
      <c r="AP42" s="19"/>
      <c r="AQ42" s="19"/>
    </row>
    <row r="43" spans="1:43" ht="14.25" customHeight="1" x14ac:dyDescent="0.35">
      <c r="R43" s="27"/>
      <c r="S43" s="28"/>
      <c r="T43" s="29"/>
      <c r="AB43" s="19"/>
      <c r="AC43" s="1"/>
      <c r="AD43" s="48"/>
      <c r="AE43" s="19"/>
      <c r="AF43" s="19"/>
      <c r="AG43" s="10"/>
      <c r="AH43" s="45"/>
      <c r="AI43" s="46"/>
      <c r="AJ43" s="19"/>
      <c r="AK43" s="19"/>
      <c r="AL43" s="19"/>
      <c r="AM43" s="19"/>
      <c r="AN43" s="19"/>
      <c r="AO43" s="19"/>
      <c r="AP43" s="19"/>
      <c r="AQ43" s="19"/>
    </row>
    <row r="44" spans="1:43" ht="14.25" hidden="1" customHeight="1" x14ac:dyDescent="0.35">
      <c r="R44" s="27"/>
      <c r="S44" s="28"/>
      <c r="T44" s="29"/>
      <c r="X44" s="19"/>
      <c r="Y44" s="19"/>
      <c r="Z44" s="19"/>
      <c r="AA44" s="19"/>
      <c r="AB44" s="19"/>
      <c r="AC44" s="1"/>
      <c r="AG44" s="7"/>
      <c r="AH44" s="45"/>
      <c r="AI44" s="46"/>
      <c r="AJ44" s="19"/>
      <c r="AK44" s="19"/>
      <c r="AL44" s="19"/>
      <c r="AM44" s="19"/>
      <c r="AN44" s="19"/>
      <c r="AO44" s="19"/>
      <c r="AP44" s="19"/>
      <c r="AQ44" s="19"/>
    </row>
    <row r="45" spans="1:43" ht="14.25" hidden="1" customHeight="1" x14ac:dyDescent="0.35">
      <c r="R45" s="27"/>
      <c r="S45" s="28"/>
      <c r="T45" s="29"/>
      <c r="AG45" s="7"/>
      <c r="AH45" s="45"/>
      <c r="AI45" s="46"/>
      <c r="AJ45" s="19"/>
      <c r="AK45" s="19"/>
      <c r="AL45" s="19"/>
      <c r="AM45" s="19"/>
      <c r="AN45" s="19"/>
      <c r="AO45" s="19"/>
      <c r="AP45" s="19"/>
      <c r="AQ45" s="19"/>
    </row>
    <row r="46" spans="1:43" ht="14.25" hidden="1" customHeight="1" x14ac:dyDescent="0.35">
      <c r="R46" s="27"/>
      <c r="S46" s="28"/>
      <c r="T46" s="29"/>
      <c r="AH46" s="45"/>
      <c r="AI46" s="46"/>
      <c r="AJ46" s="19"/>
      <c r="AK46" s="19"/>
      <c r="AL46" s="19"/>
      <c r="AM46" s="19"/>
      <c r="AN46" s="19"/>
      <c r="AO46" s="19"/>
      <c r="AP46" s="19"/>
      <c r="AQ46" s="19"/>
    </row>
    <row r="47" spans="1:43" ht="14.25" hidden="1" customHeight="1" x14ac:dyDescent="0.35">
      <c r="A47" s="65" t="s">
        <v>63</v>
      </c>
      <c r="B47" s="65" t="s">
        <v>64</v>
      </c>
      <c r="C47" s="65" t="s">
        <v>65</v>
      </c>
      <c r="D47" s="65" t="s">
        <v>62</v>
      </c>
      <c r="E47" s="65" t="s">
        <v>17</v>
      </c>
      <c r="F47" s="65" t="s">
        <v>66</v>
      </c>
      <c r="G47" s="65" t="s">
        <v>67</v>
      </c>
      <c r="H47" s="65" t="s">
        <v>68</v>
      </c>
      <c r="I47" s="65" t="s">
        <v>69</v>
      </c>
      <c r="J47" s="65" t="s">
        <v>70</v>
      </c>
      <c r="K47" s="65" t="s">
        <v>71</v>
      </c>
      <c r="L47" s="65" t="s">
        <v>72</v>
      </c>
      <c r="M47" s="65" t="s">
        <v>73</v>
      </c>
      <c r="N47" s="65" t="s">
        <v>74</v>
      </c>
      <c r="O47" s="65" t="s">
        <v>75</v>
      </c>
      <c r="P47" s="65" t="s">
        <v>76</v>
      </c>
      <c r="Q47" s="65" t="s">
        <v>77</v>
      </c>
      <c r="R47" s="12" t="s">
        <v>89</v>
      </c>
      <c r="S47" s="28"/>
      <c r="T47" s="29"/>
      <c r="X47" s="93" t="s">
        <v>19</v>
      </c>
      <c r="Y47" s="94" t="s">
        <v>20</v>
      </c>
      <c r="Z47" s="95" t="s">
        <v>21</v>
      </c>
      <c r="AH47" s="45"/>
      <c r="AI47" s="46"/>
      <c r="AJ47" s="19"/>
      <c r="AK47" s="19"/>
      <c r="AL47" s="19"/>
      <c r="AM47" s="19"/>
      <c r="AN47" s="19"/>
      <c r="AO47" s="19"/>
      <c r="AP47" s="19"/>
      <c r="AQ47" s="19"/>
    </row>
    <row r="48" spans="1:43" ht="14.25" hidden="1" customHeight="1" x14ac:dyDescent="0.35">
      <c r="A48" s="77" t="s">
        <v>92</v>
      </c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88">
        <f t="shared" ref="R48:R62" si="13">INT(T48)</f>
        <v>0</v>
      </c>
      <c r="S48" s="89">
        <f t="shared" ref="S48:S62" si="14">T48-R48</f>
        <v>0</v>
      </c>
      <c r="T48" s="90">
        <f t="shared" ref="T48:T62" si="15">F48</f>
        <v>0</v>
      </c>
      <c r="U48" s="91">
        <f t="shared" ref="U48:U62" si="16">C48</f>
        <v>0</v>
      </c>
      <c r="V48" s="91">
        <f t="shared" ref="V48:V62" si="17">E48</f>
        <v>0</v>
      </c>
      <c r="W48" s="91">
        <f t="shared" ref="W48:W62" si="18">N48</f>
        <v>0</v>
      </c>
      <c r="X48" s="126">
        <v>1.2</v>
      </c>
      <c r="Y48" s="127">
        <f>AVERAGE(W48:W49)</f>
        <v>0</v>
      </c>
      <c r="Z48" s="128">
        <f>STDEV(W48:W49)</f>
        <v>0</v>
      </c>
      <c r="AG48" s="7"/>
      <c r="AH48" s="45"/>
      <c r="AI48" s="46"/>
      <c r="AJ48" s="19"/>
      <c r="AK48" s="19"/>
      <c r="AL48" s="19"/>
      <c r="AM48" s="19"/>
      <c r="AN48" s="19"/>
      <c r="AO48" s="19"/>
      <c r="AP48" s="19"/>
      <c r="AQ48" s="19"/>
    </row>
    <row r="49" spans="1:43" ht="14.25" hidden="1" customHeight="1" x14ac:dyDescent="0.35">
      <c r="A49" s="77" t="s">
        <v>79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88">
        <f t="shared" si="13"/>
        <v>0</v>
      </c>
      <c r="S49" s="89">
        <f t="shared" si="14"/>
        <v>0</v>
      </c>
      <c r="T49" s="90">
        <f t="shared" si="15"/>
        <v>0</v>
      </c>
      <c r="U49" s="91">
        <f t="shared" si="16"/>
        <v>0</v>
      </c>
      <c r="V49" s="91">
        <f t="shared" si="17"/>
        <v>0</v>
      </c>
      <c r="W49" s="91">
        <f t="shared" si="18"/>
        <v>0</v>
      </c>
      <c r="X49" s="129">
        <v>1.5</v>
      </c>
      <c r="Y49" s="130">
        <f>AVERAGE(W50:W51)</f>
        <v>0</v>
      </c>
      <c r="Z49" s="131">
        <f>STDEV(W50:W51)</f>
        <v>0</v>
      </c>
      <c r="AG49" s="7"/>
      <c r="AH49" s="45"/>
      <c r="AI49" s="46"/>
      <c r="AJ49" s="19"/>
      <c r="AK49" s="19"/>
      <c r="AL49" s="19"/>
      <c r="AM49" s="19"/>
      <c r="AN49" s="19"/>
      <c r="AO49" s="19"/>
      <c r="AP49" s="19"/>
      <c r="AQ49" s="19"/>
    </row>
    <row r="50" spans="1:43" ht="14.25" hidden="1" customHeight="1" x14ac:dyDescent="0.3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88">
        <f t="shared" si="13"/>
        <v>0</v>
      </c>
      <c r="S50" s="89">
        <f t="shared" si="14"/>
        <v>0</v>
      </c>
      <c r="T50" s="90">
        <f t="shared" si="15"/>
        <v>0</v>
      </c>
      <c r="U50" s="91">
        <f t="shared" si="16"/>
        <v>0</v>
      </c>
      <c r="V50" s="91">
        <f t="shared" si="17"/>
        <v>0</v>
      </c>
      <c r="W50" s="91">
        <f t="shared" si="18"/>
        <v>0</v>
      </c>
      <c r="X50" s="132">
        <v>1.8</v>
      </c>
      <c r="Y50" s="133">
        <f>AVERAGE(W52:W53)</f>
        <v>0</v>
      </c>
      <c r="Z50" s="134">
        <f>STDEV(W52:W53)</f>
        <v>0</v>
      </c>
      <c r="AG50" s="7"/>
      <c r="AH50" s="45"/>
      <c r="AI50" s="46"/>
      <c r="AJ50" s="19"/>
      <c r="AK50" s="19"/>
      <c r="AL50" s="19"/>
      <c r="AM50" s="19"/>
      <c r="AN50" s="19"/>
      <c r="AO50" s="19"/>
      <c r="AP50" s="19"/>
      <c r="AQ50" s="19"/>
    </row>
    <row r="51" spans="1:43" ht="14.25" hidden="1" customHeight="1" x14ac:dyDescent="0.35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88">
        <f t="shared" si="13"/>
        <v>0</v>
      </c>
      <c r="S51" s="89">
        <f t="shared" si="14"/>
        <v>0</v>
      </c>
      <c r="T51" s="90">
        <f t="shared" si="15"/>
        <v>0</v>
      </c>
      <c r="U51" s="91">
        <f t="shared" si="16"/>
        <v>0</v>
      </c>
      <c r="V51" s="91">
        <f t="shared" si="17"/>
        <v>0</v>
      </c>
      <c r="W51" s="91">
        <f t="shared" si="18"/>
        <v>0</v>
      </c>
      <c r="X51" s="19"/>
      <c r="Y51" s="19"/>
      <c r="Z51" s="19"/>
      <c r="AG51" s="7"/>
      <c r="AH51" s="45"/>
      <c r="AI51" s="46"/>
      <c r="AJ51" s="19"/>
      <c r="AK51" s="19"/>
      <c r="AL51" s="19"/>
      <c r="AM51" s="19"/>
      <c r="AN51" s="19"/>
      <c r="AO51" s="19"/>
      <c r="AP51" s="19"/>
      <c r="AQ51" s="19"/>
    </row>
    <row r="52" spans="1:43" ht="14.25" hidden="1" customHeight="1" x14ac:dyDescent="0.35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88">
        <f t="shared" si="13"/>
        <v>0</v>
      </c>
      <c r="S52" s="89">
        <f t="shared" si="14"/>
        <v>0</v>
      </c>
      <c r="T52" s="90">
        <f t="shared" si="15"/>
        <v>0</v>
      </c>
      <c r="U52" s="91">
        <f t="shared" si="16"/>
        <v>0</v>
      </c>
      <c r="V52" s="91">
        <f t="shared" si="17"/>
        <v>0</v>
      </c>
      <c r="W52" s="91">
        <f t="shared" si="18"/>
        <v>0</v>
      </c>
      <c r="X52" s="19"/>
      <c r="Y52" s="19"/>
      <c r="Z52" s="19"/>
      <c r="AG52" s="7"/>
      <c r="AH52" s="45"/>
      <c r="AI52" s="46"/>
      <c r="AJ52" s="19"/>
      <c r="AK52" s="19"/>
      <c r="AL52" s="19"/>
      <c r="AM52" s="19"/>
      <c r="AN52" s="19"/>
      <c r="AO52" s="19"/>
      <c r="AP52" s="19"/>
      <c r="AQ52" s="19"/>
    </row>
    <row r="53" spans="1:43" ht="14.25" hidden="1" customHeight="1" x14ac:dyDescent="0.3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88">
        <f t="shared" si="13"/>
        <v>0</v>
      </c>
      <c r="S53" s="89">
        <f t="shared" si="14"/>
        <v>0</v>
      </c>
      <c r="T53" s="90">
        <f t="shared" si="15"/>
        <v>0</v>
      </c>
      <c r="U53" s="91">
        <f t="shared" si="16"/>
        <v>0</v>
      </c>
      <c r="V53" s="91">
        <f t="shared" si="17"/>
        <v>0</v>
      </c>
      <c r="W53" s="91">
        <f t="shared" si="18"/>
        <v>0</v>
      </c>
      <c r="AG53" s="7"/>
      <c r="AH53" s="45"/>
      <c r="AI53" s="46"/>
      <c r="AJ53" s="19"/>
      <c r="AK53" s="19"/>
      <c r="AL53" s="19"/>
      <c r="AM53" s="19"/>
      <c r="AN53" s="19"/>
      <c r="AO53" s="19"/>
      <c r="AP53" s="19"/>
      <c r="AQ53" s="19"/>
    </row>
    <row r="54" spans="1:43" ht="14.25" hidden="1" customHeight="1" x14ac:dyDescent="0.3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88">
        <f t="shared" si="13"/>
        <v>0</v>
      </c>
      <c r="S54" s="89">
        <f t="shared" si="14"/>
        <v>0</v>
      </c>
      <c r="T54" s="90">
        <f t="shared" si="15"/>
        <v>0</v>
      </c>
      <c r="U54" s="91">
        <f t="shared" si="16"/>
        <v>0</v>
      </c>
      <c r="V54" s="91">
        <f t="shared" si="17"/>
        <v>0</v>
      </c>
      <c r="W54" s="91">
        <f t="shared" si="18"/>
        <v>0</v>
      </c>
      <c r="AG54" s="7"/>
      <c r="AH54" s="45"/>
      <c r="AI54" s="46"/>
      <c r="AJ54" s="19"/>
      <c r="AK54" s="19"/>
      <c r="AL54" s="19"/>
      <c r="AM54" s="19"/>
      <c r="AN54" s="19"/>
      <c r="AO54" s="19"/>
      <c r="AP54" s="19"/>
      <c r="AQ54" s="19"/>
    </row>
    <row r="55" spans="1:43" ht="14.25" hidden="1" customHeight="1" x14ac:dyDescent="0.3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88">
        <f t="shared" si="13"/>
        <v>0</v>
      </c>
      <c r="S55" s="89">
        <f t="shared" si="14"/>
        <v>0</v>
      </c>
      <c r="T55" s="90">
        <f t="shared" si="15"/>
        <v>0</v>
      </c>
      <c r="U55" s="91">
        <f t="shared" si="16"/>
        <v>0</v>
      </c>
      <c r="V55" s="91">
        <f t="shared" si="17"/>
        <v>0</v>
      </c>
      <c r="W55" s="91">
        <f t="shared" si="18"/>
        <v>0</v>
      </c>
      <c r="AA55" s="10"/>
      <c r="AB55" s="13"/>
      <c r="AC55" s="1"/>
      <c r="AD55" s="49"/>
      <c r="AE55" s="29"/>
      <c r="AG55" s="7"/>
      <c r="AH55" s="45"/>
      <c r="AI55" s="46"/>
      <c r="AJ55" s="19"/>
      <c r="AK55" s="19"/>
      <c r="AL55" s="19"/>
      <c r="AM55" s="19"/>
      <c r="AN55" s="19"/>
      <c r="AO55" s="19"/>
      <c r="AP55" s="19"/>
      <c r="AQ55" s="19"/>
    </row>
    <row r="56" spans="1:43" ht="14.25" hidden="1" customHeight="1" x14ac:dyDescent="0.35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88">
        <f t="shared" si="13"/>
        <v>0</v>
      </c>
      <c r="S56" s="89">
        <f t="shared" si="14"/>
        <v>0</v>
      </c>
      <c r="T56" s="90">
        <f t="shared" si="15"/>
        <v>0</v>
      </c>
      <c r="U56" s="91">
        <f t="shared" si="16"/>
        <v>0</v>
      </c>
      <c r="V56" s="91">
        <f t="shared" si="17"/>
        <v>0</v>
      </c>
      <c r="W56" s="91">
        <f t="shared" si="18"/>
        <v>0</v>
      </c>
      <c r="X56" s="30"/>
      <c r="Z56" s="19"/>
      <c r="AA56" s="10"/>
      <c r="AB56" s="13"/>
      <c r="AC56" s="1"/>
      <c r="AD56" s="49"/>
      <c r="AE56" s="29"/>
      <c r="AG56" s="7"/>
      <c r="AH56" s="45"/>
      <c r="AI56" s="46"/>
      <c r="AJ56" s="19"/>
      <c r="AK56" s="19"/>
      <c r="AL56" s="19"/>
      <c r="AM56" s="19"/>
      <c r="AN56" s="19"/>
      <c r="AO56" s="19"/>
      <c r="AP56" s="19"/>
      <c r="AQ56" s="19"/>
    </row>
    <row r="57" spans="1:43" ht="14.25" hidden="1" customHeight="1" x14ac:dyDescent="0.35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88">
        <f t="shared" si="13"/>
        <v>0</v>
      </c>
      <c r="S57" s="89">
        <f t="shared" si="14"/>
        <v>0</v>
      </c>
      <c r="T57" s="90">
        <f t="shared" si="15"/>
        <v>0</v>
      </c>
      <c r="U57" s="91">
        <f t="shared" si="16"/>
        <v>0</v>
      </c>
      <c r="V57" s="91">
        <f t="shared" si="17"/>
        <v>0</v>
      </c>
      <c r="W57" s="91">
        <f t="shared" si="18"/>
        <v>0</v>
      </c>
      <c r="X57" s="30"/>
      <c r="Z57" s="19"/>
      <c r="AA57" s="10"/>
      <c r="AB57" s="13"/>
      <c r="AC57" s="1"/>
      <c r="AD57" s="49"/>
      <c r="AE57" s="29"/>
      <c r="AG57" s="7"/>
      <c r="AH57" s="45"/>
      <c r="AI57" s="46"/>
      <c r="AJ57" s="19"/>
      <c r="AK57" s="19"/>
      <c r="AL57" s="19"/>
      <c r="AM57" s="19"/>
      <c r="AN57" s="19"/>
      <c r="AO57" s="19"/>
      <c r="AP57" s="19"/>
      <c r="AQ57" s="19"/>
    </row>
    <row r="58" spans="1:43" ht="14.25" hidden="1" customHeight="1" x14ac:dyDescent="0.35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88">
        <f t="shared" si="13"/>
        <v>0</v>
      </c>
      <c r="S58" s="89">
        <f t="shared" si="14"/>
        <v>0</v>
      </c>
      <c r="T58" s="90">
        <f t="shared" si="15"/>
        <v>0</v>
      </c>
      <c r="U58" s="91">
        <f t="shared" si="16"/>
        <v>0</v>
      </c>
      <c r="V58" s="91">
        <f t="shared" si="17"/>
        <v>0</v>
      </c>
      <c r="W58" s="91">
        <f t="shared" si="18"/>
        <v>0</v>
      </c>
      <c r="X58" s="30"/>
      <c r="Z58" s="19"/>
      <c r="AA58" s="19"/>
      <c r="AB58" s="19"/>
      <c r="AC58" s="19"/>
      <c r="AD58" s="19"/>
      <c r="AE58" s="2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</row>
    <row r="59" spans="1:43" ht="14.25" hidden="1" customHeight="1" x14ac:dyDescent="0.35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88">
        <f t="shared" si="13"/>
        <v>0</v>
      </c>
      <c r="S59" s="89">
        <f t="shared" si="14"/>
        <v>0</v>
      </c>
      <c r="T59" s="90">
        <f t="shared" si="15"/>
        <v>0</v>
      </c>
      <c r="U59" s="91">
        <f t="shared" si="16"/>
        <v>0</v>
      </c>
      <c r="V59" s="91">
        <f t="shared" si="17"/>
        <v>0</v>
      </c>
      <c r="W59" s="91">
        <f t="shared" si="18"/>
        <v>0</v>
      </c>
      <c r="X59" s="30"/>
      <c r="Z59" s="19"/>
      <c r="AA59" s="30"/>
      <c r="AB59" s="30"/>
      <c r="AC59" s="19"/>
      <c r="AD59" s="13"/>
      <c r="AE59" s="2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</row>
    <row r="60" spans="1:43" ht="14.25" hidden="1" customHeight="1" x14ac:dyDescent="0.35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88">
        <f t="shared" si="13"/>
        <v>0</v>
      </c>
      <c r="S60" s="89">
        <f t="shared" si="14"/>
        <v>0</v>
      </c>
      <c r="T60" s="90">
        <f t="shared" si="15"/>
        <v>0</v>
      </c>
      <c r="U60" s="91">
        <f t="shared" si="16"/>
        <v>0</v>
      </c>
      <c r="V60" s="91">
        <f t="shared" si="17"/>
        <v>0</v>
      </c>
      <c r="W60" s="91">
        <f t="shared" si="18"/>
        <v>0</v>
      </c>
      <c r="X60" s="30"/>
      <c r="Z60" s="19"/>
      <c r="AA60" s="19"/>
      <c r="AB60" s="19"/>
      <c r="AC60" s="19"/>
      <c r="AD60" s="19"/>
      <c r="AE60" s="2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</row>
    <row r="61" spans="1:43" ht="14.25" hidden="1" customHeight="1" x14ac:dyDescent="0.35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88">
        <f t="shared" si="13"/>
        <v>0</v>
      </c>
      <c r="S61" s="92">
        <f t="shared" si="14"/>
        <v>0</v>
      </c>
      <c r="T61" s="90">
        <f t="shared" si="15"/>
        <v>0</v>
      </c>
      <c r="U61" s="91">
        <f t="shared" si="16"/>
        <v>0</v>
      </c>
      <c r="V61" s="91">
        <f t="shared" si="17"/>
        <v>0</v>
      </c>
      <c r="W61" s="91">
        <f t="shared" si="18"/>
        <v>0</v>
      </c>
      <c r="X61" s="30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</row>
    <row r="62" spans="1:43" ht="14.25" hidden="1" customHeight="1" x14ac:dyDescent="0.35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88">
        <f t="shared" si="13"/>
        <v>0</v>
      </c>
      <c r="S62" s="92">
        <f t="shared" si="14"/>
        <v>0</v>
      </c>
      <c r="T62" s="90">
        <f t="shared" si="15"/>
        <v>0</v>
      </c>
      <c r="U62" s="91">
        <f t="shared" si="16"/>
        <v>0</v>
      </c>
      <c r="V62" s="91">
        <f t="shared" si="17"/>
        <v>0</v>
      </c>
      <c r="W62" s="91">
        <f t="shared" si="18"/>
        <v>0</v>
      </c>
      <c r="X62" s="30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ht="14.25" hidden="1" customHeight="1" x14ac:dyDescent="0.35">
      <c r="A63" s="27"/>
      <c r="B63" s="28"/>
      <c r="C63" s="29"/>
      <c r="F63" s="7"/>
      <c r="G63" s="30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43" ht="14.25" customHeight="1" x14ac:dyDescent="0.35">
      <c r="A64" s="27"/>
      <c r="B64" s="28"/>
      <c r="C64" s="50"/>
      <c r="D64" s="7"/>
      <c r="F64" s="30"/>
      <c r="G64" s="19"/>
      <c r="H64" s="19"/>
      <c r="I64" s="19"/>
      <c r="J64" s="19"/>
      <c r="M64" s="19"/>
      <c r="N64" s="19"/>
      <c r="O64" s="19"/>
      <c r="P64" s="19"/>
      <c r="Q64" s="19"/>
      <c r="R64" s="19"/>
      <c r="S64" s="7"/>
      <c r="T64" s="7"/>
      <c r="U64" s="19"/>
      <c r="V64" s="19"/>
      <c r="W64" s="19"/>
      <c r="X64" s="19"/>
      <c r="Y64" s="19"/>
      <c r="Z64" s="19"/>
    </row>
    <row r="65" spans="1:43" ht="14.25" customHeight="1" x14ac:dyDescent="0.35">
      <c r="R65" s="6"/>
      <c r="S65" s="19"/>
      <c r="T65" s="2" t="s">
        <v>37</v>
      </c>
      <c r="U65" s="7"/>
      <c r="V65" s="7"/>
      <c r="W65" s="13"/>
      <c r="X65" s="7"/>
      <c r="Y65" s="1"/>
      <c r="Z65" s="1"/>
      <c r="AA65" s="7"/>
      <c r="AB65" s="7"/>
      <c r="AC65" s="7"/>
      <c r="AD65" s="13"/>
      <c r="AE65" s="7"/>
      <c r="AF65" s="7"/>
      <c r="AG65" s="7"/>
      <c r="AH65" s="7"/>
      <c r="AI65" s="7"/>
      <c r="AJ65" s="7"/>
      <c r="AK65" s="1"/>
      <c r="AL65" s="1"/>
      <c r="AM65" s="1"/>
      <c r="AN65" s="1"/>
      <c r="AO65" s="1"/>
      <c r="AP65" s="1"/>
      <c r="AQ65" s="1"/>
    </row>
    <row r="66" spans="1:43" s="75" customFormat="1" ht="14.25" customHeight="1" x14ac:dyDescent="0.45">
      <c r="A66" s="65" t="s">
        <v>63</v>
      </c>
      <c r="B66" s="65" t="s">
        <v>64</v>
      </c>
      <c r="C66" s="65" t="s">
        <v>65</v>
      </c>
      <c r="D66" s="65" t="s">
        <v>62</v>
      </c>
      <c r="E66" s="65" t="s">
        <v>17</v>
      </c>
      <c r="F66" s="65" t="s">
        <v>66</v>
      </c>
      <c r="G66" s="65" t="s">
        <v>67</v>
      </c>
      <c r="H66" s="65" t="s">
        <v>68</v>
      </c>
      <c r="I66" s="65" t="s">
        <v>69</v>
      </c>
      <c r="J66" s="65" t="s">
        <v>70</v>
      </c>
      <c r="K66" s="65" t="s">
        <v>71</v>
      </c>
      <c r="L66" s="65" t="s">
        <v>72</v>
      </c>
      <c r="M66" s="65" t="s">
        <v>73</v>
      </c>
      <c r="N66" s="65" t="s">
        <v>74</v>
      </c>
      <c r="O66" s="65" t="s">
        <v>75</v>
      </c>
      <c r="P66" s="65" t="s">
        <v>76</v>
      </c>
      <c r="Q66" s="65" t="s">
        <v>77</v>
      </c>
      <c r="R66" s="66" t="s">
        <v>13</v>
      </c>
      <c r="S66" s="66" t="s">
        <v>14</v>
      </c>
      <c r="T66" s="67" t="s">
        <v>15</v>
      </c>
      <c r="U66" s="67" t="s">
        <v>16</v>
      </c>
      <c r="V66" s="67" t="s">
        <v>17</v>
      </c>
      <c r="W66" s="68" t="s">
        <v>18</v>
      </c>
      <c r="X66" s="69" t="s">
        <v>38</v>
      </c>
      <c r="Y66" s="70" t="s">
        <v>39</v>
      </c>
      <c r="Z66" s="71" t="s">
        <v>40</v>
      </c>
      <c r="AA66" s="68" t="s">
        <v>41</v>
      </c>
      <c r="AB66" s="68" t="s">
        <v>42</v>
      </c>
      <c r="AC66" s="72" t="s">
        <v>43</v>
      </c>
      <c r="AD66" s="67" t="s">
        <v>44</v>
      </c>
      <c r="AE66" s="68" t="s">
        <v>45</v>
      </c>
      <c r="AF66" s="67" t="s">
        <v>46</v>
      </c>
      <c r="AG66" s="67" t="s">
        <v>47</v>
      </c>
      <c r="AH66" s="67" t="s">
        <v>48</v>
      </c>
      <c r="AI66" s="67" t="s">
        <v>49</v>
      </c>
      <c r="AJ66" s="68" t="s">
        <v>50</v>
      </c>
      <c r="AK66" s="73" t="s">
        <v>51</v>
      </c>
      <c r="AL66" s="67" t="s">
        <v>52</v>
      </c>
      <c r="AM66" s="68" t="s">
        <v>53</v>
      </c>
      <c r="AN66" s="73" t="s">
        <v>54</v>
      </c>
      <c r="AO66" s="67" t="s">
        <v>52</v>
      </c>
      <c r="AP66" s="67" t="s">
        <v>16</v>
      </c>
      <c r="AQ66" s="74"/>
    </row>
    <row r="67" spans="1:43" ht="14.25" customHeight="1" x14ac:dyDescent="0.35">
      <c r="A67" s="77" t="s">
        <v>78</v>
      </c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27">
        <f t="shared" ref="R67:R74" si="19">INT(T67)</f>
        <v>0</v>
      </c>
      <c r="S67" s="28">
        <f>T67-R67</f>
        <v>0</v>
      </c>
      <c r="T67" s="29">
        <f>F67</f>
        <v>0</v>
      </c>
      <c r="U67">
        <f>C67</f>
        <v>0</v>
      </c>
      <c r="V67">
        <f>E67</f>
        <v>0</v>
      </c>
      <c r="W67">
        <f>N67</f>
        <v>0</v>
      </c>
      <c r="X67" s="10" t="e">
        <f t="shared" ref="X67:X74" si="20">($Y$22*W67)+$Z$22</f>
        <v>#DIV/0!</v>
      </c>
      <c r="Y67" s="51" t="e">
        <f>($Y$22+$Y$29*(S67-$X$22)/$X$29)*W67+($Z$22+$Z$29*(S67-$X$22)/$X$29)</f>
        <v>#DIV/0!</v>
      </c>
      <c r="Z67" s="47" t="e">
        <f t="shared" ref="Z67:Z74" si="21">Y67*$AA$3</f>
        <v>#DIV/0!</v>
      </c>
      <c r="AA67" s="13" t="e">
        <f t="shared" ref="AA67:AA74" si="22">Z67/V67</f>
        <v>#DIV/0!</v>
      </c>
      <c r="AB67" s="136" t="s">
        <v>93</v>
      </c>
      <c r="AC67" s="137" t="s">
        <v>94</v>
      </c>
      <c r="AD67" s="49" t="e">
        <f t="shared" ref="AD67:AD74" si="23">(999.842594 + 0.06793952*AB67 - 0.00909529*AB67^2 + 0.0001001685*AB67^3 -0.000001120083*AB67^4 +
0.000000006536332*AB67^5 + (0.824493-0.0040899*AB67 + 0.000076438*AB67^2 - 0.00000082467*AB67^3 +
0.0000000053875*AB67^4)*AC67 + (-0.00572466 + 0.00010227*AB67 - 0.0000016546*AB67^2)*AC67^1.5 +
0.00048314*AC67^2)/1000</f>
        <v>#VALUE!</v>
      </c>
      <c r="AE67" s="46" t="e">
        <f t="shared" ref="AE67:AE74" si="24">AA67/AD67</f>
        <v>#DIV/0!</v>
      </c>
      <c r="AF67" s="138">
        <v>100</v>
      </c>
      <c r="AG67" s="139">
        <v>250</v>
      </c>
      <c r="AH67" s="45">
        <f t="shared" ref="AH67:AH74" si="25">1+(AF67/1000/AG67)</f>
        <v>1.0004</v>
      </c>
      <c r="AI67" s="46" t="e">
        <f t="shared" ref="AI67:AI74" si="26">AH67*AE67</f>
        <v>#DIV/0!</v>
      </c>
      <c r="AJ67" s="13"/>
      <c r="AK67" s="13"/>
      <c r="AL67" s="19"/>
      <c r="AM67" s="30"/>
      <c r="AN67" s="19"/>
      <c r="AO67" s="19"/>
      <c r="AP67" s="30"/>
      <c r="AQ67" s="19"/>
    </row>
    <row r="68" spans="1:43" ht="14.25" customHeight="1" x14ac:dyDescent="0.35">
      <c r="A68" s="77" t="s">
        <v>79</v>
      </c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8" t="s">
        <v>81</v>
      </c>
      <c r="R68" s="27">
        <f t="shared" si="19"/>
        <v>0</v>
      </c>
      <c r="S68" s="28">
        <f t="shared" ref="S68:S74" si="27">T68-R68</f>
        <v>0</v>
      </c>
      <c r="T68" s="29">
        <f t="shared" ref="T68:T74" si="28">F68</f>
        <v>0</v>
      </c>
      <c r="U68">
        <f t="shared" ref="U68:U74" si="29">C68</f>
        <v>0</v>
      </c>
      <c r="V68">
        <f t="shared" ref="V68:V74" si="30">E68</f>
        <v>0</v>
      </c>
      <c r="W68">
        <f t="shared" ref="W68:W74" si="31">N68</f>
        <v>0</v>
      </c>
      <c r="X68" s="10" t="e">
        <f t="shared" si="20"/>
        <v>#DIV/0!</v>
      </c>
      <c r="Y68" s="51" t="e">
        <f t="shared" ref="Y68:Y74" si="32">($Y$22+$Y$29*(S68-$X$22)/$X$29)*W68+($Z$22+$Z$29*(S68-$X$22)/$X$29)</f>
        <v>#DIV/0!</v>
      </c>
      <c r="Z68" s="47" t="e">
        <f t="shared" si="21"/>
        <v>#DIV/0!</v>
      </c>
      <c r="AA68" s="13" t="e">
        <f t="shared" si="22"/>
        <v>#DIV/0!</v>
      </c>
      <c r="AB68" s="136"/>
      <c r="AC68" s="137"/>
      <c r="AD68" s="49">
        <f t="shared" si="23"/>
        <v>0.99984259399999997</v>
      </c>
      <c r="AE68" s="46" t="e">
        <f t="shared" si="24"/>
        <v>#DIV/0!</v>
      </c>
      <c r="AF68" s="138"/>
      <c r="AG68" s="139"/>
      <c r="AH68" s="45" t="e">
        <f t="shared" si="25"/>
        <v>#DIV/0!</v>
      </c>
      <c r="AI68" s="46" t="e">
        <f t="shared" si="26"/>
        <v>#DIV/0!</v>
      </c>
      <c r="AJ68" s="19"/>
      <c r="AK68" s="19"/>
      <c r="AL68" s="19"/>
      <c r="AM68" s="30"/>
      <c r="AN68" s="19"/>
      <c r="AO68" s="19"/>
      <c r="AP68" s="30"/>
      <c r="AQ68" s="19"/>
    </row>
    <row r="69" spans="1:43" ht="14.25" customHeight="1" x14ac:dyDescent="0.35">
      <c r="A69" s="77" t="s">
        <v>80</v>
      </c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8" t="s">
        <v>82</v>
      </c>
      <c r="R69" s="27">
        <f t="shared" si="19"/>
        <v>0</v>
      </c>
      <c r="S69" s="28">
        <f t="shared" si="27"/>
        <v>0</v>
      </c>
      <c r="T69" s="29">
        <f t="shared" si="28"/>
        <v>0</v>
      </c>
      <c r="U69">
        <f t="shared" si="29"/>
        <v>0</v>
      </c>
      <c r="V69">
        <f t="shared" si="30"/>
        <v>0</v>
      </c>
      <c r="W69">
        <f t="shared" si="31"/>
        <v>0</v>
      </c>
      <c r="X69" s="10" t="e">
        <f t="shared" si="20"/>
        <v>#DIV/0!</v>
      </c>
      <c r="Y69" s="51" t="e">
        <f t="shared" si="32"/>
        <v>#DIV/0!</v>
      </c>
      <c r="Z69" s="47" t="e">
        <f t="shared" si="21"/>
        <v>#DIV/0!</v>
      </c>
      <c r="AA69" s="13" t="e">
        <f t="shared" si="22"/>
        <v>#DIV/0!</v>
      </c>
      <c r="AB69" s="136"/>
      <c r="AC69" s="137"/>
      <c r="AD69" s="49">
        <f t="shared" si="23"/>
        <v>0.99984259399999997</v>
      </c>
      <c r="AE69" s="46" t="e">
        <f t="shared" si="24"/>
        <v>#DIV/0!</v>
      </c>
      <c r="AF69" s="138"/>
      <c r="AG69" s="139"/>
      <c r="AH69" s="45" t="e">
        <f t="shared" si="25"/>
        <v>#DIV/0!</v>
      </c>
      <c r="AI69" s="46" t="e">
        <f t="shared" si="26"/>
        <v>#DIV/0!</v>
      </c>
      <c r="AJ69" s="30" t="e">
        <f>AVERAGE(AI68:AI69)</f>
        <v>#DIV/0!</v>
      </c>
      <c r="AK69" s="19" t="e">
        <f>STDEV(AI68:AI69)</f>
        <v>#DIV/0!</v>
      </c>
      <c r="AL69" s="19">
        <f>COUNT(AI68:AI69)</f>
        <v>0</v>
      </c>
      <c r="AM69" s="30" t="e">
        <f>AVERAGE(AA68:AA69)</f>
        <v>#DIV/0!</v>
      </c>
      <c r="AN69" s="19" t="e">
        <f>STDEV(AA68:AA69)</f>
        <v>#DIV/0!</v>
      </c>
      <c r="AO69" s="19">
        <f>COUNT(AA68:AA69)</f>
        <v>0</v>
      </c>
      <c r="AP69" s="30">
        <f>U72</f>
        <v>0</v>
      </c>
      <c r="AQ69" s="19"/>
    </row>
    <row r="70" spans="1:43" ht="14.25" customHeight="1" x14ac:dyDescent="0.35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8" t="s">
        <v>83</v>
      </c>
      <c r="R70" s="27">
        <f t="shared" si="19"/>
        <v>0</v>
      </c>
      <c r="S70" s="28">
        <f t="shared" si="27"/>
        <v>0</v>
      </c>
      <c r="T70" s="29">
        <f t="shared" si="28"/>
        <v>0</v>
      </c>
      <c r="U70">
        <f t="shared" si="29"/>
        <v>0</v>
      </c>
      <c r="V70">
        <f t="shared" si="30"/>
        <v>0</v>
      </c>
      <c r="W70">
        <f t="shared" si="31"/>
        <v>0</v>
      </c>
      <c r="X70" s="10" t="e">
        <f t="shared" si="20"/>
        <v>#DIV/0!</v>
      </c>
      <c r="Y70" s="51" t="e">
        <f t="shared" si="32"/>
        <v>#DIV/0!</v>
      </c>
      <c r="Z70" s="47" t="e">
        <f t="shared" si="21"/>
        <v>#DIV/0!</v>
      </c>
      <c r="AA70" s="13" t="e">
        <f t="shared" si="22"/>
        <v>#DIV/0!</v>
      </c>
      <c r="AB70" s="136"/>
      <c r="AC70" s="137"/>
      <c r="AD70" s="49">
        <f t="shared" si="23"/>
        <v>0.99984259399999997</v>
      </c>
      <c r="AE70" s="46" t="e">
        <f t="shared" si="24"/>
        <v>#DIV/0!</v>
      </c>
      <c r="AF70" s="138"/>
      <c r="AG70" s="139"/>
      <c r="AH70" s="45" t="e">
        <f t="shared" si="25"/>
        <v>#DIV/0!</v>
      </c>
      <c r="AI70" s="46" t="e">
        <f t="shared" si="26"/>
        <v>#DIV/0!</v>
      </c>
      <c r="AJ70" s="30"/>
      <c r="AK70" s="19"/>
      <c r="AL70" s="19"/>
      <c r="AM70" s="30"/>
      <c r="AN70" s="55"/>
      <c r="AO70" s="19"/>
      <c r="AP70" s="30"/>
      <c r="AQ70" s="19"/>
    </row>
    <row r="71" spans="1:43" ht="14.25" customHeight="1" x14ac:dyDescent="0.35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8" t="s">
        <v>84</v>
      </c>
      <c r="R71" s="27">
        <f t="shared" si="19"/>
        <v>0</v>
      </c>
      <c r="S71" s="28">
        <f t="shared" si="27"/>
        <v>0</v>
      </c>
      <c r="T71" s="29">
        <f t="shared" si="28"/>
        <v>0</v>
      </c>
      <c r="U71">
        <f t="shared" si="29"/>
        <v>0</v>
      </c>
      <c r="V71">
        <f t="shared" si="30"/>
        <v>0</v>
      </c>
      <c r="W71">
        <f t="shared" si="31"/>
        <v>0</v>
      </c>
      <c r="X71" s="10" t="e">
        <f t="shared" si="20"/>
        <v>#DIV/0!</v>
      </c>
      <c r="Y71" s="51" t="e">
        <f t="shared" si="32"/>
        <v>#DIV/0!</v>
      </c>
      <c r="Z71" s="47" t="e">
        <f t="shared" si="21"/>
        <v>#DIV/0!</v>
      </c>
      <c r="AA71" s="13" t="e">
        <f t="shared" si="22"/>
        <v>#DIV/0!</v>
      </c>
      <c r="AB71" s="136"/>
      <c r="AC71" s="137"/>
      <c r="AD71" s="49">
        <f t="shared" si="23"/>
        <v>0.99984259399999997</v>
      </c>
      <c r="AE71" s="46" t="e">
        <f t="shared" si="24"/>
        <v>#DIV/0!</v>
      </c>
      <c r="AF71" s="138"/>
      <c r="AG71" s="139"/>
      <c r="AH71" s="45" t="e">
        <f t="shared" si="25"/>
        <v>#DIV/0!</v>
      </c>
      <c r="AI71" s="46" t="e">
        <f t="shared" si="26"/>
        <v>#DIV/0!</v>
      </c>
      <c r="AJ71" s="30"/>
      <c r="AK71" s="19"/>
      <c r="AL71" s="19"/>
      <c r="AM71" s="30"/>
      <c r="AN71" s="19"/>
      <c r="AO71" s="19"/>
      <c r="AP71" s="30"/>
      <c r="AQ71" s="19"/>
    </row>
    <row r="72" spans="1:43" ht="14.25" customHeight="1" x14ac:dyDescent="0.35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27">
        <f t="shared" si="19"/>
        <v>0</v>
      </c>
      <c r="S72" s="28">
        <f t="shared" si="27"/>
        <v>0</v>
      </c>
      <c r="T72" s="29">
        <f t="shared" si="28"/>
        <v>0</v>
      </c>
      <c r="U72">
        <f t="shared" si="29"/>
        <v>0</v>
      </c>
      <c r="V72">
        <f t="shared" si="30"/>
        <v>0</v>
      </c>
      <c r="W72">
        <f t="shared" si="31"/>
        <v>0</v>
      </c>
      <c r="X72" s="10" t="e">
        <f t="shared" si="20"/>
        <v>#DIV/0!</v>
      </c>
      <c r="Y72" s="51" t="e">
        <f t="shared" si="32"/>
        <v>#DIV/0!</v>
      </c>
      <c r="Z72" s="47" t="e">
        <f t="shared" si="21"/>
        <v>#DIV/0!</v>
      </c>
      <c r="AA72" s="13" t="e">
        <f t="shared" si="22"/>
        <v>#DIV/0!</v>
      </c>
      <c r="AB72" s="136"/>
      <c r="AC72" s="137"/>
      <c r="AD72" s="49">
        <f t="shared" si="23"/>
        <v>0.99984259399999997</v>
      </c>
      <c r="AE72" s="46" t="e">
        <f t="shared" si="24"/>
        <v>#DIV/0!</v>
      </c>
      <c r="AF72" s="138"/>
      <c r="AG72" s="139"/>
      <c r="AH72" s="45" t="e">
        <f t="shared" si="25"/>
        <v>#DIV/0!</v>
      </c>
      <c r="AI72" s="46" t="e">
        <f t="shared" si="26"/>
        <v>#DIV/0!</v>
      </c>
      <c r="AQ72" s="19"/>
    </row>
    <row r="73" spans="1:43" ht="14.25" customHeight="1" x14ac:dyDescent="0.35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27">
        <f t="shared" si="19"/>
        <v>0</v>
      </c>
      <c r="S73" s="28">
        <f t="shared" si="27"/>
        <v>0</v>
      </c>
      <c r="T73" s="29">
        <f t="shared" si="28"/>
        <v>0</v>
      </c>
      <c r="U73">
        <f t="shared" si="29"/>
        <v>0</v>
      </c>
      <c r="V73">
        <f t="shared" si="30"/>
        <v>0</v>
      </c>
      <c r="W73">
        <f t="shared" si="31"/>
        <v>0</v>
      </c>
      <c r="X73" s="10" t="e">
        <f t="shared" si="20"/>
        <v>#DIV/0!</v>
      </c>
      <c r="Y73" s="51" t="e">
        <f t="shared" si="32"/>
        <v>#DIV/0!</v>
      </c>
      <c r="Z73" s="47" t="e">
        <f t="shared" si="21"/>
        <v>#DIV/0!</v>
      </c>
      <c r="AA73" s="13" t="e">
        <f t="shared" si="22"/>
        <v>#DIV/0!</v>
      </c>
      <c r="AB73" s="136"/>
      <c r="AC73" s="137"/>
      <c r="AD73" s="49">
        <f t="shared" si="23"/>
        <v>0.99984259399999997</v>
      </c>
      <c r="AE73" s="46" t="e">
        <f t="shared" si="24"/>
        <v>#DIV/0!</v>
      </c>
      <c r="AF73" s="138"/>
      <c r="AG73" s="139"/>
      <c r="AH73" s="45" t="e">
        <f t="shared" si="25"/>
        <v>#DIV/0!</v>
      </c>
      <c r="AI73" s="46" t="e">
        <f t="shared" si="26"/>
        <v>#DIV/0!</v>
      </c>
      <c r="AJ73" s="30"/>
      <c r="AK73" s="19"/>
      <c r="AL73" s="19"/>
      <c r="AM73" s="30"/>
      <c r="AN73" s="55"/>
      <c r="AO73" s="19"/>
      <c r="AP73" s="30"/>
      <c r="AQ73" s="19"/>
    </row>
    <row r="74" spans="1:43" ht="14.25" customHeight="1" x14ac:dyDescent="0.35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27">
        <f t="shared" si="19"/>
        <v>0</v>
      </c>
      <c r="S74" s="28">
        <f t="shared" si="27"/>
        <v>0</v>
      </c>
      <c r="T74" s="29">
        <f t="shared" si="28"/>
        <v>0</v>
      </c>
      <c r="U74">
        <f t="shared" si="29"/>
        <v>0</v>
      </c>
      <c r="V74">
        <f t="shared" si="30"/>
        <v>0</v>
      </c>
      <c r="W74">
        <f t="shared" si="31"/>
        <v>0</v>
      </c>
      <c r="X74" s="10" t="e">
        <f t="shared" si="20"/>
        <v>#DIV/0!</v>
      </c>
      <c r="Y74" s="51" t="e">
        <f t="shared" si="32"/>
        <v>#DIV/0!</v>
      </c>
      <c r="Z74" s="47" t="e">
        <f t="shared" si="21"/>
        <v>#DIV/0!</v>
      </c>
      <c r="AA74" s="13" t="e">
        <f t="shared" si="22"/>
        <v>#DIV/0!</v>
      </c>
      <c r="AB74" s="136"/>
      <c r="AC74" s="137"/>
      <c r="AD74" s="49">
        <f t="shared" si="23"/>
        <v>0.99984259399999997</v>
      </c>
      <c r="AE74" s="46" t="e">
        <f t="shared" si="24"/>
        <v>#DIV/0!</v>
      </c>
      <c r="AF74" s="138"/>
      <c r="AG74" s="139"/>
      <c r="AH74" s="45" t="e">
        <f t="shared" si="25"/>
        <v>#DIV/0!</v>
      </c>
      <c r="AI74" s="46" t="e">
        <f t="shared" si="26"/>
        <v>#DIV/0!</v>
      </c>
      <c r="AJ74" s="30" t="e">
        <f>AVERAGE(AI73:AI74)</f>
        <v>#DIV/0!</v>
      </c>
      <c r="AK74" s="19" t="e">
        <f>STDEV(AI73:AI74)</f>
        <v>#DIV/0!</v>
      </c>
      <c r="AL74" s="19">
        <f>COUNT(AI73:AI74)</f>
        <v>0</v>
      </c>
      <c r="AM74" s="30" t="e">
        <f>AVERAGE(AA73:AA74)</f>
        <v>#DIV/0!</v>
      </c>
      <c r="AN74" s="19" t="e">
        <f>STDEV(AA73:AA74)</f>
        <v>#DIV/0!</v>
      </c>
      <c r="AO74" s="19">
        <f>COUNT(AA73:AA74)</f>
        <v>0</v>
      </c>
      <c r="AP74" s="30">
        <f>U77</f>
        <v>0</v>
      </c>
      <c r="AQ74" s="19"/>
    </row>
    <row r="75" spans="1:43" ht="14.25" customHeight="1" x14ac:dyDescent="0.35">
      <c r="R75" s="140"/>
      <c r="S75" s="141"/>
      <c r="T75" s="142"/>
      <c r="U75" s="143"/>
      <c r="V75" s="143"/>
      <c r="W75" s="143"/>
      <c r="X75" s="144"/>
      <c r="Y75" s="145"/>
      <c r="Z75" s="146"/>
      <c r="AA75" s="147"/>
      <c r="AB75" s="148"/>
      <c r="AC75" s="149"/>
      <c r="AD75" s="150"/>
      <c r="AE75" s="151"/>
      <c r="AF75" s="152"/>
      <c r="AG75" s="153"/>
      <c r="AH75" s="154"/>
      <c r="AI75" s="151"/>
      <c r="AJ75" s="155"/>
      <c r="AK75" s="155"/>
      <c r="AL75" s="155"/>
      <c r="AM75" s="156"/>
      <c r="AN75" s="155"/>
      <c r="AO75" s="155"/>
      <c r="AP75" s="156"/>
      <c r="AQ75" s="155"/>
    </row>
    <row r="76" spans="1:43" ht="14.25" customHeight="1" x14ac:dyDescent="0.35">
      <c r="R76" s="140"/>
      <c r="S76" s="141"/>
      <c r="T76" s="142"/>
      <c r="U76" s="143"/>
      <c r="V76" s="143"/>
      <c r="W76" s="143"/>
      <c r="X76" s="144"/>
      <c r="Y76" s="145"/>
      <c r="Z76" s="146"/>
      <c r="AA76" s="147"/>
      <c r="AB76" s="148"/>
      <c r="AC76" s="149"/>
      <c r="AD76" s="150"/>
      <c r="AE76" s="151"/>
      <c r="AF76" s="152"/>
      <c r="AG76" s="153"/>
      <c r="AH76" s="154"/>
      <c r="AI76" s="151"/>
      <c r="AJ76" s="156"/>
      <c r="AK76" s="155"/>
      <c r="AL76" s="155"/>
      <c r="AM76" s="156"/>
      <c r="AN76" s="157"/>
      <c r="AO76" s="155"/>
      <c r="AP76" s="156"/>
      <c r="AQ76" s="155"/>
    </row>
    <row r="77" spans="1:43" ht="14.25" customHeight="1" x14ac:dyDescent="0.35">
      <c r="R77" s="140"/>
      <c r="S77" s="141"/>
      <c r="T77" s="142"/>
      <c r="U77" s="143"/>
      <c r="V77" s="143"/>
      <c r="W77" s="143"/>
      <c r="X77" s="144"/>
      <c r="Y77" s="145"/>
      <c r="Z77" s="146"/>
      <c r="AA77" s="147"/>
      <c r="AB77" s="148"/>
      <c r="AC77" s="149"/>
      <c r="AD77" s="150"/>
      <c r="AE77" s="151"/>
      <c r="AF77" s="152"/>
      <c r="AG77" s="153"/>
      <c r="AH77" s="154"/>
      <c r="AI77" s="151"/>
      <c r="AJ77" s="156"/>
      <c r="AK77" s="155"/>
      <c r="AL77" s="155"/>
      <c r="AM77" s="156"/>
      <c r="AN77" s="157"/>
      <c r="AO77" s="155"/>
      <c r="AP77" s="156"/>
      <c r="AQ77" s="155"/>
    </row>
    <row r="78" spans="1:43" ht="14.25" customHeight="1" x14ac:dyDescent="0.35">
      <c r="R78" s="140"/>
      <c r="S78" s="141"/>
      <c r="T78" s="142"/>
      <c r="U78" s="143"/>
      <c r="V78" s="143"/>
      <c r="W78" s="143"/>
      <c r="X78" s="144"/>
      <c r="Y78" s="145"/>
      <c r="Z78" s="146"/>
      <c r="AA78" s="147"/>
      <c r="AB78" s="148"/>
      <c r="AC78" s="149"/>
      <c r="AD78" s="150"/>
      <c r="AE78" s="151"/>
      <c r="AF78" s="152"/>
      <c r="AG78" s="153"/>
      <c r="AH78" s="154"/>
      <c r="AI78" s="151"/>
      <c r="AJ78" s="155"/>
      <c r="AK78" s="155"/>
      <c r="AL78" s="155"/>
      <c r="AM78" s="156"/>
      <c r="AN78" s="155"/>
      <c r="AO78" s="155"/>
      <c r="AP78" s="156"/>
      <c r="AQ78" s="155"/>
    </row>
    <row r="79" spans="1:43" ht="14.25" customHeight="1" x14ac:dyDescent="0.35">
      <c r="R79" s="140"/>
      <c r="S79" s="141"/>
      <c r="T79" s="142"/>
      <c r="U79" s="143"/>
      <c r="V79" s="143"/>
      <c r="W79" s="143"/>
      <c r="X79" s="144"/>
      <c r="Y79" s="145"/>
      <c r="Z79" s="146"/>
      <c r="AA79" s="147"/>
      <c r="AB79" s="148"/>
      <c r="AC79" s="149"/>
      <c r="AD79" s="150"/>
      <c r="AE79" s="151"/>
      <c r="AF79" s="152"/>
      <c r="AG79" s="153"/>
      <c r="AH79" s="154"/>
      <c r="AI79" s="151"/>
      <c r="AJ79" s="156"/>
      <c r="AK79" s="155"/>
      <c r="AL79" s="155"/>
      <c r="AM79" s="156"/>
      <c r="AN79" s="155"/>
      <c r="AO79" s="155"/>
      <c r="AP79" s="156"/>
      <c r="AQ79" s="155"/>
    </row>
    <row r="80" spans="1:43" ht="14.25" customHeight="1" x14ac:dyDescent="0.35">
      <c r="R80" s="140"/>
      <c r="S80" s="141"/>
      <c r="T80" s="142"/>
      <c r="U80" s="143"/>
      <c r="V80" s="143"/>
      <c r="W80" s="143"/>
      <c r="X80" s="144"/>
      <c r="Y80" s="145"/>
      <c r="Z80" s="146"/>
      <c r="AA80" s="147"/>
      <c r="AB80" s="148"/>
      <c r="AC80" s="149"/>
      <c r="AD80" s="150"/>
      <c r="AE80" s="151"/>
      <c r="AF80" s="152"/>
      <c r="AG80" s="153"/>
      <c r="AH80" s="154"/>
      <c r="AI80" s="151"/>
      <c r="AJ80" s="156"/>
      <c r="AK80" s="155"/>
      <c r="AL80" s="155"/>
      <c r="AM80" s="156"/>
      <c r="AN80" s="157"/>
      <c r="AO80" s="155"/>
      <c r="AP80" s="156"/>
      <c r="AQ80" s="155"/>
    </row>
    <row r="81" spans="18:43" ht="14.25" customHeight="1" x14ac:dyDescent="0.35">
      <c r="R81" s="140"/>
      <c r="S81" s="141"/>
      <c r="T81" s="142"/>
      <c r="U81" s="143"/>
      <c r="V81" s="143"/>
      <c r="W81" s="143"/>
      <c r="X81" s="144"/>
      <c r="Y81" s="145"/>
      <c r="Z81" s="146"/>
      <c r="AA81" s="147"/>
      <c r="AB81" s="148"/>
      <c r="AC81" s="149"/>
      <c r="AD81" s="150"/>
      <c r="AE81" s="151"/>
      <c r="AF81" s="152"/>
      <c r="AG81" s="153"/>
      <c r="AH81" s="154"/>
      <c r="AI81" s="151"/>
      <c r="AJ81" s="156"/>
      <c r="AK81" s="155"/>
      <c r="AL81" s="155"/>
      <c r="AM81" s="156"/>
      <c r="AN81" s="157"/>
      <c r="AO81" s="155"/>
      <c r="AP81" s="156"/>
      <c r="AQ81" s="155"/>
    </row>
    <row r="82" spans="18:43" ht="14.25" customHeight="1" x14ac:dyDescent="0.35">
      <c r="R82" s="140"/>
      <c r="S82" s="141"/>
      <c r="T82" s="142"/>
      <c r="U82" s="143"/>
      <c r="V82" s="143"/>
      <c r="W82" s="143"/>
      <c r="X82" s="144"/>
      <c r="Y82" s="145"/>
      <c r="Z82" s="146"/>
      <c r="AA82" s="147"/>
      <c r="AB82" s="148"/>
      <c r="AC82" s="149"/>
      <c r="AD82" s="150"/>
      <c r="AE82" s="151"/>
      <c r="AF82" s="152"/>
      <c r="AG82" s="153"/>
      <c r="AH82" s="154"/>
      <c r="AI82" s="151"/>
      <c r="AJ82" s="156"/>
      <c r="AK82" s="155"/>
      <c r="AL82" s="155"/>
      <c r="AM82" s="155"/>
      <c r="AN82" s="155"/>
      <c r="AO82" s="155"/>
      <c r="AP82" s="156"/>
      <c r="AQ82" s="155"/>
    </row>
    <row r="83" spans="18:43" ht="14.25" customHeight="1" x14ac:dyDescent="0.35">
      <c r="R83" s="140"/>
      <c r="S83" s="141"/>
      <c r="T83" s="142"/>
      <c r="U83" s="143"/>
      <c r="V83" s="143"/>
      <c r="W83" s="143"/>
      <c r="X83" s="144"/>
      <c r="Y83" s="145"/>
      <c r="Z83" s="146"/>
      <c r="AA83" s="147"/>
      <c r="AB83" s="148"/>
      <c r="AC83" s="149"/>
      <c r="AD83" s="150"/>
      <c r="AE83" s="151"/>
      <c r="AF83" s="152"/>
      <c r="AG83" s="153"/>
      <c r="AH83" s="154"/>
      <c r="AI83" s="151"/>
      <c r="AJ83" s="155"/>
      <c r="AK83" s="155"/>
      <c r="AL83" s="155"/>
      <c r="AM83" s="156"/>
      <c r="AN83" s="155"/>
      <c r="AO83" s="155"/>
      <c r="AP83" s="156"/>
      <c r="AQ83" s="155"/>
    </row>
    <row r="84" spans="18:43" ht="14.25" customHeight="1" x14ac:dyDescent="0.35">
      <c r="R84" s="140"/>
      <c r="S84" s="141"/>
      <c r="T84" s="142"/>
      <c r="U84" s="143"/>
      <c r="V84" s="143"/>
      <c r="W84" s="143"/>
      <c r="X84" s="144"/>
      <c r="Y84" s="145"/>
      <c r="Z84" s="146"/>
      <c r="AA84" s="147"/>
      <c r="AB84" s="148"/>
      <c r="AC84" s="149"/>
      <c r="AD84" s="150"/>
      <c r="AE84" s="151"/>
      <c r="AF84" s="152"/>
      <c r="AG84" s="153"/>
      <c r="AH84" s="154"/>
      <c r="AI84" s="151"/>
      <c r="AJ84" s="156"/>
      <c r="AK84" s="155"/>
      <c r="AL84" s="155"/>
      <c r="AM84" s="156"/>
      <c r="AN84" s="157"/>
      <c r="AO84" s="155"/>
      <c r="AP84" s="156"/>
      <c r="AQ84" s="155"/>
    </row>
    <row r="85" spans="18:43" ht="14.25" customHeight="1" x14ac:dyDescent="0.35">
      <c r="R85" s="140"/>
      <c r="S85" s="141"/>
      <c r="T85" s="142"/>
      <c r="U85" s="143"/>
      <c r="V85" s="143"/>
      <c r="W85" s="143"/>
      <c r="X85" s="144"/>
      <c r="Y85" s="145"/>
      <c r="Z85" s="146"/>
      <c r="AA85" s="147"/>
      <c r="AB85" s="148"/>
      <c r="AC85" s="149"/>
      <c r="AD85" s="150"/>
      <c r="AE85" s="151"/>
      <c r="AF85" s="152"/>
      <c r="AG85" s="153"/>
      <c r="AH85" s="154"/>
      <c r="AI85" s="151"/>
      <c r="AJ85" s="155"/>
      <c r="AK85" s="155"/>
      <c r="AL85" s="155"/>
      <c r="AM85" s="155"/>
      <c r="AN85" s="155"/>
      <c r="AO85" s="155"/>
      <c r="AP85" s="156"/>
      <c r="AQ85" s="155"/>
    </row>
    <row r="86" spans="18:43" ht="14.25" customHeight="1" x14ac:dyDescent="0.35">
      <c r="R86" s="140"/>
      <c r="S86" s="141"/>
      <c r="T86" s="142"/>
      <c r="U86" s="143"/>
      <c r="V86" s="143"/>
      <c r="W86" s="143"/>
      <c r="X86" s="144"/>
      <c r="Y86" s="145"/>
      <c r="Z86" s="146"/>
      <c r="AA86" s="147"/>
      <c r="AB86" s="148"/>
      <c r="AC86" s="149"/>
      <c r="AD86" s="150"/>
      <c r="AE86" s="151"/>
      <c r="AF86" s="152"/>
      <c r="AG86" s="153"/>
      <c r="AH86" s="154"/>
      <c r="AI86" s="151"/>
      <c r="AJ86" s="155"/>
      <c r="AK86" s="155"/>
      <c r="AL86" s="155"/>
      <c r="AM86" s="155"/>
      <c r="AN86" s="155"/>
      <c r="AO86" s="155"/>
      <c r="AP86" s="156"/>
      <c r="AQ86" s="155"/>
    </row>
    <row r="87" spans="18:43" ht="14.25" customHeight="1" x14ac:dyDescent="0.35">
      <c r="R87" s="140"/>
      <c r="S87" s="141"/>
      <c r="T87" s="142"/>
      <c r="U87" s="143"/>
      <c r="V87" s="143"/>
      <c r="W87" s="143"/>
      <c r="X87" s="144"/>
      <c r="Y87" s="145"/>
      <c r="Z87" s="146"/>
      <c r="AA87" s="147"/>
      <c r="AB87" s="148"/>
      <c r="AC87" s="149"/>
      <c r="AD87" s="150"/>
      <c r="AE87" s="151"/>
      <c r="AF87" s="152"/>
      <c r="AG87" s="153"/>
      <c r="AH87" s="154"/>
      <c r="AI87" s="151"/>
      <c r="AJ87" s="156"/>
      <c r="AK87" s="155"/>
      <c r="AL87" s="155"/>
      <c r="AM87" s="156"/>
      <c r="AN87" s="157"/>
      <c r="AO87" s="155"/>
      <c r="AP87" s="156"/>
      <c r="AQ87" s="155"/>
    </row>
    <row r="88" spans="18:43" ht="14.25" customHeight="1" x14ac:dyDescent="0.35">
      <c r="R88" s="140"/>
      <c r="S88" s="141"/>
      <c r="T88" s="142"/>
      <c r="U88" s="143"/>
      <c r="V88" s="143"/>
      <c r="W88" s="143"/>
      <c r="X88" s="144"/>
      <c r="Y88" s="145"/>
      <c r="Z88" s="146"/>
      <c r="AA88" s="147"/>
      <c r="AB88" s="148"/>
      <c r="AC88" s="149"/>
      <c r="AD88" s="150"/>
      <c r="AE88" s="151"/>
      <c r="AF88" s="152"/>
      <c r="AG88" s="153"/>
      <c r="AH88" s="154"/>
      <c r="AI88" s="151"/>
      <c r="AJ88" s="155"/>
      <c r="AK88" s="155"/>
      <c r="AL88" s="155"/>
      <c r="AM88" s="156"/>
      <c r="AN88" s="155"/>
      <c r="AO88" s="155"/>
      <c r="AP88" s="156"/>
      <c r="AQ88" s="155"/>
    </row>
    <row r="89" spans="18:43" ht="14.25" customHeight="1" x14ac:dyDescent="0.35">
      <c r="R89" s="140"/>
      <c r="S89" s="141"/>
      <c r="T89" s="142"/>
      <c r="U89" s="143"/>
      <c r="V89" s="143"/>
      <c r="W89" s="143"/>
      <c r="X89" s="144"/>
      <c r="Y89" s="145"/>
      <c r="Z89" s="146"/>
      <c r="AA89" s="147"/>
      <c r="AB89" s="148"/>
      <c r="AC89" s="149"/>
      <c r="AD89" s="150"/>
      <c r="AE89" s="151"/>
      <c r="AF89" s="152"/>
      <c r="AG89" s="153"/>
      <c r="AH89" s="154"/>
      <c r="AI89" s="151"/>
      <c r="AJ89" s="156"/>
      <c r="AK89" s="155"/>
      <c r="AL89" s="155"/>
      <c r="AM89" s="156"/>
      <c r="AN89" s="157"/>
      <c r="AO89" s="155"/>
      <c r="AP89" s="156"/>
      <c r="AQ89" s="155"/>
    </row>
    <row r="90" spans="18:43" ht="14.25" customHeight="1" x14ac:dyDescent="0.35">
      <c r="R90" s="140"/>
      <c r="S90" s="141"/>
      <c r="T90" s="142"/>
      <c r="U90" s="143"/>
      <c r="V90" s="143"/>
      <c r="W90" s="143"/>
      <c r="X90" s="144"/>
      <c r="Y90" s="145"/>
      <c r="Z90" s="146"/>
      <c r="AA90" s="147"/>
      <c r="AB90" s="148"/>
      <c r="AC90" s="149"/>
      <c r="AD90" s="150"/>
      <c r="AE90" s="151"/>
      <c r="AF90" s="152"/>
      <c r="AG90" s="153"/>
      <c r="AH90" s="154"/>
      <c r="AI90" s="158"/>
      <c r="AJ90" s="155"/>
      <c r="AK90" s="155"/>
      <c r="AL90" s="155"/>
      <c r="AM90" s="155"/>
      <c r="AN90" s="155"/>
      <c r="AO90" s="155"/>
      <c r="AP90" s="156"/>
      <c r="AQ90" s="155"/>
    </row>
    <row r="91" spans="18:43" ht="14.25" customHeight="1" x14ac:dyDescent="0.35">
      <c r="R91" s="140"/>
      <c r="S91" s="141"/>
      <c r="T91" s="142"/>
      <c r="U91" s="143"/>
      <c r="V91" s="143"/>
      <c r="W91" s="143"/>
      <c r="X91" s="144"/>
      <c r="Y91" s="145"/>
      <c r="Z91" s="146"/>
      <c r="AA91" s="147"/>
      <c r="AB91" s="148"/>
      <c r="AC91" s="149"/>
      <c r="AD91" s="150"/>
      <c r="AE91" s="151"/>
      <c r="AF91" s="152"/>
      <c r="AG91" s="153"/>
      <c r="AH91" s="154"/>
      <c r="AI91" s="158"/>
      <c r="AJ91" s="156"/>
      <c r="AK91" s="155"/>
      <c r="AL91" s="155"/>
      <c r="AM91" s="156"/>
      <c r="AN91" s="157"/>
      <c r="AO91" s="155"/>
      <c r="AP91" s="156"/>
      <c r="AQ91" s="155"/>
    </row>
    <row r="92" spans="18:43" ht="14.25" customHeight="1" x14ac:dyDescent="0.35">
      <c r="R92" s="140"/>
      <c r="S92" s="141"/>
      <c r="T92" s="142"/>
      <c r="U92" s="143"/>
      <c r="V92" s="143"/>
      <c r="W92" s="143"/>
      <c r="X92" s="144"/>
      <c r="Y92" s="145"/>
      <c r="Z92" s="146"/>
      <c r="AA92" s="147"/>
      <c r="AB92" s="148"/>
      <c r="AC92" s="149"/>
      <c r="AD92" s="150"/>
      <c r="AE92" s="151"/>
      <c r="AF92" s="152"/>
      <c r="AG92" s="153"/>
      <c r="AH92" s="154"/>
      <c r="AI92" s="151"/>
      <c r="AJ92" s="155"/>
      <c r="AK92" s="155"/>
      <c r="AL92" s="155"/>
      <c r="AM92" s="156"/>
      <c r="AN92" s="155"/>
      <c r="AO92" s="155"/>
      <c r="AP92" s="156"/>
      <c r="AQ92" s="155"/>
    </row>
    <row r="93" spans="18:43" ht="14.25" customHeight="1" x14ac:dyDescent="0.35">
      <c r="R93" s="140"/>
      <c r="S93" s="141"/>
      <c r="T93" s="142"/>
      <c r="U93" s="143"/>
      <c r="V93" s="143"/>
      <c r="W93" s="143"/>
      <c r="X93" s="144"/>
      <c r="Y93" s="145"/>
      <c r="Z93" s="146"/>
      <c r="AA93" s="147"/>
      <c r="AB93" s="148"/>
      <c r="AC93" s="149"/>
      <c r="AD93" s="150"/>
      <c r="AE93" s="151"/>
      <c r="AF93" s="152"/>
      <c r="AG93" s="153"/>
      <c r="AH93" s="154"/>
      <c r="AI93" s="151"/>
      <c r="AJ93" s="155"/>
      <c r="AK93" s="155"/>
      <c r="AL93" s="155"/>
      <c r="AM93" s="156"/>
      <c r="AN93" s="155"/>
      <c r="AO93" s="155"/>
      <c r="AP93" s="156"/>
      <c r="AQ93" s="155"/>
    </row>
    <row r="94" spans="18:43" ht="14.25" customHeight="1" x14ac:dyDescent="0.35">
      <c r="R94" s="140"/>
      <c r="S94" s="141"/>
      <c r="T94" s="142"/>
      <c r="U94" s="143"/>
      <c r="V94" s="143"/>
      <c r="W94" s="143"/>
      <c r="X94" s="144"/>
      <c r="Y94" s="145"/>
      <c r="Z94" s="146"/>
      <c r="AA94" s="147"/>
      <c r="AB94" s="148"/>
      <c r="AC94" s="149"/>
      <c r="AD94" s="150"/>
      <c r="AE94" s="151"/>
      <c r="AF94" s="152"/>
      <c r="AG94" s="153"/>
      <c r="AH94" s="154"/>
      <c r="AI94" s="151"/>
      <c r="AJ94" s="156"/>
      <c r="AK94" s="155"/>
      <c r="AL94" s="155"/>
      <c r="AM94" s="156"/>
      <c r="AN94" s="157"/>
      <c r="AO94" s="155"/>
      <c r="AP94" s="156"/>
      <c r="AQ94" s="155"/>
    </row>
    <row r="95" spans="18:43" ht="14.25" customHeight="1" x14ac:dyDescent="0.35">
      <c r="R95" s="140"/>
      <c r="S95" s="141"/>
      <c r="T95" s="142"/>
      <c r="U95" s="143"/>
      <c r="V95" s="143"/>
      <c r="W95" s="143"/>
      <c r="X95" s="144"/>
      <c r="Y95" s="145"/>
      <c r="Z95" s="146"/>
      <c r="AA95" s="147"/>
      <c r="AB95" s="148"/>
      <c r="AC95" s="149"/>
      <c r="AD95" s="150"/>
      <c r="AE95" s="151"/>
      <c r="AF95" s="152"/>
      <c r="AG95" s="153"/>
      <c r="AH95" s="154"/>
      <c r="AI95" s="158"/>
      <c r="AJ95" s="155"/>
      <c r="AK95" s="155"/>
      <c r="AL95" s="155"/>
      <c r="AM95" s="156"/>
      <c r="AN95" s="155"/>
      <c r="AO95" s="155"/>
      <c r="AP95" s="156"/>
      <c r="AQ95" s="155"/>
    </row>
    <row r="96" spans="18:43" ht="14.25" customHeight="1" x14ac:dyDescent="0.35">
      <c r="R96" s="140"/>
      <c r="S96" s="141"/>
      <c r="T96" s="142"/>
      <c r="U96" s="143"/>
      <c r="V96" s="143"/>
      <c r="W96" s="143"/>
      <c r="X96" s="144"/>
      <c r="Y96" s="145"/>
      <c r="Z96" s="146"/>
      <c r="AA96" s="147"/>
      <c r="AB96" s="148"/>
      <c r="AC96" s="149"/>
      <c r="AD96" s="150"/>
      <c r="AE96" s="151"/>
      <c r="AF96" s="152"/>
      <c r="AG96" s="153"/>
      <c r="AH96" s="154"/>
      <c r="AI96" s="158"/>
      <c r="AJ96" s="156"/>
      <c r="AK96" s="155"/>
      <c r="AL96" s="155"/>
      <c r="AM96" s="156"/>
      <c r="AN96" s="157"/>
      <c r="AO96" s="155"/>
      <c r="AP96" s="156"/>
      <c r="AQ96" s="155"/>
    </row>
    <row r="97" spans="1:43" ht="14.25" customHeight="1" x14ac:dyDescent="0.35">
      <c r="R97" s="140"/>
      <c r="S97" s="141"/>
      <c r="T97" s="142"/>
      <c r="U97" s="143"/>
      <c r="V97" s="143"/>
      <c r="W97" s="143"/>
      <c r="X97" s="144"/>
      <c r="Y97" s="145"/>
      <c r="Z97" s="146"/>
      <c r="AA97" s="147"/>
      <c r="AB97" s="148"/>
      <c r="AC97" s="149"/>
      <c r="AD97" s="150"/>
      <c r="AE97" s="151"/>
      <c r="AF97" s="152"/>
      <c r="AG97" s="153"/>
      <c r="AH97" s="154"/>
      <c r="AI97" s="151"/>
      <c r="AJ97" s="156"/>
      <c r="AK97" s="155"/>
      <c r="AL97" s="155"/>
      <c r="AM97" s="156"/>
      <c r="AN97" s="155"/>
      <c r="AO97" s="155"/>
      <c r="AP97" s="156"/>
      <c r="AQ97" s="155"/>
    </row>
    <row r="98" spans="1:43" ht="14.25" customHeight="1" x14ac:dyDescent="0.35">
      <c r="R98" s="140"/>
      <c r="S98" s="141"/>
      <c r="T98" s="142"/>
      <c r="U98" s="143"/>
      <c r="V98" s="143"/>
      <c r="W98" s="143"/>
      <c r="X98" s="144"/>
      <c r="Y98" s="145"/>
      <c r="Z98" s="146"/>
      <c r="AA98" s="147"/>
      <c r="AB98" s="148"/>
      <c r="AC98" s="149"/>
      <c r="AD98" s="150"/>
      <c r="AE98" s="151"/>
      <c r="AF98" s="152"/>
      <c r="AG98" s="153"/>
      <c r="AH98" s="154"/>
      <c r="AI98" s="151"/>
      <c r="AJ98" s="155"/>
      <c r="AK98" s="155"/>
      <c r="AL98" s="155"/>
      <c r="AM98" s="156"/>
      <c r="AN98" s="155"/>
      <c r="AO98" s="155"/>
      <c r="AP98" s="156"/>
      <c r="AQ98" s="155"/>
    </row>
    <row r="99" spans="1:43" ht="14.25" customHeight="1" x14ac:dyDescent="0.35">
      <c r="R99" s="140"/>
      <c r="S99" s="141"/>
      <c r="T99" s="142"/>
      <c r="U99" s="143"/>
      <c r="V99" s="143"/>
      <c r="W99" s="143"/>
      <c r="X99" s="144"/>
      <c r="Y99" s="145"/>
      <c r="Z99" s="146"/>
      <c r="AA99" s="147"/>
      <c r="AB99" s="148"/>
      <c r="AC99" s="149"/>
      <c r="AD99" s="150"/>
      <c r="AE99" s="151"/>
      <c r="AF99" s="152"/>
      <c r="AG99" s="153"/>
      <c r="AH99" s="154"/>
      <c r="AI99" s="151"/>
      <c r="AJ99" s="156"/>
      <c r="AK99" s="155"/>
      <c r="AL99" s="155"/>
      <c r="AM99" s="156"/>
      <c r="AN99" s="157"/>
      <c r="AO99" s="155"/>
      <c r="AP99" s="156"/>
      <c r="AQ99" s="155"/>
    </row>
    <row r="100" spans="1:43" ht="14.25" customHeight="1" x14ac:dyDescent="0.35">
      <c r="R100" s="140"/>
      <c r="S100" s="141"/>
      <c r="T100" s="142"/>
      <c r="U100" s="143"/>
      <c r="V100" s="143"/>
      <c r="W100" s="143"/>
      <c r="X100" s="144"/>
      <c r="Y100" s="145"/>
      <c r="Z100" s="146"/>
      <c r="AA100" s="147"/>
      <c r="AB100" s="148"/>
      <c r="AC100" s="149"/>
      <c r="AD100" s="150"/>
      <c r="AE100" s="151"/>
      <c r="AF100" s="152"/>
      <c r="AG100" s="153"/>
      <c r="AH100" s="154"/>
      <c r="AI100" s="151"/>
      <c r="AJ100" s="155"/>
      <c r="AK100" s="155"/>
      <c r="AL100" s="155"/>
      <c r="AM100" s="156"/>
      <c r="AN100" s="155"/>
      <c r="AO100" s="155"/>
      <c r="AP100" s="156"/>
      <c r="AQ100" s="155"/>
    </row>
    <row r="101" spans="1:43" ht="14.25" customHeight="1" x14ac:dyDescent="0.35">
      <c r="R101" s="140"/>
      <c r="S101" s="141"/>
      <c r="T101" s="142"/>
      <c r="U101" s="143"/>
      <c r="V101" s="143"/>
      <c r="W101" s="143"/>
      <c r="X101" s="144"/>
      <c r="Y101" s="145"/>
      <c r="Z101" s="146"/>
      <c r="AA101" s="147"/>
      <c r="AB101" s="148"/>
      <c r="AC101" s="149"/>
      <c r="AD101" s="150"/>
      <c r="AE101" s="151"/>
      <c r="AF101" s="152"/>
      <c r="AG101" s="153"/>
      <c r="AH101" s="154"/>
      <c r="AI101" s="158"/>
      <c r="AJ101" s="156"/>
      <c r="AK101" s="155"/>
      <c r="AL101" s="155"/>
      <c r="AM101" s="156"/>
      <c r="AN101" s="157"/>
      <c r="AO101" s="155"/>
      <c r="AP101" s="156"/>
      <c r="AQ101" s="155"/>
    </row>
    <row r="102" spans="1:43" ht="14.25" customHeight="1" x14ac:dyDescent="0.35">
      <c r="R102" s="140"/>
      <c r="S102" s="141"/>
      <c r="T102" s="142"/>
      <c r="U102" s="143"/>
      <c r="V102" s="143"/>
      <c r="W102" s="143"/>
      <c r="X102" s="144"/>
      <c r="Y102" s="145"/>
      <c r="Z102" s="146"/>
      <c r="AA102" s="147"/>
      <c r="AB102" s="148"/>
      <c r="AC102" s="149"/>
      <c r="AD102" s="150"/>
      <c r="AE102" s="151"/>
      <c r="AF102" s="152"/>
      <c r="AG102" s="153"/>
      <c r="AH102" s="154"/>
      <c r="AI102" s="151"/>
      <c r="AJ102" s="155"/>
      <c r="AK102" s="155"/>
      <c r="AL102" s="155"/>
      <c r="AM102" s="156"/>
      <c r="AN102" s="155"/>
      <c r="AO102" s="155"/>
      <c r="AP102" s="156"/>
      <c r="AQ102" s="155"/>
    </row>
    <row r="103" spans="1:43" ht="14.25" customHeight="1" x14ac:dyDescent="0.35">
      <c r="R103" s="140"/>
      <c r="S103" s="141"/>
      <c r="T103" s="142"/>
      <c r="U103" s="143"/>
      <c r="V103" s="143"/>
      <c r="W103" s="143"/>
      <c r="X103" s="144"/>
      <c r="Y103" s="145"/>
      <c r="Z103" s="146"/>
      <c r="AA103" s="147"/>
      <c r="AB103" s="148"/>
      <c r="AC103" s="149"/>
      <c r="AD103" s="150"/>
      <c r="AE103" s="151"/>
      <c r="AF103" s="152"/>
      <c r="AG103" s="153"/>
      <c r="AH103" s="154"/>
      <c r="AI103" s="151"/>
      <c r="AJ103" s="155"/>
      <c r="AK103" s="155"/>
      <c r="AL103" s="155"/>
      <c r="AM103" s="156"/>
      <c r="AN103" s="155"/>
      <c r="AO103" s="155"/>
      <c r="AP103" s="156"/>
      <c r="AQ103" s="155"/>
    </row>
    <row r="104" spans="1:43" ht="14.25" customHeight="1" x14ac:dyDescent="0.35">
      <c r="R104" s="27"/>
      <c r="S104" s="28"/>
      <c r="T104" s="29"/>
      <c r="X104" s="10"/>
      <c r="Y104" s="10"/>
      <c r="Z104" s="13"/>
      <c r="AA104" s="13"/>
      <c r="AB104" s="52"/>
      <c r="AC104" s="53"/>
      <c r="AD104" s="49"/>
      <c r="AE104" s="46"/>
      <c r="AF104" s="54"/>
      <c r="AG104" s="7"/>
      <c r="AH104" s="45"/>
      <c r="AI104" s="46"/>
      <c r="AJ104" s="19"/>
      <c r="AK104" s="19"/>
      <c r="AL104" s="19"/>
      <c r="AM104" s="30"/>
      <c r="AN104" s="19"/>
      <c r="AO104" s="19"/>
      <c r="AP104" s="30"/>
      <c r="AQ104" s="19"/>
    </row>
    <row r="105" spans="1:43" ht="14.25" customHeight="1" x14ac:dyDescent="0.35">
      <c r="R105" s="27"/>
      <c r="S105" s="28"/>
      <c r="T105" s="29"/>
      <c r="X105" s="10"/>
      <c r="Y105" s="10"/>
      <c r="Z105" s="13"/>
      <c r="AA105" s="13"/>
      <c r="AB105" s="52"/>
      <c r="AC105" s="53"/>
      <c r="AD105" s="49"/>
      <c r="AE105" s="46"/>
      <c r="AF105" s="54"/>
      <c r="AG105" s="7"/>
      <c r="AH105" s="45"/>
      <c r="AI105" s="46"/>
      <c r="AJ105" s="30"/>
      <c r="AK105" s="19"/>
      <c r="AL105" s="19"/>
      <c r="AM105" s="30"/>
      <c r="AN105" s="55"/>
      <c r="AO105" s="19"/>
      <c r="AP105" s="30"/>
      <c r="AQ105" s="19"/>
    </row>
    <row r="106" spans="1:43" ht="14.25" customHeight="1" x14ac:dyDescent="0.35">
      <c r="R106" s="27"/>
      <c r="S106" s="28"/>
      <c r="T106" s="29"/>
      <c r="X106" s="10"/>
      <c r="Y106" s="10"/>
      <c r="Z106" s="13"/>
      <c r="AA106" s="13"/>
      <c r="AB106" s="52"/>
      <c r="AC106" s="53"/>
      <c r="AD106" s="49"/>
      <c r="AE106" s="46"/>
      <c r="AF106" s="54"/>
      <c r="AG106" s="7"/>
      <c r="AH106" s="45"/>
      <c r="AI106" s="46"/>
      <c r="AJ106" s="19"/>
      <c r="AK106" s="19"/>
      <c r="AL106" s="19"/>
      <c r="AM106" s="19"/>
      <c r="AN106" s="19"/>
      <c r="AO106" s="19"/>
      <c r="AP106" s="30"/>
      <c r="AQ106" s="19"/>
    </row>
    <row r="107" spans="1:43" ht="14.25" customHeight="1" x14ac:dyDescent="0.35">
      <c r="A107" s="27"/>
      <c r="B107" s="28"/>
      <c r="C107" s="29"/>
      <c r="D107" s="1"/>
      <c r="E107" s="1"/>
      <c r="F107" s="1"/>
      <c r="G107" s="10"/>
      <c r="H107" s="10"/>
      <c r="I107" s="13"/>
      <c r="J107" s="13"/>
      <c r="K107" s="52"/>
      <c r="L107" s="53"/>
      <c r="M107" s="49"/>
      <c r="N107" s="46"/>
      <c r="O107" s="54"/>
      <c r="P107" s="7"/>
      <c r="Q107" s="45"/>
      <c r="R107" s="46"/>
      <c r="S107" s="19"/>
      <c r="T107" s="29"/>
      <c r="X107" s="19"/>
      <c r="Y107" s="30"/>
      <c r="Z107" s="19"/>
    </row>
    <row r="108" spans="1:43" ht="14.25" customHeight="1" x14ac:dyDescent="0.35">
      <c r="A108" s="27"/>
      <c r="B108" s="28"/>
      <c r="C108" s="29"/>
      <c r="D108" s="1"/>
      <c r="E108" s="1"/>
      <c r="F108" s="1"/>
      <c r="G108" s="10"/>
      <c r="H108" s="10"/>
      <c r="I108" s="13"/>
      <c r="J108" s="13"/>
      <c r="K108" s="52"/>
      <c r="L108" s="53"/>
      <c r="M108" s="49"/>
      <c r="N108" s="46"/>
      <c r="O108" s="54"/>
      <c r="P108" s="7"/>
      <c r="Q108" s="45"/>
      <c r="R108" s="46"/>
      <c r="S108" s="30"/>
      <c r="T108" s="29"/>
      <c r="X108" s="19"/>
      <c r="Y108" s="30"/>
      <c r="Z108" s="19"/>
    </row>
    <row r="109" spans="1:43" ht="14.25" customHeight="1" x14ac:dyDescent="0.35">
      <c r="A109" s="27"/>
      <c r="B109" s="28"/>
      <c r="C109" s="29"/>
      <c r="D109" s="1"/>
      <c r="E109" s="1"/>
      <c r="F109" s="1"/>
      <c r="G109" s="10"/>
      <c r="H109" s="10"/>
      <c r="I109" s="13"/>
      <c r="J109" s="13"/>
      <c r="K109" s="52"/>
      <c r="L109" s="53"/>
      <c r="M109" s="49"/>
      <c r="N109" s="46"/>
      <c r="O109" s="54"/>
      <c r="P109" s="7"/>
      <c r="Q109" s="45"/>
      <c r="R109" s="46"/>
      <c r="S109" s="30"/>
      <c r="T109" s="29"/>
      <c r="X109" s="19"/>
      <c r="Y109" s="30"/>
      <c r="Z109" s="19"/>
    </row>
    <row r="110" spans="1:43" ht="14.25" customHeight="1" x14ac:dyDescent="0.35">
      <c r="A110" s="27"/>
      <c r="B110" s="28"/>
      <c r="C110" s="29"/>
      <c r="D110" s="1"/>
      <c r="E110" s="1"/>
      <c r="F110" s="1"/>
      <c r="G110" s="10"/>
      <c r="H110" s="10"/>
      <c r="I110" s="13"/>
      <c r="J110" s="13"/>
      <c r="K110" s="52"/>
      <c r="L110" s="53"/>
      <c r="M110" s="49"/>
      <c r="N110" s="46"/>
      <c r="O110" s="54"/>
      <c r="P110" s="7"/>
      <c r="Q110" s="45"/>
      <c r="R110" s="46"/>
      <c r="S110" s="19"/>
      <c r="T110" s="29"/>
      <c r="X110" s="19"/>
      <c r="Y110" s="30"/>
      <c r="Z110" s="19"/>
    </row>
    <row r="111" spans="1:43" ht="14.25" customHeight="1" x14ac:dyDescent="0.35">
      <c r="A111" s="27"/>
      <c r="B111" s="28"/>
      <c r="C111" s="29"/>
      <c r="D111" s="1"/>
      <c r="E111" s="1"/>
      <c r="F111" s="1"/>
      <c r="G111" s="10"/>
      <c r="H111" s="10"/>
      <c r="I111" s="13"/>
      <c r="J111" s="13"/>
      <c r="K111" s="52"/>
      <c r="L111" s="53"/>
      <c r="M111" s="49"/>
      <c r="N111" s="46"/>
      <c r="O111" s="54"/>
      <c r="P111" s="7"/>
      <c r="Q111" s="45"/>
      <c r="R111" s="46"/>
      <c r="S111" s="30"/>
      <c r="T111" s="29"/>
      <c r="X111" s="19"/>
      <c r="Y111" s="30"/>
      <c r="Z111" s="19"/>
    </row>
    <row r="112" spans="1:43" ht="14.25" customHeight="1" x14ac:dyDescent="0.35">
      <c r="A112" s="27"/>
      <c r="B112" s="28"/>
      <c r="C112" s="29"/>
      <c r="D112" s="1"/>
      <c r="E112" s="1"/>
      <c r="F112" s="1"/>
      <c r="G112" s="10"/>
      <c r="H112" s="10"/>
      <c r="I112" s="13"/>
      <c r="J112" s="13"/>
      <c r="K112" s="52"/>
      <c r="L112" s="53"/>
      <c r="M112" s="49"/>
      <c r="N112" s="46"/>
      <c r="O112" s="54"/>
      <c r="P112" s="7"/>
      <c r="Q112" s="45"/>
      <c r="R112" s="46"/>
      <c r="S112" s="19"/>
      <c r="T112" s="29"/>
      <c r="X112" s="19"/>
      <c r="Y112" s="30"/>
      <c r="Z112" s="19"/>
    </row>
    <row r="113" spans="1:26" ht="14.25" customHeight="1" x14ac:dyDescent="0.35">
      <c r="A113" s="27"/>
      <c r="B113" s="28"/>
      <c r="C113" s="29"/>
      <c r="D113" s="1"/>
      <c r="E113" s="1"/>
      <c r="F113" s="1"/>
      <c r="G113" s="10"/>
      <c r="H113" s="10"/>
      <c r="I113" s="13"/>
      <c r="J113" s="13"/>
      <c r="K113" s="52"/>
      <c r="L113" s="53"/>
      <c r="M113" s="49"/>
      <c r="N113" s="46"/>
      <c r="O113" s="54"/>
      <c r="P113" s="7"/>
      <c r="Q113" s="45"/>
      <c r="R113" s="46"/>
      <c r="S113" s="30"/>
      <c r="T113" s="29"/>
      <c r="X113" s="19"/>
      <c r="Y113" s="30"/>
      <c r="Z113" s="19"/>
    </row>
    <row r="114" spans="1:26" ht="14.25" customHeight="1" x14ac:dyDescent="0.35">
      <c r="A114" s="27"/>
      <c r="B114" s="28"/>
      <c r="C114" s="29"/>
      <c r="D114" s="1"/>
      <c r="E114" s="1"/>
      <c r="F114" s="1"/>
      <c r="G114" s="10"/>
      <c r="H114" s="10"/>
      <c r="I114" s="13"/>
      <c r="J114" s="13"/>
      <c r="K114" s="52"/>
      <c r="L114" s="53"/>
      <c r="M114" s="49"/>
      <c r="N114" s="46"/>
      <c r="O114" s="54"/>
      <c r="P114" s="7"/>
      <c r="Q114" s="45"/>
      <c r="R114" s="46"/>
      <c r="S114" s="30"/>
      <c r="T114" s="29"/>
      <c r="X114" s="19"/>
      <c r="Y114" s="30"/>
      <c r="Z114" s="19"/>
    </row>
    <row r="115" spans="1:26" ht="14.25" customHeight="1" x14ac:dyDescent="0.35">
      <c r="A115" s="27"/>
      <c r="B115" s="28"/>
      <c r="C115" s="29"/>
      <c r="D115" s="1"/>
      <c r="E115" s="1"/>
      <c r="F115" s="1"/>
      <c r="G115" s="10"/>
      <c r="H115" s="10"/>
      <c r="I115" s="13"/>
      <c r="J115" s="13"/>
      <c r="K115" s="52"/>
      <c r="L115" s="53"/>
      <c r="M115" s="49"/>
      <c r="N115" s="46"/>
      <c r="O115" s="54"/>
      <c r="P115" s="7"/>
      <c r="Q115" s="45"/>
      <c r="R115" s="46"/>
      <c r="S115" s="19"/>
      <c r="T115" s="29"/>
      <c r="X115" s="19"/>
      <c r="Y115" s="30"/>
      <c r="Z115" s="19"/>
    </row>
    <row r="116" spans="1:26" ht="14.25" customHeight="1" x14ac:dyDescent="0.35">
      <c r="A116" s="27"/>
      <c r="B116" s="28"/>
      <c r="C116" s="29"/>
      <c r="D116" s="1"/>
      <c r="E116" s="1"/>
      <c r="F116" s="1"/>
      <c r="G116" s="10"/>
      <c r="H116" s="10"/>
      <c r="I116" s="13"/>
      <c r="J116" s="13"/>
      <c r="K116" s="52"/>
      <c r="L116" s="53"/>
      <c r="M116" s="49"/>
      <c r="N116" s="46"/>
      <c r="O116" s="54"/>
      <c r="P116" s="7"/>
      <c r="Q116" s="45"/>
      <c r="R116" s="46"/>
      <c r="S116" s="30"/>
      <c r="T116" s="29"/>
      <c r="X116" s="19"/>
      <c r="Y116" s="30"/>
      <c r="Z116" s="19"/>
    </row>
    <row r="117" spans="1:26" ht="14.25" customHeight="1" x14ac:dyDescent="0.35">
      <c r="A117" s="27"/>
      <c r="B117" s="28"/>
      <c r="C117" s="29"/>
      <c r="D117" s="1"/>
      <c r="E117" s="1"/>
      <c r="F117" s="1"/>
      <c r="G117" s="10"/>
      <c r="H117" s="10"/>
      <c r="I117" s="13"/>
      <c r="J117" s="13"/>
      <c r="K117" s="52"/>
      <c r="L117" s="53"/>
      <c r="M117" s="49"/>
      <c r="N117" s="46"/>
      <c r="O117" s="54"/>
      <c r="P117" s="7"/>
      <c r="Q117" s="45"/>
      <c r="R117" s="46"/>
      <c r="S117" s="30"/>
      <c r="T117" s="29"/>
      <c r="X117" s="19"/>
      <c r="Y117" s="30"/>
      <c r="Z117" s="19"/>
    </row>
    <row r="118" spans="1:26" ht="14.25" customHeight="1" x14ac:dyDescent="0.35">
      <c r="A118" s="27"/>
      <c r="B118" s="28"/>
      <c r="C118" s="29"/>
      <c r="D118" s="1"/>
      <c r="E118" s="1"/>
      <c r="F118" s="1"/>
      <c r="G118" s="10"/>
      <c r="H118" s="10"/>
      <c r="I118" s="13"/>
      <c r="J118" s="13"/>
      <c r="K118" s="52"/>
      <c r="L118" s="53"/>
      <c r="M118" s="49"/>
      <c r="N118" s="46"/>
      <c r="O118" s="54"/>
      <c r="P118" s="7"/>
      <c r="Q118" s="45"/>
      <c r="R118" s="46"/>
      <c r="S118" s="30"/>
      <c r="T118" s="29"/>
      <c r="X118" s="19"/>
      <c r="Y118" s="30"/>
      <c r="Z118" s="19"/>
    </row>
    <row r="119" spans="1:26" ht="14.25" customHeight="1" x14ac:dyDescent="0.35">
      <c r="A119" s="27"/>
      <c r="B119" s="28"/>
      <c r="C119" s="29"/>
      <c r="D119" s="1"/>
      <c r="E119" s="1"/>
      <c r="F119" s="1"/>
      <c r="G119" s="10"/>
      <c r="H119" s="10"/>
      <c r="I119" s="13"/>
      <c r="J119" s="13"/>
      <c r="K119" s="52"/>
      <c r="L119" s="53"/>
      <c r="M119" s="49"/>
      <c r="N119" s="46"/>
      <c r="O119" s="54"/>
      <c r="P119" s="7"/>
      <c r="Q119" s="45"/>
      <c r="R119" s="46"/>
      <c r="S119" s="30"/>
      <c r="T119" s="29"/>
      <c r="X119" s="19"/>
      <c r="Y119" s="30"/>
      <c r="Z119" s="19"/>
    </row>
    <row r="120" spans="1:26" ht="14.25" customHeight="1" x14ac:dyDescent="0.35">
      <c r="A120" s="27"/>
      <c r="B120" s="28"/>
      <c r="C120" s="29"/>
      <c r="D120" s="1"/>
      <c r="E120" s="1"/>
      <c r="F120" s="1"/>
      <c r="G120" s="10"/>
      <c r="H120" s="10"/>
      <c r="I120" s="13"/>
      <c r="J120" s="13"/>
      <c r="K120" s="52"/>
      <c r="L120" s="53"/>
      <c r="M120" s="49"/>
      <c r="N120" s="46"/>
      <c r="O120" s="54"/>
      <c r="P120" s="7"/>
      <c r="Q120" s="45"/>
      <c r="R120" s="46"/>
      <c r="S120" s="30"/>
      <c r="T120" s="29"/>
      <c r="X120" s="19"/>
      <c r="Y120" s="30"/>
      <c r="Z120" s="19"/>
    </row>
    <row r="121" spans="1:26" ht="14.25" customHeight="1" x14ac:dyDescent="0.35">
      <c r="A121" s="27"/>
      <c r="B121" s="28"/>
      <c r="C121" s="29"/>
      <c r="D121" s="1"/>
      <c r="E121" s="1"/>
      <c r="F121" s="1"/>
      <c r="G121" s="10"/>
      <c r="H121" s="10"/>
      <c r="I121" s="13"/>
      <c r="J121" s="13"/>
      <c r="K121" s="52"/>
      <c r="L121" s="53"/>
      <c r="M121" s="49"/>
      <c r="N121" s="46"/>
      <c r="O121" s="54"/>
      <c r="P121" s="7"/>
      <c r="Q121" s="45"/>
      <c r="R121" s="46"/>
      <c r="S121" s="30"/>
      <c r="T121" s="29"/>
      <c r="X121" s="19"/>
      <c r="Y121" s="30"/>
      <c r="Z121" s="19"/>
    </row>
    <row r="122" spans="1:26" ht="14.25" customHeight="1" x14ac:dyDescent="0.35">
      <c r="A122" s="27"/>
      <c r="B122" s="28"/>
      <c r="C122" s="29"/>
      <c r="D122" s="1"/>
      <c r="E122" s="1"/>
      <c r="F122" s="1"/>
      <c r="G122" s="10"/>
      <c r="H122" s="10"/>
      <c r="I122" s="13"/>
      <c r="J122" s="13"/>
      <c r="K122" s="52"/>
      <c r="L122" s="53"/>
      <c r="M122" s="49"/>
      <c r="N122" s="46"/>
      <c r="O122" s="54"/>
      <c r="P122" s="7"/>
      <c r="Q122" s="45"/>
      <c r="R122" s="46"/>
      <c r="S122" s="30"/>
      <c r="T122" s="29"/>
      <c r="X122" s="19"/>
      <c r="Y122" s="30"/>
      <c r="Z122" s="19"/>
    </row>
    <row r="123" spans="1:26" ht="14.25" customHeight="1" x14ac:dyDescent="0.35">
      <c r="A123" s="27"/>
      <c r="B123" s="28"/>
      <c r="C123" s="29"/>
      <c r="D123" s="1"/>
      <c r="E123" s="1"/>
      <c r="F123" s="1"/>
      <c r="G123" s="10"/>
      <c r="H123" s="10"/>
      <c r="I123" s="13"/>
      <c r="J123" s="13"/>
      <c r="K123" s="52"/>
      <c r="L123" s="53"/>
      <c r="M123" s="49"/>
      <c r="N123" s="46"/>
      <c r="O123" s="54"/>
      <c r="P123" s="7"/>
      <c r="Q123" s="45"/>
      <c r="R123" s="46"/>
      <c r="S123" s="30"/>
      <c r="T123" s="29"/>
      <c r="X123" s="19"/>
      <c r="Y123" s="30"/>
      <c r="Z123" s="19"/>
    </row>
    <row r="124" spans="1:26" ht="14.25" customHeight="1" x14ac:dyDescent="0.35">
      <c r="A124" s="27"/>
      <c r="B124" s="28"/>
      <c r="C124" s="29"/>
      <c r="D124" s="1"/>
      <c r="E124" s="1"/>
      <c r="F124" s="1"/>
      <c r="G124" s="10"/>
      <c r="H124" s="10"/>
      <c r="I124" s="13"/>
      <c r="J124" s="13"/>
      <c r="K124" s="52"/>
      <c r="L124" s="53"/>
      <c r="M124" s="49"/>
      <c r="N124" s="46"/>
      <c r="O124" s="54"/>
      <c r="P124" s="7"/>
      <c r="Q124" s="45"/>
      <c r="R124" s="46"/>
      <c r="S124" s="30"/>
      <c r="T124" s="29"/>
      <c r="X124" s="19"/>
      <c r="Y124" s="30"/>
      <c r="Z124" s="19"/>
    </row>
    <row r="125" spans="1:26" ht="14.25" customHeight="1" x14ac:dyDescent="0.35">
      <c r="A125" s="27"/>
      <c r="B125" s="28"/>
      <c r="C125" s="29"/>
      <c r="D125" s="1"/>
      <c r="E125" s="1"/>
      <c r="F125" s="1"/>
      <c r="G125" s="10"/>
      <c r="H125" s="10"/>
      <c r="I125" s="13"/>
      <c r="J125" s="13"/>
      <c r="K125" s="52"/>
      <c r="L125" s="53"/>
      <c r="M125" s="49"/>
      <c r="N125" s="46"/>
      <c r="O125" s="54"/>
      <c r="P125" s="7"/>
      <c r="Q125" s="45"/>
      <c r="R125" s="46"/>
      <c r="S125" s="19"/>
      <c r="T125" s="29"/>
      <c r="X125" s="19"/>
      <c r="Y125" s="30"/>
      <c r="Z125" s="19"/>
    </row>
    <row r="126" spans="1:26" ht="14.25" customHeight="1" x14ac:dyDescent="0.35">
      <c r="A126" s="27"/>
      <c r="B126" s="28"/>
      <c r="C126" s="29"/>
      <c r="D126" s="1"/>
      <c r="E126" s="1"/>
      <c r="F126" s="1"/>
      <c r="G126" s="10"/>
      <c r="H126" s="10"/>
      <c r="I126" s="13"/>
      <c r="J126" s="13"/>
      <c r="K126" s="52"/>
      <c r="L126" s="53"/>
      <c r="M126" s="49"/>
      <c r="N126" s="46"/>
      <c r="O126" s="54"/>
      <c r="P126" s="7"/>
      <c r="Q126" s="45"/>
      <c r="R126" s="46"/>
      <c r="S126" s="19"/>
      <c r="T126" s="29"/>
      <c r="X126" s="19"/>
      <c r="Y126" s="30"/>
      <c r="Z126" s="19"/>
    </row>
    <row r="127" spans="1:26" ht="14.25" customHeight="1" x14ac:dyDescent="0.35">
      <c r="A127" s="27"/>
      <c r="B127" s="28"/>
      <c r="C127" s="29"/>
      <c r="D127" s="1"/>
      <c r="E127" s="1"/>
      <c r="F127" s="1"/>
      <c r="G127" s="10"/>
      <c r="H127" s="10"/>
      <c r="I127" s="13"/>
      <c r="J127" s="13"/>
      <c r="K127" s="52"/>
      <c r="L127" s="53"/>
      <c r="M127" s="49"/>
      <c r="N127" s="46"/>
      <c r="O127" s="54"/>
      <c r="P127" s="7"/>
      <c r="Q127" s="45"/>
      <c r="R127" s="46"/>
      <c r="S127" s="30"/>
      <c r="T127" s="29"/>
      <c r="X127" s="19"/>
      <c r="Y127" s="30"/>
      <c r="Z127" s="19"/>
    </row>
    <row r="128" spans="1:26" ht="14.25" customHeight="1" x14ac:dyDescent="0.35">
      <c r="A128" s="27"/>
      <c r="B128" s="28"/>
      <c r="C128" s="29"/>
      <c r="D128" s="1"/>
      <c r="E128" s="1"/>
      <c r="F128" s="1"/>
      <c r="G128" s="10"/>
      <c r="H128" s="10"/>
      <c r="I128" s="13"/>
      <c r="J128" s="13"/>
      <c r="K128" s="52"/>
      <c r="L128" s="53"/>
      <c r="M128" s="49"/>
      <c r="N128" s="46"/>
      <c r="O128" s="54"/>
      <c r="P128" s="7"/>
      <c r="Q128" s="45"/>
      <c r="R128" s="46"/>
      <c r="S128" s="30"/>
      <c r="T128" s="29"/>
      <c r="X128" s="19"/>
      <c r="Y128" s="30"/>
      <c r="Z128" s="19"/>
    </row>
    <row r="129" spans="1:26" ht="14.25" customHeight="1" x14ac:dyDescent="0.35">
      <c r="A129" s="27"/>
      <c r="B129" s="28"/>
      <c r="C129" s="29"/>
      <c r="D129" s="1"/>
      <c r="E129" s="1"/>
      <c r="F129" s="1"/>
      <c r="G129" s="10"/>
      <c r="H129" s="10"/>
      <c r="I129" s="13"/>
      <c r="J129" s="13"/>
      <c r="K129" s="52"/>
      <c r="L129" s="53"/>
      <c r="M129" s="49"/>
      <c r="N129" s="46"/>
      <c r="O129" s="54"/>
      <c r="P129" s="7"/>
      <c r="Q129" s="45"/>
      <c r="R129" s="46"/>
      <c r="S129" s="19"/>
      <c r="T129" s="29"/>
      <c r="X129" s="19"/>
      <c r="Y129" s="30"/>
      <c r="Z129" s="19"/>
    </row>
    <row r="130" spans="1:26" ht="14.25" customHeight="1" x14ac:dyDescent="0.35">
      <c r="A130" s="27"/>
      <c r="B130" s="28"/>
      <c r="C130" s="29"/>
      <c r="D130" s="1"/>
      <c r="E130" s="1"/>
      <c r="F130" s="1"/>
      <c r="G130" s="10"/>
      <c r="H130" s="10"/>
      <c r="I130" s="13"/>
      <c r="J130" s="13"/>
      <c r="K130" s="52"/>
      <c r="L130" s="53"/>
      <c r="M130" s="49"/>
      <c r="N130" s="46"/>
      <c r="O130" s="54"/>
      <c r="P130" s="7"/>
      <c r="Q130" s="45"/>
      <c r="R130" s="46"/>
      <c r="S130" s="30"/>
      <c r="T130" s="29"/>
      <c r="X130" s="19"/>
      <c r="Y130" s="30"/>
      <c r="Z130" s="19"/>
    </row>
    <row r="131" spans="1:26" ht="14.25" customHeight="1" x14ac:dyDescent="0.35">
      <c r="A131" s="27"/>
      <c r="B131" s="28"/>
      <c r="C131" s="29"/>
      <c r="D131" s="1"/>
      <c r="E131" s="1"/>
      <c r="F131" s="1"/>
      <c r="G131" s="10"/>
      <c r="H131" s="10"/>
      <c r="I131" s="13"/>
      <c r="J131" s="13"/>
      <c r="K131" s="52"/>
      <c r="L131" s="53"/>
      <c r="M131" s="49"/>
      <c r="N131" s="46"/>
      <c r="O131" s="54"/>
      <c r="P131" s="7"/>
      <c r="Q131" s="45"/>
      <c r="R131" s="46"/>
      <c r="S131" s="19"/>
      <c r="T131" s="29"/>
      <c r="X131" s="19"/>
      <c r="Y131" s="30"/>
      <c r="Z131" s="19"/>
    </row>
    <row r="132" spans="1:26" ht="14.25" customHeight="1" x14ac:dyDescent="0.35">
      <c r="A132" s="27"/>
      <c r="B132" s="28"/>
      <c r="C132" s="29"/>
      <c r="D132" s="1"/>
      <c r="E132" s="1"/>
      <c r="F132" s="1"/>
      <c r="G132" s="10"/>
      <c r="H132" s="10"/>
      <c r="I132" s="13"/>
      <c r="J132" s="13"/>
      <c r="K132" s="52"/>
      <c r="L132" s="53"/>
      <c r="M132" s="49"/>
      <c r="N132" s="46"/>
      <c r="O132" s="54"/>
      <c r="P132" s="7"/>
      <c r="Q132" s="45"/>
      <c r="R132" s="46"/>
      <c r="S132" s="30"/>
      <c r="T132" s="29"/>
      <c r="X132" s="19"/>
      <c r="Y132" s="30"/>
      <c r="Z132" s="19"/>
    </row>
    <row r="133" spans="1:26" ht="14.25" customHeight="1" x14ac:dyDescent="0.35">
      <c r="A133" s="27"/>
      <c r="B133" s="28"/>
      <c r="C133" s="29"/>
      <c r="D133" s="1"/>
      <c r="E133" s="1"/>
      <c r="F133" s="1"/>
      <c r="G133" s="10"/>
      <c r="H133" s="10"/>
      <c r="I133" s="13"/>
      <c r="J133" s="13"/>
      <c r="K133" s="52"/>
      <c r="L133" s="53"/>
      <c r="M133" s="49"/>
      <c r="N133" s="46"/>
      <c r="O133" s="54"/>
      <c r="P133" s="7"/>
      <c r="Q133" s="45"/>
      <c r="R133" s="46"/>
      <c r="S133" s="30"/>
      <c r="T133" s="29"/>
      <c r="X133" s="19"/>
      <c r="Y133" s="30"/>
      <c r="Z133" s="19"/>
    </row>
    <row r="134" spans="1:26" ht="14.25" customHeight="1" x14ac:dyDescent="0.35">
      <c r="A134" s="27"/>
      <c r="B134" s="28"/>
      <c r="C134" s="29"/>
      <c r="D134" s="1"/>
      <c r="E134" s="1"/>
      <c r="F134" s="1"/>
      <c r="G134" s="10"/>
      <c r="H134" s="10"/>
      <c r="I134" s="13"/>
      <c r="J134" s="13"/>
      <c r="K134" s="52"/>
      <c r="L134" s="53"/>
      <c r="M134" s="49"/>
      <c r="N134" s="46"/>
      <c r="O134" s="54"/>
      <c r="P134" s="7"/>
      <c r="Q134" s="45"/>
      <c r="R134" s="46"/>
      <c r="S134" s="30"/>
      <c r="T134" s="29"/>
      <c r="X134" s="19"/>
      <c r="Y134" s="30"/>
      <c r="Z134" s="19"/>
    </row>
    <row r="135" spans="1:26" ht="14.25" customHeight="1" x14ac:dyDescent="0.35">
      <c r="A135" s="27"/>
      <c r="B135" s="28"/>
      <c r="C135" s="29"/>
      <c r="D135" s="1"/>
      <c r="E135" s="1"/>
      <c r="F135" s="1"/>
      <c r="G135" s="10"/>
      <c r="H135" s="10"/>
      <c r="I135" s="13"/>
      <c r="J135" s="13"/>
      <c r="K135" s="52"/>
      <c r="L135" s="53"/>
      <c r="M135" s="49"/>
      <c r="N135" s="46"/>
      <c r="O135" s="54"/>
      <c r="P135" s="7"/>
      <c r="Q135" s="45"/>
      <c r="R135" s="46"/>
      <c r="S135" s="30"/>
      <c r="T135" s="29"/>
      <c r="X135" s="19"/>
      <c r="Y135" s="30"/>
      <c r="Z135" s="19"/>
    </row>
    <row r="136" spans="1:26" ht="14.25" customHeight="1" x14ac:dyDescent="0.35">
      <c r="A136" s="27"/>
      <c r="B136" s="28"/>
      <c r="C136" s="29"/>
      <c r="D136" s="1"/>
      <c r="E136" s="1"/>
      <c r="F136" s="1"/>
      <c r="G136" s="10"/>
      <c r="H136" s="10"/>
      <c r="I136" s="13"/>
      <c r="J136" s="13"/>
      <c r="K136" s="52"/>
      <c r="L136" s="53"/>
      <c r="M136" s="49"/>
      <c r="N136" s="46"/>
      <c r="O136" s="54"/>
      <c r="P136" s="7"/>
      <c r="Q136" s="45"/>
      <c r="R136" s="46"/>
      <c r="S136" s="19"/>
      <c r="T136" s="29"/>
      <c r="X136" s="19"/>
      <c r="Y136" s="30"/>
      <c r="Z136" s="19"/>
    </row>
    <row r="137" spans="1:26" ht="14.25" customHeight="1" x14ac:dyDescent="0.35">
      <c r="A137" s="27"/>
      <c r="B137" s="28"/>
      <c r="C137" s="29"/>
      <c r="D137" s="1"/>
      <c r="E137" s="1"/>
      <c r="F137" s="1"/>
      <c r="G137" s="10"/>
      <c r="H137" s="10"/>
      <c r="I137" s="13"/>
      <c r="J137" s="13"/>
      <c r="K137" s="52"/>
      <c r="L137" s="53"/>
      <c r="M137" s="49"/>
      <c r="N137" s="46"/>
      <c r="O137" s="54"/>
      <c r="P137" s="7"/>
      <c r="Q137" s="45"/>
      <c r="R137" s="46"/>
      <c r="S137" s="30"/>
      <c r="T137" s="29"/>
      <c r="X137" s="19"/>
      <c r="Y137" s="30"/>
      <c r="Z137" s="19"/>
    </row>
    <row r="138" spans="1:26" ht="14.25" customHeight="1" x14ac:dyDescent="0.35">
      <c r="A138" s="27"/>
      <c r="B138" s="28"/>
      <c r="C138" s="29"/>
      <c r="D138" s="1"/>
      <c r="E138" s="1"/>
      <c r="F138" s="1"/>
      <c r="G138" s="10"/>
      <c r="H138" s="10"/>
      <c r="I138" s="13"/>
      <c r="J138" s="13"/>
      <c r="K138" s="52"/>
      <c r="L138" s="53"/>
      <c r="M138" s="49"/>
      <c r="N138" s="46"/>
      <c r="O138" s="54"/>
      <c r="P138" s="7"/>
      <c r="Q138" s="45"/>
      <c r="R138" s="46"/>
      <c r="S138" s="19"/>
      <c r="T138" s="29"/>
      <c r="X138" s="19"/>
      <c r="Y138" s="30"/>
      <c r="Z138" s="19"/>
    </row>
    <row r="139" spans="1:26" ht="14.25" customHeight="1" x14ac:dyDescent="0.35">
      <c r="A139" s="27"/>
      <c r="B139" s="28"/>
      <c r="C139" s="29"/>
      <c r="D139" s="1"/>
      <c r="E139" s="1"/>
      <c r="F139" s="1"/>
      <c r="G139" s="10"/>
      <c r="H139" s="10"/>
      <c r="I139" s="13"/>
      <c r="J139" s="13"/>
      <c r="K139" s="52"/>
      <c r="L139" s="53"/>
      <c r="M139" s="49"/>
      <c r="N139" s="46"/>
      <c r="O139" s="54"/>
      <c r="P139" s="7"/>
      <c r="Q139" s="45"/>
      <c r="R139" s="46"/>
      <c r="S139" s="30"/>
      <c r="T139" s="29"/>
      <c r="X139" s="19"/>
      <c r="Y139" s="30"/>
      <c r="Z139" s="19"/>
    </row>
    <row r="140" spans="1:26" ht="14.25" customHeight="1" x14ac:dyDescent="0.35">
      <c r="A140" s="27"/>
      <c r="B140" s="28"/>
      <c r="C140" s="29"/>
      <c r="D140" s="1"/>
      <c r="E140" s="1"/>
      <c r="F140" s="1"/>
      <c r="G140" s="10"/>
      <c r="H140" s="10"/>
      <c r="I140" s="13"/>
      <c r="J140" s="13"/>
      <c r="K140" s="52"/>
      <c r="L140" s="53"/>
      <c r="M140" s="49"/>
      <c r="N140" s="46"/>
      <c r="O140" s="54"/>
      <c r="P140" s="7"/>
      <c r="Q140" s="45"/>
      <c r="R140" s="46"/>
      <c r="S140" s="30"/>
      <c r="T140" s="29"/>
      <c r="X140" s="19"/>
      <c r="Y140" s="30"/>
      <c r="Z140" s="19"/>
    </row>
    <row r="141" spans="1:26" ht="14.25" customHeight="1" x14ac:dyDescent="0.35">
      <c r="A141" s="27"/>
      <c r="B141" s="28"/>
      <c r="C141" s="29"/>
      <c r="D141" s="1"/>
      <c r="E141" s="1"/>
      <c r="F141" s="1"/>
      <c r="G141" s="10"/>
      <c r="H141" s="10"/>
      <c r="I141" s="13"/>
      <c r="J141" s="13"/>
      <c r="K141" s="52"/>
      <c r="L141" s="53"/>
      <c r="M141" s="49"/>
      <c r="N141" s="46"/>
      <c r="O141" s="54"/>
      <c r="P141" s="7"/>
      <c r="Q141" s="45"/>
      <c r="R141" s="46"/>
      <c r="S141" s="19"/>
      <c r="T141" s="29"/>
      <c r="X141" s="19"/>
      <c r="Y141" s="30"/>
      <c r="Z141" s="19"/>
    </row>
    <row r="142" spans="1:26" ht="14.25" customHeight="1" x14ac:dyDescent="0.35">
      <c r="A142" s="27"/>
      <c r="B142" s="28"/>
      <c r="C142" s="29"/>
      <c r="D142" s="1"/>
      <c r="E142" s="1"/>
      <c r="F142" s="1"/>
      <c r="G142" s="10"/>
      <c r="H142" s="10"/>
      <c r="I142" s="13"/>
      <c r="J142" s="13"/>
      <c r="K142" s="52"/>
      <c r="L142" s="53"/>
      <c r="M142" s="49"/>
      <c r="N142" s="46"/>
      <c r="O142" s="54"/>
      <c r="P142" s="7"/>
      <c r="Q142" s="45"/>
      <c r="R142" s="46"/>
      <c r="S142" s="19"/>
      <c r="T142" s="29"/>
      <c r="X142" s="19"/>
      <c r="Y142" s="30"/>
      <c r="Z142" s="19"/>
    </row>
    <row r="143" spans="1:26" ht="14.25" customHeight="1" x14ac:dyDescent="0.35">
      <c r="A143" s="27"/>
      <c r="B143" s="28"/>
      <c r="C143" s="29"/>
      <c r="D143" s="1"/>
      <c r="E143" s="1"/>
      <c r="F143" s="1"/>
      <c r="G143" s="10"/>
      <c r="H143" s="10"/>
      <c r="I143" s="13"/>
      <c r="J143" s="13"/>
      <c r="K143" s="52"/>
      <c r="L143" s="53"/>
      <c r="M143" s="49"/>
      <c r="N143" s="46"/>
      <c r="O143" s="54"/>
      <c r="P143" s="7"/>
      <c r="Q143" s="45"/>
      <c r="R143" s="46"/>
      <c r="S143" s="30"/>
      <c r="T143" s="29"/>
      <c r="X143" s="19"/>
      <c r="Y143" s="30"/>
      <c r="Z143" s="19"/>
    </row>
    <row r="144" spans="1:26" ht="14.25" customHeight="1" x14ac:dyDescent="0.35">
      <c r="A144" s="27"/>
      <c r="B144" s="28"/>
      <c r="C144" s="29"/>
      <c r="D144" s="1"/>
      <c r="E144" s="1"/>
      <c r="F144" s="1"/>
      <c r="G144" s="10"/>
      <c r="H144" s="10"/>
      <c r="I144" s="13"/>
      <c r="J144" s="13"/>
      <c r="K144" s="52"/>
      <c r="L144" s="53"/>
      <c r="M144" s="49"/>
      <c r="N144" s="46"/>
      <c r="O144" s="54"/>
      <c r="P144" s="7"/>
      <c r="Q144" s="45"/>
      <c r="R144" s="46"/>
      <c r="S144" s="30"/>
      <c r="T144" s="29"/>
      <c r="X144" s="19"/>
      <c r="Y144" s="30"/>
      <c r="Z144" s="19"/>
    </row>
    <row r="145" spans="1:26" ht="14.25" customHeight="1" x14ac:dyDescent="0.35">
      <c r="A145" s="27"/>
      <c r="B145" s="28"/>
      <c r="C145" s="29"/>
      <c r="D145" s="1"/>
      <c r="E145" s="1"/>
      <c r="F145" s="1"/>
      <c r="G145" s="10"/>
      <c r="H145" s="10"/>
      <c r="I145" s="13"/>
      <c r="J145" s="13"/>
      <c r="K145" s="52"/>
      <c r="L145" s="53"/>
      <c r="M145" s="49"/>
      <c r="N145" s="46"/>
      <c r="O145" s="54"/>
      <c r="P145" s="7"/>
      <c r="Q145" s="45"/>
      <c r="R145" s="46"/>
      <c r="S145" s="30"/>
      <c r="T145" s="29"/>
      <c r="X145" s="19"/>
      <c r="Y145" s="30"/>
      <c r="Z145" s="19"/>
    </row>
    <row r="146" spans="1:26" ht="14.25" customHeight="1" x14ac:dyDescent="0.35">
      <c r="A146" s="27"/>
      <c r="B146" s="28"/>
      <c r="C146" s="29"/>
      <c r="D146" s="1"/>
      <c r="E146" s="1"/>
      <c r="F146" s="1"/>
      <c r="G146" s="10"/>
      <c r="H146" s="10"/>
      <c r="I146" s="13"/>
      <c r="J146" s="13"/>
      <c r="K146" s="52"/>
      <c r="L146" s="53"/>
      <c r="M146" s="49"/>
      <c r="N146" s="46"/>
      <c r="O146" s="54"/>
      <c r="P146" s="7"/>
      <c r="Q146" s="45"/>
      <c r="R146" s="46"/>
      <c r="S146" s="30"/>
      <c r="T146" s="29"/>
      <c r="X146" s="19"/>
      <c r="Y146" s="30"/>
      <c r="Z146" s="19"/>
    </row>
    <row r="147" spans="1:26" ht="14.25" customHeight="1" x14ac:dyDescent="0.35">
      <c r="A147" s="27"/>
      <c r="B147" s="28"/>
      <c r="C147" s="29"/>
      <c r="G147" s="10"/>
      <c r="H147" s="51"/>
      <c r="I147" s="47"/>
      <c r="J147" s="13"/>
      <c r="K147" s="1"/>
      <c r="L147" s="53"/>
      <c r="M147" s="49"/>
      <c r="N147" s="46"/>
      <c r="O147" s="54"/>
      <c r="P147" s="7"/>
      <c r="Q147" s="45"/>
      <c r="R147" s="46"/>
      <c r="S147" s="30"/>
      <c r="T147" s="29"/>
      <c r="X147" s="19"/>
      <c r="Y147" s="30"/>
      <c r="Z147" s="19"/>
    </row>
    <row r="148" spans="1:26" ht="14.25" customHeight="1" x14ac:dyDescent="0.35">
      <c r="A148" s="27"/>
      <c r="B148" s="28"/>
      <c r="C148" s="19"/>
      <c r="G148" s="19"/>
      <c r="H148" s="19"/>
      <c r="I148" s="19"/>
      <c r="J148" s="19"/>
      <c r="K148" s="19"/>
      <c r="L148" s="53"/>
      <c r="M148" s="19"/>
      <c r="N148" s="46"/>
      <c r="O148" s="54"/>
      <c r="P148" s="7"/>
      <c r="Q148" s="45"/>
      <c r="R148" s="46"/>
      <c r="S148" s="19"/>
      <c r="T148" s="29"/>
      <c r="X148" s="19"/>
      <c r="Y148" s="19"/>
      <c r="Z148" s="19"/>
    </row>
    <row r="149" spans="1:26" ht="14.25" customHeight="1" x14ac:dyDescent="0.35">
      <c r="A149" s="19"/>
      <c r="B149" s="28"/>
      <c r="C149" s="19"/>
      <c r="F149" s="19"/>
      <c r="G149" s="30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4.25" customHeight="1" x14ac:dyDescent="0.35">
      <c r="A150" s="27"/>
      <c r="B150" s="28"/>
      <c r="C150" s="19"/>
      <c r="F150" s="19"/>
      <c r="G150" s="30"/>
      <c r="I150" s="19"/>
      <c r="J150" s="19"/>
      <c r="K150" s="19"/>
      <c r="L150" s="19"/>
      <c r="M150" s="19"/>
      <c r="O150" s="19"/>
      <c r="T150" s="18"/>
      <c r="V150" s="19"/>
      <c r="W150" s="19"/>
      <c r="X150" s="19"/>
      <c r="Y150" s="19"/>
      <c r="Z150" s="19"/>
    </row>
    <row r="151" spans="1:26" ht="14.25" customHeight="1" x14ac:dyDescent="0.35">
      <c r="A151" s="27"/>
      <c r="B151" s="28"/>
      <c r="C151" s="19"/>
      <c r="F151" s="19"/>
      <c r="G151" s="30"/>
      <c r="I151" s="19"/>
      <c r="J151" s="19"/>
      <c r="K151" s="19"/>
      <c r="L151" s="19"/>
      <c r="M151" s="19"/>
      <c r="O151" s="19"/>
      <c r="T151" s="18"/>
      <c r="V151" s="19"/>
      <c r="W151" s="19"/>
      <c r="X151" s="19"/>
      <c r="Y151" s="19"/>
      <c r="Z151" s="19"/>
    </row>
    <row r="152" spans="1:26" ht="14.25" customHeight="1" x14ac:dyDescent="0.35">
      <c r="A152" s="27"/>
      <c r="B152" s="28"/>
      <c r="C152" s="19"/>
      <c r="F152" s="19"/>
      <c r="G152" s="30"/>
      <c r="I152" s="19"/>
      <c r="J152" s="19"/>
      <c r="K152" s="19"/>
      <c r="L152" s="19"/>
      <c r="M152" s="19"/>
      <c r="O152" s="19"/>
      <c r="T152" s="18"/>
      <c r="V152" s="19"/>
      <c r="W152" s="19"/>
      <c r="X152" s="19"/>
      <c r="Y152" s="19"/>
      <c r="Z152" s="19"/>
    </row>
    <row r="153" spans="1:26" ht="14.25" customHeight="1" x14ac:dyDescent="0.35">
      <c r="A153" s="27"/>
      <c r="B153" s="28"/>
      <c r="C153" s="19"/>
      <c r="F153" s="19"/>
      <c r="G153" s="30"/>
      <c r="I153" s="19"/>
      <c r="J153" s="19"/>
      <c r="K153" s="19"/>
      <c r="L153" s="19"/>
      <c r="M153" s="19"/>
      <c r="O153" s="19"/>
      <c r="T153" s="18"/>
      <c r="V153" s="19"/>
      <c r="W153" s="19"/>
      <c r="X153" s="19"/>
      <c r="Y153" s="19"/>
      <c r="Z153" s="19"/>
    </row>
    <row r="154" spans="1:26" ht="14.25" customHeight="1" x14ac:dyDescent="0.35">
      <c r="A154" s="27"/>
      <c r="B154" s="28"/>
      <c r="C154" s="19"/>
      <c r="F154" s="19"/>
      <c r="G154" s="30"/>
      <c r="I154" s="19"/>
      <c r="J154" s="19"/>
      <c r="K154" s="19"/>
      <c r="L154" s="19"/>
      <c r="M154" s="19"/>
      <c r="O154" s="19"/>
      <c r="T154" s="18"/>
      <c r="V154" s="19"/>
      <c r="W154" s="19"/>
      <c r="X154" s="19"/>
      <c r="Y154" s="19"/>
      <c r="Z154" s="19"/>
    </row>
    <row r="155" spans="1:26" ht="14.25" customHeight="1" x14ac:dyDescent="0.35">
      <c r="A155" s="27"/>
      <c r="B155" s="28"/>
      <c r="C155" s="56"/>
      <c r="F155" s="19"/>
      <c r="G155" s="30"/>
      <c r="I155" s="19"/>
      <c r="J155" s="19"/>
      <c r="K155" s="19"/>
      <c r="L155" s="19"/>
      <c r="M155" s="19"/>
      <c r="O155" s="19"/>
      <c r="T155" s="18"/>
      <c r="V155" s="19"/>
      <c r="W155" s="19"/>
      <c r="X155" s="19"/>
      <c r="Y155" s="19"/>
      <c r="Z155" s="19"/>
    </row>
    <row r="156" spans="1:26" ht="14.25" customHeight="1" x14ac:dyDescent="0.35">
      <c r="A156" s="27"/>
      <c r="B156" s="28"/>
      <c r="C156" s="56"/>
      <c r="F156" s="19"/>
      <c r="G156" s="30"/>
      <c r="I156" s="19"/>
      <c r="J156" s="19"/>
      <c r="K156" s="19"/>
      <c r="L156" s="19"/>
      <c r="M156" s="19"/>
      <c r="O156" s="19"/>
      <c r="T156" s="18"/>
      <c r="V156" s="19"/>
      <c r="W156" s="19"/>
      <c r="X156" s="19"/>
      <c r="Y156" s="19"/>
      <c r="Z156" s="19"/>
    </row>
    <row r="157" spans="1:26" ht="14.25" customHeight="1" x14ac:dyDescent="0.35">
      <c r="A157" s="27"/>
      <c r="B157" s="28"/>
      <c r="C157" s="56"/>
      <c r="F157" s="19"/>
      <c r="G157" s="30"/>
      <c r="I157" s="19"/>
      <c r="J157" s="19"/>
      <c r="K157" s="19"/>
      <c r="L157" s="19"/>
      <c r="M157" s="19"/>
      <c r="O157" s="19"/>
      <c r="T157" s="18"/>
      <c r="V157" s="19"/>
      <c r="W157" s="19"/>
      <c r="X157" s="19"/>
      <c r="Y157" s="19"/>
      <c r="Z157" s="19"/>
    </row>
    <row r="158" spans="1:26" ht="14.25" customHeight="1" x14ac:dyDescent="0.35">
      <c r="A158" s="27"/>
      <c r="B158" s="28"/>
      <c r="C158" s="56"/>
      <c r="F158" s="19"/>
      <c r="G158" s="30"/>
      <c r="I158" s="19"/>
      <c r="J158" s="19"/>
      <c r="K158" s="19"/>
      <c r="L158" s="19"/>
      <c r="M158" s="19"/>
      <c r="O158" s="19"/>
      <c r="T158" s="18"/>
      <c r="V158" s="19"/>
      <c r="W158" s="19"/>
      <c r="X158" s="19"/>
      <c r="Y158" s="19"/>
      <c r="Z158" s="19"/>
    </row>
    <row r="159" spans="1:26" ht="14.25" customHeight="1" x14ac:dyDescent="0.35">
      <c r="A159" s="27"/>
      <c r="B159" s="28"/>
      <c r="C159" s="56"/>
      <c r="F159" s="19"/>
      <c r="G159" s="30"/>
      <c r="I159" s="19"/>
      <c r="J159" s="19"/>
      <c r="K159" s="19"/>
      <c r="L159" s="19"/>
      <c r="M159" s="19"/>
      <c r="O159" s="19"/>
      <c r="T159" s="18"/>
      <c r="V159" s="19"/>
      <c r="W159" s="19"/>
      <c r="X159" s="19"/>
      <c r="Y159" s="19"/>
      <c r="Z159" s="19"/>
    </row>
    <row r="160" spans="1:26" ht="14.25" customHeight="1" x14ac:dyDescent="0.35">
      <c r="A160" s="27"/>
      <c r="B160" s="28"/>
      <c r="C160" s="56"/>
      <c r="F160" s="19"/>
      <c r="G160" s="30"/>
      <c r="I160" s="19"/>
      <c r="J160" s="19"/>
      <c r="K160" s="19"/>
      <c r="L160" s="19"/>
      <c r="M160" s="19"/>
      <c r="O160" s="19"/>
      <c r="T160" s="18"/>
      <c r="V160" s="19"/>
      <c r="W160" s="19"/>
      <c r="X160" s="19"/>
      <c r="Y160" s="19"/>
      <c r="Z160" s="19"/>
    </row>
    <row r="161" spans="1:26" ht="14.25" customHeight="1" x14ac:dyDescent="0.35">
      <c r="A161" s="27"/>
      <c r="B161" s="28"/>
      <c r="C161" s="56"/>
      <c r="F161" s="19"/>
      <c r="G161" s="30"/>
      <c r="I161" s="19"/>
      <c r="J161" s="19"/>
      <c r="K161" s="19"/>
      <c r="L161" s="19"/>
      <c r="M161" s="19"/>
      <c r="O161" s="19"/>
      <c r="T161" s="18"/>
      <c r="V161" s="19"/>
      <c r="W161" s="19"/>
      <c r="X161" s="19"/>
      <c r="Y161" s="19"/>
      <c r="Z161" s="19"/>
    </row>
    <row r="162" spans="1:26" ht="14.25" customHeight="1" x14ac:dyDescent="0.35">
      <c r="A162" s="27"/>
      <c r="B162" s="28"/>
      <c r="C162" s="56"/>
      <c r="F162" s="19"/>
      <c r="G162" s="30"/>
      <c r="I162" s="19"/>
      <c r="J162" s="19"/>
      <c r="K162" s="19"/>
      <c r="L162" s="19"/>
      <c r="M162" s="19"/>
      <c r="O162" s="19"/>
      <c r="T162" s="18"/>
      <c r="V162" s="19"/>
      <c r="W162" s="19"/>
      <c r="X162" s="19"/>
      <c r="Y162" s="19"/>
      <c r="Z162" s="19"/>
    </row>
    <row r="163" spans="1:26" ht="14.25" customHeight="1" x14ac:dyDescent="0.35">
      <c r="A163" s="27"/>
      <c r="B163" s="28"/>
      <c r="C163" s="56"/>
      <c r="F163" s="19"/>
      <c r="G163" s="30"/>
      <c r="I163" s="19"/>
      <c r="J163" s="19"/>
      <c r="K163" s="19"/>
      <c r="L163" s="19"/>
      <c r="M163" s="19"/>
      <c r="O163" s="19"/>
      <c r="T163" s="18"/>
      <c r="V163" s="19"/>
      <c r="W163" s="19"/>
      <c r="X163" s="19"/>
      <c r="Y163" s="19"/>
      <c r="Z163" s="19"/>
    </row>
    <row r="164" spans="1:26" ht="14.25" customHeight="1" x14ac:dyDescent="0.35">
      <c r="A164" s="27"/>
      <c r="B164" s="28"/>
      <c r="C164" s="56"/>
      <c r="F164" s="19"/>
      <c r="G164" s="30"/>
      <c r="I164" s="19"/>
      <c r="J164" s="19"/>
      <c r="K164" s="19"/>
      <c r="L164" s="19"/>
      <c r="M164" s="19"/>
      <c r="O164" s="19"/>
      <c r="T164" s="18"/>
      <c r="V164" s="19"/>
      <c r="W164" s="19"/>
      <c r="X164" s="19"/>
      <c r="Y164" s="19"/>
      <c r="Z164" s="19"/>
    </row>
    <row r="165" spans="1:26" ht="14.25" customHeight="1" x14ac:dyDescent="0.35">
      <c r="A165" s="27"/>
      <c r="B165" s="28"/>
      <c r="C165" s="56"/>
      <c r="F165" s="19"/>
      <c r="G165" s="30"/>
      <c r="I165" s="19"/>
      <c r="J165" s="19"/>
      <c r="K165" s="19"/>
      <c r="L165" s="19"/>
      <c r="M165" s="19"/>
      <c r="O165" s="19"/>
      <c r="T165" s="18"/>
      <c r="V165" s="19"/>
      <c r="W165" s="19"/>
      <c r="X165" s="19"/>
      <c r="Y165" s="19"/>
      <c r="Z165" s="19"/>
    </row>
    <row r="166" spans="1:26" ht="14.25" customHeight="1" x14ac:dyDescent="0.35">
      <c r="A166" s="27"/>
      <c r="B166" s="28"/>
      <c r="C166" s="56"/>
      <c r="F166" s="19"/>
      <c r="G166" s="30"/>
      <c r="I166" s="19"/>
      <c r="J166" s="19"/>
      <c r="K166" s="19"/>
      <c r="L166" s="19"/>
      <c r="M166" s="19"/>
      <c r="O166" s="19"/>
      <c r="T166" s="18"/>
      <c r="V166" s="19"/>
      <c r="W166" s="19"/>
      <c r="X166" s="19"/>
      <c r="Y166" s="19"/>
      <c r="Z166" s="19"/>
    </row>
    <row r="167" spans="1:26" ht="14.25" customHeight="1" x14ac:dyDescent="0.35">
      <c r="A167" s="27"/>
      <c r="B167" s="28"/>
      <c r="C167" s="56"/>
      <c r="D167" s="7"/>
      <c r="E167" s="19"/>
      <c r="F167" s="19"/>
      <c r="G167" s="30"/>
      <c r="H167" s="19"/>
      <c r="I167" s="19"/>
      <c r="J167" s="19"/>
      <c r="K167" s="19"/>
      <c r="L167" s="19"/>
      <c r="M167" s="19"/>
      <c r="O167" s="19"/>
      <c r="T167" s="18"/>
      <c r="V167" s="19"/>
      <c r="W167" s="19"/>
      <c r="X167" s="19"/>
      <c r="Y167" s="19"/>
      <c r="Z167" s="19"/>
    </row>
    <row r="168" spans="1:26" ht="14.25" customHeight="1" x14ac:dyDescent="0.35">
      <c r="A168" s="27"/>
      <c r="B168" s="28"/>
      <c r="C168" s="56"/>
      <c r="D168" s="7"/>
      <c r="E168" s="19"/>
      <c r="F168" s="19"/>
      <c r="G168" s="30"/>
      <c r="H168" s="19"/>
      <c r="I168" s="19"/>
      <c r="J168" s="19"/>
      <c r="K168" s="19"/>
      <c r="L168" s="19"/>
      <c r="M168" s="19"/>
      <c r="O168" s="19"/>
      <c r="T168" s="18"/>
      <c r="V168" s="19"/>
      <c r="W168" s="19"/>
      <c r="X168" s="19"/>
      <c r="Y168" s="19"/>
      <c r="Z168" s="19"/>
    </row>
    <row r="169" spans="1:26" ht="14.25" customHeight="1" x14ac:dyDescent="0.35">
      <c r="A169" s="27"/>
      <c r="B169" s="28"/>
      <c r="C169" s="56"/>
      <c r="D169" s="7"/>
      <c r="E169" s="19"/>
      <c r="F169" s="19"/>
      <c r="G169" s="30"/>
      <c r="H169" s="19"/>
      <c r="I169" s="19"/>
      <c r="J169" s="19"/>
      <c r="K169" s="19"/>
      <c r="L169" s="19"/>
      <c r="M169" s="19"/>
      <c r="O169" s="19"/>
      <c r="T169" s="18"/>
      <c r="V169" s="19"/>
      <c r="W169" s="19"/>
      <c r="X169" s="19"/>
      <c r="Y169" s="19"/>
      <c r="Z169" s="19"/>
    </row>
    <row r="170" spans="1:26" ht="14.25" customHeight="1" x14ac:dyDescent="0.35">
      <c r="A170" s="27"/>
      <c r="B170" s="28"/>
      <c r="C170" s="56"/>
      <c r="D170" s="7"/>
      <c r="E170" s="19"/>
      <c r="F170" s="19"/>
      <c r="G170" s="30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4.25" customHeight="1" x14ac:dyDescent="0.35">
      <c r="A171" s="27"/>
      <c r="B171" s="28"/>
      <c r="C171" s="56"/>
      <c r="D171" s="7"/>
      <c r="E171" s="19"/>
      <c r="F171" s="19"/>
      <c r="G171" s="30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4.25" customHeight="1" x14ac:dyDescent="0.35">
      <c r="A172" s="27"/>
      <c r="B172" s="28"/>
      <c r="C172" s="56"/>
      <c r="D172" s="7"/>
      <c r="E172" s="19"/>
      <c r="F172" s="19"/>
      <c r="G172" s="30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4.25" customHeight="1" x14ac:dyDescent="0.35">
      <c r="A173" s="27"/>
      <c r="B173" s="28"/>
      <c r="C173" s="56"/>
      <c r="D173" s="7"/>
      <c r="E173" s="19"/>
      <c r="F173" s="19"/>
      <c r="G173" s="30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4.25" customHeight="1" x14ac:dyDescent="0.35">
      <c r="A174" s="27"/>
      <c r="B174" s="28"/>
      <c r="C174" s="56"/>
      <c r="D174" s="7"/>
      <c r="E174" s="19"/>
      <c r="F174" s="19"/>
      <c r="G174" s="30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4.25" customHeight="1" x14ac:dyDescent="0.35">
      <c r="A175" s="27"/>
      <c r="B175" s="28"/>
      <c r="C175" s="56"/>
      <c r="D175" s="7"/>
      <c r="E175" s="19"/>
      <c r="F175" s="19"/>
      <c r="G175" s="30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4.25" customHeight="1" x14ac:dyDescent="0.35">
      <c r="A176" s="27"/>
      <c r="B176" s="28"/>
      <c r="C176" s="56"/>
      <c r="D176" s="7"/>
      <c r="E176" s="19"/>
      <c r="F176" s="19"/>
      <c r="G176" s="30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4.25" customHeight="1" x14ac:dyDescent="0.35">
      <c r="A177" s="27"/>
      <c r="B177" s="28"/>
      <c r="C177" s="56"/>
      <c r="D177" s="7"/>
      <c r="E177" s="19"/>
      <c r="F177" s="19"/>
      <c r="G177" s="30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4.25" customHeight="1" x14ac:dyDescent="0.35">
      <c r="A178" s="27"/>
      <c r="B178" s="28"/>
      <c r="C178" s="56"/>
      <c r="D178" s="7"/>
      <c r="E178" s="19"/>
      <c r="F178" s="19"/>
      <c r="G178" s="30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4.25" customHeight="1" x14ac:dyDescent="0.35">
      <c r="A179" s="27"/>
      <c r="B179" s="28"/>
      <c r="C179" s="56"/>
      <c r="D179" s="7"/>
      <c r="E179" s="19"/>
      <c r="F179" s="19"/>
      <c r="G179" s="30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4.25" customHeight="1" x14ac:dyDescent="0.35">
      <c r="A180" s="27"/>
      <c r="B180" s="28"/>
      <c r="C180" s="56"/>
      <c r="D180" s="7"/>
      <c r="E180" s="19"/>
      <c r="F180" s="19"/>
      <c r="G180" s="30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4.25" customHeight="1" x14ac:dyDescent="0.35">
      <c r="A181" s="27"/>
      <c r="B181" s="28"/>
      <c r="C181" s="56"/>
      <c r="D181" s="7"/>
      <c r="E181" s="19"/>
      <c r="F181" s="19"/>
      <c r="G181" s="30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4.25" customHeight="1" x14ac:dyDescent="0.35">
      <c r="A182" s="27"/>
      <c r="B182" s="28"/>
      <c r="C182" s="56"/>
      <c r="D182" s="7"/>
      <c r="E182" s="19"/>
      <c r="F182" s="19"/>
      <c r="G182" s="30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4.25" customHeight="1" x14ac:dyDescent="0.35">
      <c r="A183" s="27"/>
      <c r="B183" s="28"/>
      <c r="C183" s="56"/>
      <c r="D183" s="7"/>
      <c r="E183" s="19"/>
      <c r="F183" s="19"/>
      <c r="G183" s="30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4.25" customHeight="1" x14ac:dyDescent="0.35">
      <c r="A184" s="27"/>
      <c r="B184" s="28"/>
      <c r="C184" s="56"/>
      <c r="D184" s="7"/>
      <c r="E184" s="19"/>
      <c r="F184" s="19"/>
      <c r="G184" s="30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4.25" customHeight="1" x14ac:dyDescent="0.35">
      <c r="A185" s="27"/>
      <c r="B185" s="28"/>
      <c r="C185" s="56"/>
      <c r="D185" s="7"/>
      <c r="E185" s="19"/>
      <c r="F185" s="19"/>
      <c r="G185" s="30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4.25" customHeight="1" x14ac:dyDescent="0.35">
      <c r="A186" s="27"/>
      <c r="B186" s="28"/>
      <c r="C186" s="56"/>
      <c r="D186" s="7"/>
      <c r="E186" s="19"/>
      <c r="F186" s="19"/>
      <c r="G186" s="30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4.25" customHeight="1" x14ac:dyDescent="0.35">
      <c r="A187" s="27"/>
      <c r="B187" s="28"/>
      <c r="C187" s="56"/>
      <c r="D187" s="7"/>
      <c r="E187" s="19"/>
      <c r="F187" s="19"/>
      <c r="G187" s="30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4.25" customHeight="1" x14ac:dyDescent="0.35">
      <c r="A188" s="27"/>
      <c r="B188" s="28"/>
      <c r="C188" s="56"/>
      <c r="D188" s="7"/>
      <c r="E188" s="19"/>
      <c r="F188" s="19"/>
      <c r="G188" s="30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4.25" customHeight="1" x14ac:dyDescent="0.35">
      <c r="A189" s="27"/>
      <c r="B189" s="28"/>
      <c r="C189" s="56"/>
      <c r="D189" s="7"/>
      <c r="E189" s="19"/>
      <c r="F189" s="19"/>
      <c r="G189" s="30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4.25" customHeight="1" x14ac:dyDescent="0.35">
      <c r="A190" s="27"/>
      <c r="B190" s="28"/>
      <c r="C190" s="56"/>
      <c r="D190" s="7"/>
      <c r="E190" s="19"/>
      <c r="F190" s="19"/>
      <c r="G190" s="30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4.25" customHeight="1" x14ac:dyDescent="0.35">
      <c r="A191" s="27"/>
      <c r="B191" s="28"/>
      <c r="C191" s="56"/>
      <c r="D191" s="7"/>
      <c r="E191" s="19"/>
      <c r="F191" s="19"/>
      <c r="G191" s="30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4.25" customHeight="1" x14ac:dyDescent="0.35">
      <c r="A192" s="27"/>
      <c r="B192" s="28"/>
      <c r="C192" s="56"/>
      <c r="D192" s="7"/>
      <c r="E192" s="19"/>
      <c r="F192" s="19"/>
      <c r="G192" s="30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4.25" customHeight="1" x14ac:dyDescent="0.35">
      <c r="A193" s="27"/>
      <c r="B193" s="28"/>
      <c r="C193" s="56"/>
      <c r="D193" s="7"/>
      <c r="E193" s="19"/>
      <c r="F193" s="19"/>
      <c r="G193" s="30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4.25" customHeight="1" x14ac:dyDescent="0.35">
      <c r="A194" s="27"/>
      <c r="B194" s="28"/>
      <c r="C194" s="56"/>
      <c r="D194" s="7"/>
      <c r="E194" s="19"/>
      <c r="F194" s="19"/>
      <c r="G194" s="30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4.25" customHeight="1" x14ac:dyDescent="0.35">
      <c r="A195" s="27"/>
      <c r="B195" s="28"/>
      <c r="C195" s="56"/>
      <c r="D195" s="7"/>
      <c r="E195" s="19"/>
      <c r="F195" s="19"/>
      <c r="G195" s="30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4.25" customHeight="1" x14ac:dyDescent="0.35">
      <c r="A196" s="27"/>
      <c r="B196" s="28"/>
      <c r="C196" s="56"/>
      <c r="D196" s="7"/>
      <c r="E196" s="19"/>
      <c r="F196" s="19"/>
      <c r="G196" s="30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4.25" customHeight="1" x14ac:dyDescent="0.35">
      <c r="A197" s="27"/>
      <c r="B197" s="28"/>
      <c r="C197" s="56"/>
      <c r="D197" s="7"/>
      <c r="E197" s="19"/>
      <c r="F197" s="19"/>
      <c r="G197" s="30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4.25" customHeight="1" x14ac:dyDescent="0.35">
      <c r="A198" s="27"/>
      <c r="B198" s="28"/>
      <c r="C198" s="56"/>
      <c r="D198" s="7"/>
      <c r="E198" s="19"/>
      <c r="F198" s="19"/>
      <c r="G198" s="30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4.25" customHeight="1" x14ac:dyDescent="0.35">
      <c r="A199" s="27"/>
      <c r="B199" s="28"/>
      <c r="C199" s="56"/>
      <c r="D199" s="7"/>
      <c r="E199" s="19"/>
      <c r="F199" s="19"/>
      <c r="G199" s="30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4.25" customHeight="1" x14ac:dyDescent="0.35">
      <c r="A200" s="27"/>
      <c r="B200" s="28"/>
      <c r="C200" s="56"/>
      <c r="D200" s="7"/>
      <c r="E200" s="19"/>
      <c r="F200" s="19"/>
      <c r="G200" s="30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4.25" customHeight="1" x14ac:dyDescent="0.35">
      <c r="A201" s="27"/>
      <c r="B201" s="28"/>
      <c r="C201" s="56"/>
      <c r="D201" s="7"/>
      <c r="E201" s="19"/>
      <c r="F201" s="19"/>
      <c r="G201" s="30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4.25" customHeight="1" x14ac:dyDescent="0.35">
      <c r="A202" s="27"/>
      <c r="B202" s="28"/>
      <c r="C202" s="56"/>
      <c r="D202" s="7"/>
      <c r="E202" s="19"/>
      <c r="F202" s="19"/>
      <c r="G202" s="30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4.25" customHeight="1" x14ac:dyDescent="0.35">
      <c r="A203" s="27"/>
      <c r="B203" s="28"/>
      <c r="C203" s="56"/>
      <c r="D203" s="7"/>
      <c r="E203" s="19"/>
      <c r="F203" s="19"/>
      <c r="G203" s="30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4.25" customHeight="1" x14ac:dyDescent="0.35">
      <c r="A204" s="27"/>
      <c r="B204" s="28"/>
      <c r="C204" s="56"/>
      <c r="D204" s="7"/>
      <c r="E204" s="19"/>
      <c r="F204" s="19"/>
      <c r="G204" s="30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4.25" customHeight="1" x14ac:dyDescent="0.35">
      <c r="A205" s="27"/>
      <c r="B205" s="28"/>
      <c r="C205" s="56"/>
      <c r="D205" s="7"/>
      <c r="E205" s="19"/>
      <c r="F205" s="19"/>
      <c r="G205" s="30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4.25" customHeight="1" x14ac:dyDescent="0.35">
      <c r="A206" s="27"/>
      <c r="B206" s="28"/>
      <c r="C206" s="56"/>
      <c r="D206" s="7"/>
      <c r="E206" s="19"/>
      <c r="F206" s="19"/>
      <c r="G206" s="30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4.25" customHeight="1" x14ac:dyDescent="0.35">
      <c r="A207" s="27"/>
      <c r="B207" s="28"/>
      <c r="C207" s="56"/>
      <c r="D207" s="7"/>
      <c r="E207" s="19"/>
      <c r="F207" s="19"/>
      <c r="G207" s="30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4.25" customHeight="1" x14ac:dyDescent="0.35">
      <c r="A208" s="27"/>
      <c r="B208" s="28"/>
      <c r="C208" s="56"/>
      <c r="D208" s="7"/>
      <c r="E208" s="19"/>
      <c r="F208" s="19"/>
      <c r="G208" s="30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4.25" customHeight="1" x14ac:dyDescent="0.35">
      <c r="A209" s="27"/>
      <c r="B209" s="28"/>
      <c r="C209" s="56"/>
      <c r="D209" s="7"/>
      <c r="E209" s="19"/>
      <c r="F209" s="19"/>
      <c r="G209" s="30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4.25" customHeight="1" x14ac:dyDescent="0.35">
      <c r="A210" s="27"/>
      <c r="B210" s="28"/>
      <c r="C210" s="56"/>
      <c r="D210" s="7"/>
      <c r="E210" s="19"/>
      <c r="F210" s="19"/>
      <c r="G210" s="30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4.25" customHeight="1" x14ac:dyDescent="0.35">
      <c r="A211" s="27"/>
      <c r="B211" s="28"/>
      <c r="C211" s="56"/>
      <c r="D211" s="7"/>
      <c r="E211" s="19"/>
      <c r="F211" s="19"/>
      <c r="G211" s="30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4.25" customHeight="1" x14ac:dyDescent="0.35">
      <c r="A212" s="27"/>
      <c r="B212" s="28"/>
      <c r="C212" s="56"/>
      <c r="D212" s="7"/>
      <c r="E212" s="19"/>
      <c r="F212" s="19"/>
      <c r="G212" s="30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4.25" customHeight="1" x14ac:dyDescent="0.35">
      <c r="A213" s="27"/>
      <c r="B213" s="28"/>
      <c r="C213" s="56"/>
      <c r="D213" s="7"/>
      <c r="E213" s="19"/>
      <c r="F213" s="19"/>
      <c r="G213" s="30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4.25" customHeight="1" x14ac:dyDescent="0.35">
      <c r="A214" s="27"/>
      <c r="B214" s="28"/>
      <c r="C214" s="56"/>
      <c r="D214" s="7"/>
      <c r="E214" s="19"/>
      <c r="F214" s="19"/>
      <c r="G214" s="30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4.25" customHeight="1" x14ac:dyDescent="0.35">
      <c r="A215" s="27"/>
      <c r="B215" s="28"/>
      <c r="C215" s="56"/>
      <c r="D215" s="7"/>
      <c r="E215" s="19"/>
      <c r="F215" s="19"/>
      <c r="G215" s="30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4.25" customHeight="1" x14ac:dyDescent="0.35">
      <c r="A216" s="27"/>
      <c r="B216" s="28"/>
      <c r="C216" s="56"/>
      <c r="D216" s="7"/>
      <c r="E216" s="19"/>
      <c r="F216" s="19"/>
      <c r="G216" s="30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4.25" customHeight="1" x14ac:dyDescent="0.35">
      <c r="A217" s="27"/>
      <c r="B217" s="28"/>
      <c r="C217" s="56"/>
      <c r="D217" s="7"/>
      <c r="E217" s="19"/>
      <c r="F217" s="19"/>
      <c r="G217" s="30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4.25" customHeight="1" x14ac:dyDescent="0.35">
      <c r="A218" s="27"/>
      <c r="B218" s="28"/>
      <c r="C218" s="56"/>
      <c r="D218" s="7"/>
      <c r="E218" s="19"/>
      <c r="F218" s="19"/>
      <c r="G218" s="30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4.25" customHeight="1" x14ac:dyDescent="0.35">
      <c r="A219" s="27"/>
      <c r="B219" s="28"/>
      <c r="C219" s="56"/>
      <c r="D219" s="7"/>
      <c r="E219" s="19"/>
      <c r="F219" s="19"/>
      <c r="G219" s="30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4.25" customHeight="1" x14ac:dyDescent="0.35">
      <c r="A220" s="27"/>
      <c r="B220" s="28"/>
      <c r="C220" s="56"/>
      <c r="D220" s="7"/>
      <c r="E220" s="19"/>
      <c r="F220" s="19"/>
      <c r="G220" s="30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4.25" customHeight="1" x14ac:dyDescent="0.35">
      <c r="A221" s="27"/>
      <c r="B221" s="28"/>
      <c r="C221" s="56"/>
      <c r="D221" s="7"/>
      <c r="E221" s="19"/>
      <c r="F221" s="19"/>
      <c r="G221" s="30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4.25" customHeight="1" x14ac:dyDescent="0.35">
      <c r="A222" s="27"/>
      <c r="B222" s="28"/>
      <c r="C222" s="56"/>
      <c r="D222" s="7"/>
      <c r="E222" s="19"/>
      <c r="F222" s="19"/>
      <c r="G222" s="30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4.25" customHeight="1" x14ac:dyDescent="0.35">
      <c r="A223" s="27"/>
      <c r="B223" s="28"/>
      <c r="C223" s="56"/>
      <c r="D223" s="7"/>
      <c r="E223" s="19"/>
      <c r="F223" s="19"/>
      <c r="G223" s="30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4.25" customHeight="1" x14ac:dyDescent="0.35">
      <c r="A224" s="27"/>
      <c r="B224" s="28"/>
      <c r="C224" s="56"/>
      <c r="D224" s="7"/>
      <c r="E224" s="19"/>
      <c r="F224" s="19"/>
      <c r="G224" s="30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4.25" customHeight="1" x14ac:dyDescent="0.35">
      <c r="A225" s="27"/>
      <c r="B225" s="28"/>
      <c r="C225" s="56"/>
      <c r="D225" s="7"/>
      <c r="E225" s="19"/>
      <c r="F225" s="19"/>
      <c r="G225" s="30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4.25" customHeight="1" x14ac:dyDescent="0.35">
      <c r="A226" s="27"/>
      <c r="B226" s="28"/>
      <c r="C226" s="56"/>
      <c r="D226" s="7"/>
      <c r="E226" s="19"/>
      <c r="F226" s="19"/>
      <c r="G226" s="30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4.25" customHeight="1" x14ac:dyDescent="0.35">
      <c r="A227" s="27"/>
      <c r="B227" s="28"/>
      <c r="C227" s="56"/>
      <c r="D227" s="7"/>
      <c r="E227" s="19"/>
      <c r="F227" s="19"/>
      <c r="G227" s="30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4.25" customHeight="1" x14ac:dyDescent="0.35">
      <c r="A228" s="27"/>
      <c r="B228" s="28"/>
      <c r="C228" s="56"/>
      <c r="D228" s="7"/>
      <c r="E228" s="19"/>
      <c r="F228" s="19"/>
      <c r="G228" s="30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4.25" customHeight="1" x14ac:dyDescent="0.35">
      <c r="A229" s="27"/>
      <c r="B229" s="28"/>
      <c r="C229" s="56"/>
      <c r="D229" s="7"/>
      <c r="E229" s="19"/>
      <c r="F229" s="19"/>
      <c r="G229" s="30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4.25" customHeight="1" x14ac:dyDescent="0.35">
      <c r="A230" s="27"/>
      <c r="B230" s="28"/>
      <c r="C230" s="56"/>
      <c r="D230" s="7"/>
      <c r="E230" s="19"/>
      <c r="F230" s="19"/>
      <c r="G230" s="30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4.25" customHeight="1" x14ac:dyDescent="0.35">
      <c r="A231" s="27"/>
      <c r="B231" s="28"/>
      <c r="C231" s="56"/>
      <c r="D231" s="7"/>
      <c r="E231" s="19"/>
      <c r="F231" s="19"/>
      <c r="G231" s="30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4.25" customHeight="1" x14ac:dyDescent="0.35">
      <c r="A232" s="27"/>
      <c r="B232" s="28"/>
      <c r="C232" s="56"/>
      <c r="D232" s="7"/>
      <c r="E232" s="19"/>
      <c r="F232" s="19"/>
      <c r="G232" s="30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4.25" customHeight="1" x14ac:dyDescent="0.35">
      <c r="A233" s="27"/>
      <c r="B233" s="28"/>
      <c r="C233" s="56"/>
      <c r="D233" s="7"/>
      <c r="E233" s="19"/>
      <c r="F233" s="19"/>
      <c r="G233" s="30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4.25" customHeight="1" x14ac:dyDescent="0.35">
      <c r="A234" s="27"/>
      <c r="B234" s="28"/>
      <c r="C234" s="56"/>
      <c r="D234" s="7"/>
      <c r="E234" s="19"/>
      <c r="F234" s="19"/>
      <c r="G234" s="30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4.25" customHeight="1" x14ac:dyDescent="0.35">
      <c r="A235" s="27"/>
      <c r="B235" s="28"/>
      <c r="C235" s="56"/>
      <c r="D235" s="7"/>
      <c r="E235" s="19"/>
      <c r="F235" s="19"/>
      <c r="G235" s="30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4.25" customHeight="1" x14ac:dyDescent="0.35">
      <c r="A236" s="27"/>
      <c r="B236" s="28"/>
      <c r="C236" s="56"/>
      <c r="D236" s="7"/>
      <c r="E236" s="19"/>
      <c r="F236" s="19"/>
      <c r="G236" s="30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4.25" customHeight="1" x14ac:dyDescent="0.35">
      <c r="A237" s="27"/>
      <c r="B237" s="28"/>
      <c r="C237" s="56"/>
      <c r="D237" s="7"/>
      <c r="E237" s="19"/>
      <c r="F237" s="19"/>
      <c r="G237" s="30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4.25" customHeight="1" x14ac:dyDescent="0.35">
      <c r="A238" s="27"/>
      <c r="B238" s="28"/>
      <c r="C238" s="56"/>
      <c r="D238" s="7"/>
      <c r="E238" s="19"/>
      <c r="F238" s="19"/>
      <c r="G238" s="30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4.25" customHeight="1" x14ac:dyDescent="0.35">
      <c r="A239" s="27"/>
      <c r="B239" s="28"/>
      <c r="C239" s="56"/>
      <c r="D239" s="7"/>
      <c r="E239" s="19"/>
      <c r="F239" s="19"/>
      <c r="G239" s="30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4.25" customHeight="1" x14ac:dyDescent="0.35">
      <c r="A240" s="27"/>
      <c r="B240" s="28"/>
      <c r="C240" s="56"/>
      <c r="D240" s="7"/>
      <c r="E240" s="19"/>
      <c r="F240" s="19"/>
      <c r="G240" s="30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4.25" customHeight="1" x14ac:dyDescent="0.35">
      <c r="A241" s="27"/>
      <c r="B241" s="28"/>
      <c r="C241" s="56"/>
      <c r="D241" s="7"/>
      <c r="E241" s="19"/>
      <c r="F241" s="19"/>
      <c r="G241" s="30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4.25" customHeight="1" x14ac:dyDescent="0.35">
      <c r="A242" s="27"/>
      <c r="B242" s="28"/>
      <c r="C242" s="56"/>
      <c r="D242" s="7"/>
      <c r="E242" s="19"/>
      <c r="F242" s="19"/>
      <c r="G242" s="30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4.25" customHeight="1" x14ac:dyDescent="0.35">
      <c r="A243" s="27"/>
      <c r="B243" s="28"/>
      <c r="C243" s="56"/>
      <c r="D243" s="7"/>
      <c r="E243" s="19"/>
      <c r="F243" s="19"/>
      <c r="G243" s="30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4.25" customHeight="1" x14ac:dyDescent="0.35">
      <c r="A244" s="27"/>
      <c r="B244" s="28"/>
      <c r="C244" s="56"/>
      <c r="D244" s="7"/>
      <c r="E244" s="19"/>
      <c r="F244" s="19"/>
      <c r="G244" s="30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4.25" customHeight="1" x14ac:dyDescent="0.35">
      <c r="A245" s="27"/>
      <c r="B245" s="28"/>
      <c r="C245" s="56"/>
      <c r="D245" s="7"/>
      <c r="E245" s="19"/>
      <c r="F245" s="19"/>
      <c r="G245" s="30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4.25" customHeight="1" x14ac:dyDescent="0.35">
      <c r="A246" s="27"/>
      <c r="B246" s="28"/>
      <c r="C246" s="56"/>
      <c r="D246" s="7"/>
      <c r="E246" s="19"/>
      <c r="F246" s="19"/>
      <c r="G246" s="30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4.25" customHeight="1" x14ac:dyDescent="0.35">
      <c r="A247" s="27"/>
      <c r="B247" s="28"/>
      <c r="C247" s="56"/>
      <c r="D247" s="7"/>
      <c r="E247" s="19"/>
      <c r="F247" s="19"/>
      <c r="G247" s="30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4.25" customHeight="1" x14ac:dyDescent="0.35">
      <c r="A248" s="27"/>
      <c r="B248" s="28"/>
      <c r="C248" s="56"/>
      <c r="D248" s="7"/>
      <c r="E248" s="19"/>
      <c r="F248" s="19"/>
      <c r="G248" s="30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4.25" customHeight="1" x14ac:dyDescent="0.35">
      <c r="A249" s="27"/>
      <c r="B249" s="28"/>
      <c r="C249" s="56"/>
      <c r="D249" s="7"/>
      <c r="E249" s="19"/>
      <c r="F249" s="19"/>
      <c r="G249" s="30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4.25" customHeight="1" x14ac:dyDescent="0.35">
      <c r="A250" s="27"/>
      <c r="B250" s="28"/>
      <c r="C250" s="56"/>
      <c r="D250" s="7"/>
      <c r="E250" s="19"/>
      <c r="F250" s="19"/>
      <c r="G250" s="30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4.25" customHeight="1" x14ac:dyDescent="0.35">
      <c r="A251" s="27"/>
      <c r="B251" s="28"/>
      <c r="C251" s="56"/>
      <c r="D251" s="7"/>
      <c r="E251" s="19"/>
      <c r="F251" s="19"/>
      <c r="G251" s="30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4.25" customHeight="1" x14ac:dyDescent="0.35">
      <c r="A252" s="27"/>
      <c r="B252" s="28"/>
      <c r="C252" s="56"/>
      <c r="D252" s="7"/>
      <c r="E252" s="19"/>
      <c r="F252" s="19"/>
      <c r="G252" s="30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4.25" customHeight="1" x14ac:dyDescent="0.35">
      <c r="A253" s="27"/>
      <c r="B253" s="28"/>
      <c r="C253" s="56"/>
      <c r="D253" s="7"/>
      <c r="E253" s="19"/>
      <c r="F253" s="19"/>
      <c r="G253" s="30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4.25" customHeight="1" x14ac:dyDescent="0.35">
      <c r="A254" s="27"/>
      <c r="B254" s="28"/>
      <c r="C254" s="56"/>
      <c r="D254" s="7"/>
      <c r="E254" s="19"/>
      <c r="F254" s="19"/>
      <c r="G254" s="30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4.25" customHeight="1" x14ac:dyDescent="0.35">
      <c r="A255" s="27"/>
      <c r="B255" s="28"/>
      <c r="C255" s="56"/>
      <c r="D255" s="7"/>
      <c r="E255" s="19"/>
      <c r="F255" s="19"/>
      <c r="G255" s="30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4.25" customHeight="1" x14ac:dyDescent="0.35">
      <c r="A256" s="27"/>
      <c r="B256" s="28"/>
      <c r="C256" s="56"/>
      <c r="D256" s="7"/>
      <c r="E256" s="19"/>
      <c r="F256" s="19"/>
      <c r="G256" s="30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4.25" customHeight="1" x14ac:dyDescent="0.35">
      <c r="A257" s="27"/>
      <c r="B257" s="28"/>
      <c r="C257" s="56"/>
      <c r="D257" s="7"/>
      <c r="E257" s="19"/>
      <c r="F257" s="19"/>
      <c r="G257" s="30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4.25" customHeight="1" x14ac:dyDescent="0.35">
      <c r="A258" s="27"/>
      <c r="B258" s="28"/>
      <c r="C258" s="56"/>
      <c r="D258" s="7"/>
      <c r="E258" s="19"/>
      <c r="F258" s="19"/>
      <c r="G258" s="30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4.25" customHeight="1" x14ac:dyDescent="0.35">
      <c r="A259" s="27"/>
      <c r="B259" s="28"/>
      <c r="C259" s="56"/>
      <c r="D259" s="7"/>
      <c r="E259" s="19"/>
      <c r="F259" s="19"/>
      <c r="G259" s="30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4.25" customHeight="1" x14ac:dyDescent="0.35">
      <c r="A260" s="27"/>
      <c r="B260" s="28"/>
      <c r="C260" s="56"/>
      <c r="D260" s="7"/>
      <c r="E260" s="19"/>
      <c r="F260" s="19"/>
      <c r="G260" s="30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4.25" customHeight="1" x14ac:dyDescent="0.35">
      <c r="A261" s="27"/>
      <c r="B261" s="28"/>
      <c r="C261" s="56"/>
      <c r="D261" s="7"/>
      <c r="E261" s="19"/>
      <c r="F261" s="19"/>
      <c r="G261" s="30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4.25" customHeight="1" x14ac:dyDescent="0.35">
      <c r="A262" s="27"/>
      <c r="B262" s="28"/>
      <c r="C262" s="56"/>
      <c r="D262" s="7"/>
      <c r="E262" s="19"/>
      <c r="F262" s="19"/>
      <c r="G262" s="30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4.25" customHeight="1" x14ac:dyDescent="0.35">
      <c r="A263" s="27"/>
      <c r="B263" s="28"/>
      <c r="C263" s="56"/>
      <c r="D263" s="7"/>
      <c r="E263" s="19"/>
      <c r="F263" s="19"/>
      <c r="G263" s="30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4.25" customHeight="1" x14ac:dyDescent="0.35">
      <c r="A264" s="27"/>
      <c r="B264" s="28"/>
      <c r="C264" s="56"/>
      <c r="D264" s="7"/>
      <c r="E264" s="19"/>
      <c r="F264" s="19"/>
      <c r="G264" s="30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4.25" customHeight="1" x14ac:dyDescent="0.35">
      <c r="A265" s="27"/>
      <c r="B265" s="28"/>
      <c r="C265" s="56"/>
      <c r="D265" s="7"/>
      <c r="E265" s="19"/>
      <c r="F265" s="19"/>
      <c r="G265" s="30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4.25" customHeight="1" x14ac:dyDescent="0.35">
      <c r="A266" s="27"/>
      <c r="B266" s="28"/>
      <c r="C266" s="56"/>
      <c r="D266" s="7"/>
      <c r="E266" s="19"/>
      <c r="F266" s="19"/>
      <c r="G266" s="30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4.25" customHeight="1" x14ac:dyDescent="0.35">
      <c r="A267" s="27"/>
      <c r="B267" s="28"/>
      <c r="C267" s="56"/>
      <c r="D267" s="7"/>
      <c r="E267" s="19"/>
      <c r="F267" s="19"/>
      <c r="G267" s="30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4.25" customHeight="1" x14ac:dyDescent="0.35">
      <c r="A268" s="27"/>
      <c r="B268" s="28"/>
      <c r="C268" s="56"/>
      <c r="D268" s="7"/>
      <c r="E268" s="19"/>
      <c r="F268" s="19"/>
      <c r="G268" s="30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4.25" customHeight="1" x14ac:dyDescent="0.35">
      <c r="A269" s="27"/>
      <c r="B269" s="28"/>
      <c r="C269" s="56"/>
      <c r="D269" s="7"/>
      <c r="E269" s="19"/>
      <c r="F269" s="19"/>
      <c r="G269" s="30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4.25" customHeight="1" x14ac:dyDescent="0.35">
      <c r="A270" s="27"/>
      <c r="B270" s="28"/>
      <c r="C270" s="56"/>
      <c r="D270" s="7"/>
      <c r="E270" s="19"/>
      <c r="F270" s="19"/>
      <c r="G270" s="30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4.25" customHeight="1" x14ac:dyDescent="0.35">
      <c r="A271" s="27"/>
      <c r="B271" s="28"/>
      <c r="C271" s="56"/>
      <c r="D271" s="7"/>
      <c r="E271" s="19"/>
      <c r="F271" s="19"/>
      <c r="G271" s="30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4.25" customHeight="1" x14ac:dyDescent="0.35">
      <c r="A272" s="27"/>
      <c r="B272" s="28"/>
      <c r="C272" s="56"/>
      <c r="D272" s="7"/>
      <c r="E272" s="19"/>
      <c r="F272" s="19"/>
      <c r="G272" s="30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4.25" customHeight="1" x14ac:dyDescent="0.35">
      <c r="A273" s="27"/>
      <c r="B273" s="28"/>
      <c r="C273" s="56"/>
      <c r="D273" s="7"/>
      <c r="E273" s="19"/>
      <c r="F273" s="19"/>
      <c r="G273" s="30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4.25" customHeight="1" x14ac:dyDescent="0.35">
      <c r="A274" s="27"/>
      <c r="B274" s="28"/>
      <c r="C274" s="56"/>
      <c r="D274" s="7"/>
      <c r="E274" s="19"/>
      <c r="F274" s="19"/>
      <c r="G274" s="30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4.25" customHeight="1" x14ac:dyDescent="0.35">
      <c r="A275" s="27"/>
      <c r="B275" s="28"/>
      <c r="C275" s="56"/>
      <c r="D275" s="7"/>
      <c r="E275" s="19"/>
      <c r="F275" s="19"/>
      <c r="G275" s="30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4.25" customHeight="1" x14ac:dyDescent="0.35">
      <c r="A276" s="27"/>
      <c r="B276" s="28"/>
      <c r="C276" s="56"/>
      <c r="D276" s="7"/>
      <c r="E276" s="19"/>
      <c r="F276" s="19"/>
      <c r="G276" s="30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4.25" customHeight="1" x14ac:dyDescent="0.35">
      <c r="A277" s="27"/>
      <c r="B277" s="28"/>
      <c r="C277" s="56"/>
      <c r="D277" s="7"/>
      <c r="E277" s="19"/>
      <c r="F277" s="19"/>
      <c r="G277" s="30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4.25" customHeight="1" x14ac:dyDescent="0.35">
      <c r="A278" s="27"/>
      <c r="B278" s="28"/>
      <c r="C278" s="56"/>
      <c r="D278" s="7"/>
      <c r="E278" s="19"/>
      <c r="F278" s="19"/>
      <c r="G278" s="30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4.25" customHeight="1" x14ac:dyDescent="0.35">
      <c r="A279" s="27"/>
      <c r="B279" s="28"/>
      <c r="C279" s="56"/>
      <c r="D279" s="7"/>
      <c r="E279" s="19"/>
      <c r="F279" s="19"/>
      <c r="G279" s="30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4.25" customHeight="1" x14ac:dyDescent="0.35">
      <c r="A280" s="27"/>
      <c r="B280" s="28"/>
      <c r="C280" s="56"/>
      <c r="D280" s="7"/>
      <c r="E280" s="19"/>
      <c r="F280" s="19"/>
      <c r="G280" s="30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4.25" customHeight="1" x14ac:dyDescent="0.35">
      <c r="A281" s="27"/>
      <c r="B281" s="28"/>
      <c r="C281" s="56"/>
      <c r="D281" s="7"/>
      <c r="E281" s="19"/>
      <c r="F281" s="19"/>
      <c r="G281" s="30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4.25" customHeight="1" x14ac:dyDescent="0.35">
      <c r="A282" s="27"/>
      <c r="B282" s="28"/>
      <c r="C282" s="56"/>
      <c r="D282" s="7"/>
      <c r="E282" s="19"/>
      <c r="F282" s="19"/>
      <c r="G282" s="30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4.25" customHeight="1" x14ac:dyDescent="0.35">
      <c r="A283" s="27"/>
      <c r="B283" s="28"/>
      <c r="C283" s="56"/>
      <c r="D283" s="7"/>
      <c r="E283" s="19"/>
      <c r="F283" s="19"/>
      <c r="G283" s="30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4.25" customHeight="1" x14ac:dyDescent="0.35">
      <c r="A284" s="27"/>
      <c r="B284" s="28"/>
      <c r="C284" s="56"/>
      <c r="D284" s="7"/>
      <c r="E284" s="19"/>
      <c r="F284" s="19"/>
      <c r="G284" s="30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4.25" customHeight="1" x14ac:dyDescent="0.35">
      <c r="A285" s="27"/>
      <c r="B285" s="28"/>
      <c r="C285" s="56"/>
      <c r="D285" s="7"/>
      <c r="E285" s="19"/>
      <c r="F285" s="19"/>
      <c r="G285" s="30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4.25" customHeight="1" x14ac:dyDescent="0.35">
      <c r="A286" s="27"/>
      <c r="B286" s="28"/>
      <c r="C286" s="56"/>
      <c r="D286" s="7"/>
      <c r="E286" s="19"/>
      <c r="F286" s="19"/>
      <c r="G286" s="30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4.25" customHeight="1" x14ac:dyDescent="0.35">
      <c r="A287" s="27"/>
      <c r="B287" s="28"/>
      <c r="C287" s="56"/>
      <c r="D287" s="7"/>
      <c r="E287" s="19"/>
      <c r="F287" s="19"/>
      <c r="G287" s="30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4.25" customHeight="1" x14ac:dyDescent="0.35">
      <c r="A288" s="27"/>
      <c r="B288" s="28"/>
      <c r="C288" s="56"/>
      <c r="D288" s="7"/>
      <c r="E288" s="19"/>
      <c r="F288" s="19"/>
      <c r="G288" s="30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4.25" customHeight="1" x14ac:dyDescent="0.35">
      <c r="A289" s="27"/>
      <c r="B289" s="28"/>
      <c r="C289" s="56"/>
      <c r="D289" s="7"/>
      <c r="E289" s="19"/>
      <c r="F289" s="19"/>
      <c r="G289" s="30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4.25" customHeight="1" x14ac:dyDescent="0.35">
      <c r="A290" s="27"/>
      <c r="B290" s="28"/>
      <c r="C290" s="56"/>
      <c r="D290" s="7"/>
      <c r="E290" s="19"/>
      <c r="F290" s="19"/>
      <c r="G290" s="30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4.25" customHeight="1" x14ac:dyDescent="0.35">
      <c r="A291" s="27"/>
      <c r="B291" s="28"/>
      <c r="C291" s="56"/>
      <c r="D291" s="7"/>
      <c r="E291" s="19"/>
      <c r="F291" s="19"/>
      <c r="G291" s="30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4.25" customHeight="1" x14ac:dyDescent="0.35">
      <c r="A292" s="27"/>
      <c r="B292" s="28"/>
      <c r="C292" s="56"/>
      <c r="D292" s="7"/>
      <c r="E292" s="19"/>
      <c r="F292" s="19"/>
      <c r="G292" s="30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4.25" customHeight="1" x14ac:dyDescent="0.35">
      <c r="A293" s="27"/>
      <c r="B293" s="28"/>
      <c r="C293" s="56"/>
      <c r="D293" s="7"/>
      <c r="E293" s="19"/>
      <c r="F293" s="19"/>
      <c r="G293" s="30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4.25" customHeight="1" x14ac:dyDescent="0.35">
      <c r="A294" s="27"/>
      <c r="B294" s="28"/>
      <c r="C294" s="56"/>
      <c r="D294" s="7"/>
      <c r="E294" s="19"/>
      <c r="F294" s="19"/>
      <c r="G294" s="30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4.25" customHeight="1" x14ac:dyDescent="0.35">
      <c r="A295" s="27"/>
      <c r="B295" s="28"/>
      <c r="C295" s="56"/>
      <c r="D295" s="7"/>
      <c r="E295" s="19"/>
      <c r="F295" s="19"/>
      <c r="G295" s="30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4.25" customHeight="1" x14ac:dyDescent="0.35">
      <c r="A296" s="27"/>
      <c r="B296" s="28"/>
      <c r="C296" s="56"/>
      <c r="D296" s="7"/>
      <c r="E296" s="19"/>
      <c r="F296" s="19"/>
      <c r="G296" s="30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4.25" customHeight="1" x14ac:dyDescent="0.35">
      <c r="A297" s="27"/>
      <c r="B297" s="28"/>
      <c r="C297" s="56"/>
      <c r="D297" s="7"/>
      <c r="E297" s="19"/>
      <c r="F297" s="19"/>
      <c r="G297" s="30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4.25" customHeight="1" x14ac:dyDescent="0.35">
      <c r="A298" s="27"/>
      <c r="B298" s="28"/>
      <c r="C298" s="56"/>
      <c r="D298" s="7"/>
      <c r="E298" s="19"/>
      <c r="F298" s="19"/>
      <c r="G298" s="30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4.25" customHeight="1" x14ac:dyDescent="0.35">
      <c r="A299" s="27"/>
      <c r="B299" s="28"/>
      <c r="C299" s="56"/>
      <c r="D299" s="7"/>
      <c r="E299" s="19"/>
      <c r="F299" s="19"/>
      <c r="G299" s="30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4.25" customHeight="1" x14ac:dyDescent="0.35">
      <c r="A300" s="27"/>
      <c r="B300" s="28"/>
      <c r="C300" s="56"/>
      <c r="D300" s="7"/>
      <c r="E300" s="19"/>
      <c r="F300" s="19"/>
      <c r="G300" s="30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4.25" customHeight="1" x14ac:dyDescent="0.35">
      <c r="A301" s="27"/>
      <c r="B301" s="28"/>
      <c r="C301" s="56"/>
      <c r="D301" s="7"/>
      <c r="E301" s="19"/>
      <c r="F301" s="19"/>
      <c r="G301" s="30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4.25" customHeight="1" x14ac:dyDescent="0.35">
      <c r="A302" s="27"/>
      <c r="B302" s="28"/>
      <c r="C302" s="56"/>
      <c r="D302" s="7"/>
      <c r="E302" s="19"/>
      <c r="F302" s="19"/>
      <c r="G302" s="30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4.25" customHeight="1" x14ac:dyDescent="0.35">
      <c r="A303" s="27"/>
      <c r="B303" s="28"/>
      <c r="C303" s="56"/>
      <c r="D303" s="7"/>
      <c r="E303" s="19"/>
      <c r="F303" s="19"/>
      <c r="G303" s="30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4.25" customHeight="1" x14ac:dyDescent="0.35">
      <c r="A304" s="27"/>
      <c r="B304" s="28"/>
      <c r="C304" s="56"/>
      <c r="D304" s="7"/>
      <c r="E304" s="19"/>
      <c r="F304" s="19"/>
      <c r="G304" s="30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4.25" customHeight="1" x14ac:dyDescent="0.35">
      <c r="A305" s="27"/>
      <c r="B305" s="28"/>
      <c r="C305" s="56"/>
      <c r="D305" s="7"/>
      <c r="E305" s="19"/>
      <c r="F305" s="19"/>
      <c r="G305" s="30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4.25" customHeight="1" x14ac:dyDescent="0.35">
      <c r="A306" s="27"/>
      <c r="B306" s="28"/>
      <c r="C306" s="56"/>
      <c r="D306" s="7"/>
      <c r="E306" s="19"/>
      <c r="F306" s="19"/>
      <c r="G306" s="30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4.25" customHeight="1" x14ac:dyDescent="0.35">
      <c r="A307" s="27"/>
      <c r="B307" s="28"/>
      <c r="C307" s="56"/>
      <c r="D307" s="7"/>
      <c r="E307" s="19"/>
      <c r="F307" s="19"/>
      <c r="G307" s="30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4.25" customHeight="1" x14ac:dyDescent="0.35">
      <c r="A308" s="27"/>
      <c r="B308" s="28"/>
      <c r="C308" s="56"/>
      <c r="D308" s="7"/>
      <c r="E308" s="19"/>
      <c r="F308" s="19"/>
      <c r="G308" s="30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4.25" customHeight="1" x14ac:dyDescent="0.35">
      <c r="A309" s="27"/>
      <c r="B309" s="28"/>
      <c r="C309" s="56"/>
      <c r="D309" s="7"/>
      <c r="E309" s="19"/>
      <c r="F309" s="19"/>
      <c r="G309" s="30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4.25" customHeight="1" x14ac:dyDescent="0.35">
      <c r="A310" s="27"/>
      <c r="B310" s="28"/>
      <c r="C310" s="56"/>
      <c r="D310" s="7"/>
      <c r="E310" s="19"/>
      <c r="F310" s="19"/>
      <c r="G310" s="30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4.25" customHeight="1" x14ac:dyDescent="0.35">
      <c r="A311" s="27"/>
      <c r="B311" s="28"/>
      <c r="C311" s="56"/>
      <c r="D311" s="7"/>
      <c r="E311" s="19"/>
      <c r="F311" s="19"/>
      <c r="G311" s="30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4.25" customHeight="1" x14ac:dyDescent="0.35">
      <c r="A312" s="27"/>
      <c r="B312" s="28"/>
      <c r="C312" s="56"/>
      <c r="D312" s="7"/>
      <c r="E312" s="19"/>
      <c r="F312" s="19"/>
      <c r="G312" s="30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4.25" customHeight="1" x14ac:dyDescent="0.35">
      <c r="A313" s="27"/>
      <c r="B313" s="28"/>
      <c r="C313" s="56"/>
      <c r="D313" s="7"/>
      <c r="E313" s="19"/>
      <c r="F313" s="19"/>
      <c r="G313" s="30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4.25" customHeight="1" x14ac:dyDescent="0.35">
      <c r="A314" s="27"/>
      <c r="B314" s="28"/>
      <c r="C314" s="56"/>
      <c r="D314" s="7"/>
      <c r="E314" s="19"/>
      <c r="F314" s="19"/>
      <c r="G314" s="30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4.25" customHeight="1" x14ac:dyDescent="0.35">
      <c r="A315" s="27"/>
      <c r="B315" s="28"/>
      <c r="C315" s="56"/>
      <c r="D315" s="7"/>
      <c r="E315" s="19"/>
      <c r="F315" s="19"/>
      <c r="G315" s="30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4.25" customHeight="1" x14ac:dyDescent="0.35">
      <c r="A316" s="27"/>
      <c r="B316" s="28"/>
      <c r="C316" s="56"/>
      <c r="D316" s="7"/>
      <c r="E316" s="19"/>
      <c r="F316" s="19"/>
      <c r="G316" s="30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4.25" customHeight="1" x14ac:dyDescent="0.35">
      <c r="A317" s="27"/>
      <c r="B317" s="28"/>
      <c r="C317" s="56"/>
      <c r="D317" s="7"/>
      <c r="E317" s="19"/>
      <c r="F317" s="19"/>
      <c r="G317" s="30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4.25" customHeight="1" x14ac:dyDescent="0.35">
      <c r="A318" s="27"/>
      <c r="B318" s="28"/>
      <c r="C318" s="56"/>
      <c r="D318" s="7"/>
      <c r="E318" s="19"/>
      <c r="F318" s="19"/>
      <c r="G318" s="30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4.25" customHeight="1" x14ac:dyDescent="0.35">
      <c r="A319" s="27"/>
      <c r="B319" s="28"/>
      <c r="C319" s="56"/>
      <c r="D319" s="7"/>
      <c r="E319" s="19"/>
      <c r="F319" s="19"/>
      <c r="G319" s="30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4.25" customHeight="1" x14ac:dyDescent="0.35">
      <c r="A320" s="27"/>
      <c r="B320" s="28"/>
      <c r="C320" s="56"/>
      <c r="D320" s="7"/>
      <c r="E320" s="19"/>
      <c r="F320" s="19"/>
      <c r="G320" s="30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4.25" customHeight="1" x14ac:dyDescent="0.35">
      <c r="A321" s="27"/>
      <c r="B321" s="28"/>
      <c r="C321" s="56"/>
      <c r="D321" s="7"/>
      <c r="E321" s="19"/>
      <c r="F321" s="19"/>
      <c r="G321" s="30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4.25" customHeight="1" x14ac:dyDescent="0.35">
      <c r="A322" s="27"/>
      <c r="B322" s="28"/>
      <c r="C322" s="56"/>
      <c r="D322" s="7"/>
      <c r="E322" s="19"/>
      <c r="F322" s="19"/>
      <c r="G322" s="30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4.25" customHeight="1" x14ac:dyDescent="0.35">
      <c r="A323" s="27"/>
      <c r="B323" s="28"/>
      <c r="C323" s="56"/>
      <c r="D323" s="7"/>
      <c r="E323" s="19"/>
      <c r="F323" s="19"/>
      <c r="G323" s="30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4.25" customHeight="1" x14ac:dyDescent="0.35">
      <c r="A324" s="27"/>
      <c r="B324" s="28"/>
      <c r="C324" s="56"/>
      <c r="D324" s="7"/>
      <c r="E324" s="19"/>
      <c r="F324" s="19"/>
      <c r="G324" s="30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4.25" customHeight="1" x14ac:dyDescent="0.35">
      <c r="A325" s="27"/>
      <c r="B325" s="28"/>
      <c r="C325" s="56"/>
      <c r="D325" s="7"/>
      <c r="E325" s="19"/>
      <c r="F325" s="19"/>
      <c r="G325" s="30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4.25" customHeight="1" x14ac:dyDescent="0.35">
      <c r="A326" s="27"/>
      <c r="B326" s="28"/>
      <c r="C326" s="56"/>
      <c r="D326" s="7"/>
      <c r="E326" s="19"/>
      <c r="F326" s="19"/>
      <c r="G326" s="30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4.25" customHeight="1" x14ac:dyDescent="0.35">
      <c r="A327" s="27"/>
      <c r="B327" s="28"/>
      <c r="C327" s="56"/>
      <c r="D327" s="7"/>
      <c r="E327" s="19"/>
      <c r="F327" s="19"/>
      <c r="G327" s="30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4.25" customHeight="1" x14ac:dyDescent="0.35">
      <c r="A328" s="27"/>
      <c r="B328" s="28"/>
      <c r="C328" s="56"/>
      <c r="D328" s="7"/>
      <c r="E328" s="19"/>
      <c r="F328" s="19"/>
      <c r="G328" s="30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4.25" customHeight="1" x14ac:dyDescent="0.35">
      <c r="A329" s="27"/>
      <c r="B329" s="28"/>
      <c r="C329" s="56"/>
      <c r="D329" s="7"/>
      <c r="E329" s="19"/>
      <c r="F329" s="19"/>
      <c r="G329" s="30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4.25" customHeight="1" x14ac:dyDescent="0.35">
      <c r="A330" s="27"/>
      <c r="B330" s="28"/>
      <c r="C330" s="56"/>
      <c r="D330" s="7"/>
      <c r="E330" s="19"/>
      <c r="F330" s="19"/>
      <c r="G330" s="30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4.25" customHeight="1" x14ac:dyDescent="0.35">
      <c r="A331" s="27"/>
      <c r="B331" s="28"/>
      <c r="C331" s="56"/>
      <c r="D331" s="7"/>
      <c r="E331" s="19"/>
      <c r="F331" s="19"/>
      <c r="G331" s="30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4.25" customHeight="1" x14ac:dyDescent="0.35">
      <c r="A332" s="27"/>
      <c r="B332" s="28"/>
      <c r="C332" s="56"/>
      <c r="D332" s="7"/>
      <c r="E332" s="19"/>
      <c r="F332" s="19"/>
      <c r="G332" s="30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4.25" customHeight="1" x14ac:dyDescent="0.35">
      <c r="A333" s="27"/>
      <c r="B333" s="28"/>
      <c r="C333" s="56"/>
      <c r="D333" s="7"/>
      <c r="E333" s="19"/>
      <c r="F333" s="19"/>
      <c r="G333" s="30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4.25" customHeight="1" x14ac:dyDescent="0.35">
      <c r="A334" s="27"/>
      <c r="B334" s="28"/>
      <c r="C334" s="56"/>
      <c r="D334" s="7"/>
      <c r="E334" s="19"/>
      <c r="F334" s="19"/>
      <c r="G334" s="30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4.25" customHeight="1" x14ac:dyDescent="0.35">
      <c r="A335" s="27"/>
      <c r="B335" s="28"/>
      <c r="C335" s="56"/>
      <c r="D335" s="7"/>
      <c r="E335" s="19"/>
      <c r="F335" s="19"/>
      <c r="G335" s="30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4.25" customHeight="1" x14ac:dyDescent="0.35">
      <c r="A336" s="27"/>
      <c r="B336" s="28"/>
      <c r="C336" s="56"/>
      <c r="D336" s="7"/>
      <c r="E336" s="19"/>
      <c r="F336" s="19"/>
      <c r="G336" s="30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4.25" customHeight="1" x14ac:dyDescent="0.35">
      <c r="A337" s="27"/>
      <c r="B337" s="28"/>
      <c r="C337" s="56"/>
      <c r="D337" s="7"/>
      <c r="E337" s="19"/>
      <c r="F337" s="19"/>
      <c r="G337" s="30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4.25" customHeight="1" x14ac:dyDescent="0.35">
      <c r="A338" s="27"/>
      <c r="B338" s="28"/>
      <c r="C338" s="56"/>
      <c r="D338" s="7"/>
      <c r="E338" s="19"/>
      <c r="F338" s="19"/>
      <c r="G338" s="30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4.25" customHeight="1" x14ac:dyDescent="0.35">
      <c r="A339" s="27"/>
      <c r="B339" s="28"/>
      <c r="C339" s="56"/>
      <c r="D339" s="7"/>
      <c r="E339" s="19"/>
      <c r="F339" s="19"/>
      <c r="G339" s="30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4.25" customHeight="1" x14ac:dyDescent="0.35">
      <c r="A340" s="27"/>
      <c r="B340" s="28"/>
      <c r="C340" s="56"/>
      <c r="D340" s="7"/>
      <c r="E340" s="19"/>
      <c r="F340" s="19"/>
      <c r="G340" s="30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4.25" customHeight="1" x14ac:dyDescent="0.35">
      <c r="A341" s="27"/>
      <c r="B341" s="28"/>
      <c r="C341" s="56"/>
      <c r="D341" s="7"/>
      <c r="E341" s="19"/>
      <c r="F341" s="19"/>
      <c r="G341" s="30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4.25" customHeight="1" x14ac:dyDescent="0.35">
      <c r="A342" s="27"/>
      <c r="B342" s="28"/>
      <c r="C342" s="56"/>
      <c r="D342" s="7"/>
      <c r="E342" s="19"/>
      <c r="F342" s="19"/>
      <c r="G342" s="30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4.25" customHeight="1" x14ac:dyDescent="0.35">
      <c r="A343" s="27"/>
      <c r="B343" s="28"/>
      <c r="C343" s="56"/>
      <c r="D343" s="7"/>
      <c r="E343" s="19"/>
      <c r="F343" s="19"/>
      <c r="G343" s="30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4.25" customHeight="1" x14ac:dyDescent="0.35">
      <c r="A344" s="27"/>
      <c r="B344" s="28"/>
      <c r="C344" s="56"/>
      <c r="D344" s="7"/>
      <c r="E344" s="19"/>
      <c r="F344" s="19"/>
      <c r="G344" s="30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4.25" customHeight="1" x14ac:dyDescent="0.35">
      <c r="A345" s="27"/>
      <c r="B345" s="28"/>
      <c r="C345" s="56"/>
      <c r="D345" s="7"/>
      <c r="E345" s="19"/>
      <c r="F345" s="19"/>
      <c r="G345" s="30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4.25" customHeight="1" x14ac:dyDescent="0.35">
      <c r="A346" s="27"/>
      <c r="B346" s="28"/>
      <c r="C346" s="56"/>
      <c r="D346" s="7"/>
      <c r="E346" s="19"/>
      <c r="F346" s="19"/>
      <c r="G346" s="30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4.25" customHeight="1" x14ac:dyDescent="0.35">
      <c r="A347" s="27"/>
      <c r="B347" s="28"/>
      <c r="C347" s="56"/>
      <c r="D347" s="7"/>
      <c r="E347" s="19"/>
      <c r="F347" s="19"/>
      <c r="G347" s="30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4.25" customHeight="1" x14ac:dyDescent="0.35">
      <c r="A348" s="27"/>
      <c r="B348" s="28"/>
      <c r="C348" s="56"/>
      <c r="D348" s="7"/>
      <c r="E348" s="19"/>
      <c r="F348" s="19"/>
      <c r="G348" s="30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4.25" customHeight="1" x14ac:dyDescent="0.35">
      <c r="A349" s="27"/>
      <c r="B349" s="28"/>
      <c r="C349" s="56"/>
      <c r="D349" s="7"/>
      <c r="E349" s="19"/>
      <c r="F349" s="19"/>
      <c r="G349" s="30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4.25" customHeight="1" x14ac:dyDescent="0.35">
      <c r="A350" s="27"/>
      <c r="B350" s="28"/>
      <c r="C350" s="56"/>
      <c r="D350" s="7"/>
      <c r="E350" s="19"/>
      <c r="F350" s="19"/>
      <c r="G350" s="30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4.25" customHeight="1" x14ac:dyDescent="0.35">
      <c r="A351" s="27"/>
      <c r="B351" s="28"/>
      <c r="C351" s="56"/>
      <c r="D351" s="7"/>
      <c r="E351" s="19"/>
      <c r="F351" s="19"/>
      <c r="G351" s="30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4.25" customHeight="1" x14ac:dyDescent="0.35">
      <c r="A352" s="27"/>
      <c r="B352" s="28"/>
      <c r="C352" s="56"/>
      <c r="D352" s="7"/>
      <c r="E352" s="19"/>
      <c r="F352" s="19"/>
      <c r="G352" s="30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4.25" customHeight="1" x14ac:dyDescent="0.35">
      <c r="A353" s="27"/>
      <c r="B353" s="28"/>
      <c r="C353" s="56"/>
      <c r="D353" s="7"/>
      <c r="E353" s="19"/>
      <c r="F353" s="19"/>
      <c r="G353" s="30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4.25" customHeight="1" x14ac:dyDescent="0.35">
      <c r="A354" s="27"/>
      <c r="B354" s="28"/>
      <c r="C354" s="56"/>
      <c r="D354" s="7"/>
      <c r="E354" s="19"/>
      <c r="F354" s="19"/>
      <c r="G354" s="30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4.25" customHeight="1" x14ac:dyDescent="0.35">
      <c r="A355" s="27"/>
      <c r="B355" s="28"/>
      <c r="C355" s="56"/>
      <c r="D355" s="7"/>
      <c r="E355" s="19"/>
      <c r="F355" s="19"/>
      <c r="G355" s="30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4.25" customHeight="1" x14ac:dyDescent="0.35">
      <c r="A356" s="27"/>
      <c r="B356" s="28"/>
      <c r="C356" s="56"/>
      <c r="D356" s="7"/>
      <c r="E356" s="19"/>
      <c r="F356" s="19"/>
      <c r="G356" s="30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4.25" customHeight="1" x14ac:dyDescent="0.35">
      <c r="A357" s="27"/>
      <c r="B357" s="28"/>
      <c r="C357" s="56"/>
      <c r="D357" s="7"/>
      <c r="E357" s="19"/>
      <c r="F357" s="19"/>
      <c r="G357" s="30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4.25" customHeight="1" x14ac:dyDescent="0.35">
      <c r="A358" s="27"/>
      <c r="B358" s="28"/>
      <c r="C358" s="56"/>
      <c r="D358" s="7"/>
      <c r="E358" s="19"/>
      <c r="F358" s="19"/>
      <c r="G358" s="30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4.25" customHeight="1" x14ac:dyDescent="0.35">
      <c r="A359" s="27"/>
      <c r="B359" s="28"/>
      <c r="C359" s="56"/>
      <c r="D359" s="7"/>
      <c r="E359" s="19"/>
      <c r="F359" s="19"/>
      <c r="G359" s="30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4.25" customHeight="1" x14ac:dyDescent="0.35">
      <c r="A360" s="27"/>
      <c r="B360" s="28"/>
      <c r="C360" s="56"/>
      <c r="D360" s="7"/>
      <c r="E360" s="19"/>
      <c r="F360" s="19"/>
      <c r="G360" s="30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4.25" customHeight="1" x14ac:dyDescent="0.35">
      <c r="A361" s="27"/>
      <c r="B361" s="28"/>
      <c r="C361" s="56"/>
      <c r="D361" s="7"/>
      <c r="E361" s="19"/>
      <c r="F361" s="19"/>
      <c r="G361" s="30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4.25" customHeight="1" x14ac:dyDescent="0.35">
      <c r="A362" s="27"/>
      <c r="B362" s="28"/>
      <c r="C362" s="56"/>
      <c r="D362" s="7"/>
      <c r="E362" s="19"/>
      <c r="F362" s="19"/>
      <c r="G362" s="30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4.25" customHeight="1" x14ac:dyDescent="0.35">
      <c r="A363" s="27"/>
      <c r="B363" s="28"/>
      <c r="C363" s="56"/>
      <c r="D363" s="7"/>
      <c r="E363" s="19"/>
      <c r="F363" s="19"/>
      <c r="G363" s="30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4.25" customHeight="1" x14ac:dyDescent="0.35">
      <c r="A364" s="27"/>
      <c r="B364" s="28"/>
      <c r="C364" s="56"/>
      <c r="D364" s="7"/>
      <c r="E364" s="19"/>
      <c r="F364" s="19"/>
      <c r="G364" s="30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4.25" customHeight="1" x14ac:dyDescent="0.35">
      <c r="A365" s="27"/>
      <c r="B365" s="28"/>
      <c r="C365" s="56"/>
      <c r="D365" s="7"/>
      <c r="E365" s="19"/>
      <c r="F365" s="19"/>
      <c r="G365" s="30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4.25" customHeight="1" x14ac:dyDescent="0.35">
      <c r="A366" s="27"/>
      <c r="B366" s="28"/>
      <c r="C366" s="56"/>
      <c r="D366" s="7"/>
      <c r="E366" s="19"/>
      <c r="F366" s="19"/>
      <c r="G366" s="30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4.25" customHeight="1" x14ac:dyDescent="0.35">
      <c r="A367" s="27"/>
      <c r="B367" s="28"/>
      <c r="C367" s="56"/>
      <c r="D367" s="7"/>
      <c r="E367" s="19"/>
      <c r="F367" s="19"/>
      <c r="G367" s="30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4.25" customHeight="1" x14ac:dyDescent="0.35">
      <c r="A368" s="27"/>
      <c r="B368" s="28"/>
      <c r="C368" s="56"/>
      <c r="D368" s="7"/>
      <c r="E368" s="19"/>
      <c r="F368" s="19"/>
      <c r="G368" s="30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4.25" customHeight="1" x14ac:dyDescent="0.35">
      <c r="A369" s="27"/>
      <c r="B369" s="28"/>
      <c r="C369" s="56"/>
      <c r="D369" s="7"/>
      <c r="E369" s="19"/>
      <c r="F369" s="19"/>
      <c r="G369" s="30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4.25" customHeight="1" x14ac:dyDescent="0.35">
      <c r="A370" s="27"/>
      <c r="B370" s="28"/>
      <c r="C370" s="56"/>
      <c r="D370" s="7"/>
      <c r="E370" s="19"/>
      <c r="F370" s="19"/>
      <c r="G370" s="30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4.25" customHeight="1" x14ac:dyDescent="0.35">
      <c r="A371" s="27"/>
      <c r="B371" s="28"/>
      <c r="C371" s="56"/>
      <c r="D371" s="7"/>
      <c r="E371" s="19"/>
      <c r="F371" s="19"/>
      <c r="G371" s="30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4.25" customHeight="1" x14ac:dyDescent="0.35">
      <c r="A372" s="27"/>
      <c r="B372" s="28"/>
      <c r="C372" s="56"/>
      <c r="D372" s="7"/>
      <c r="E372" s="19"/>
      <c r="F372" s="19"/>
      <c r="G372" s="30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4.25" customHeight="1" x14ac:dyDescent="0.35">
      <c r="A373" s="27"/>
      <c r="B373" s="28"/>
      <c r="C373" s="56"/>
      <c r="D373" s="7"/>
      <c r="E373" s="19"/>
      <c r="F373" s="19"/>
      <c r="G373" s="30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4.25" customHeight="1" x14ac:dyDescent="0.35">
      <c r="A374" s="27"/>
      <c r="B374" s="28"/>
      <c r="C374" s="56"/>
      <c r="D374" s="7"/>
      <c r="E374" s="19"/>
      <c r="F374" s="19"/>
      <c r="G374" s="30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4.25" customHeight="1" x14ac:dyDescent="0.35">
      <c r="A375" s="27"/>
      <c r="B375" s="28"/>
      <c r="C375" s="56"/>
      <c r="D375" s="7"/>
      <c r="E375" s="19"/>
      <c r="F375" s="19"/>
      <c r="G375" s="30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4.25" customHeight="1" x14ac:dyDescent="0.35">
      <c r="A376" s="27"/>
      <c r="B376" s="28"/>
      <c r="C376" s="56"/>
      <c r="D376" s="7"/>
      <c r="E376" s="19"/>
      <c r="F376" s="19"/>
      <c r="G376" s="30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4.25" customHeight="1" x14ac:dyDescent="0.35">
      <c r="A377" s="27"/>
      <c r="B377" s="28"/>
      <c r="C377" s="56"/>
      <c r="D377" s="7"/>
      <c r="E377" s="19"/>
      <c r="F377" s="19"/>
      <c r="G377" s="30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4.25" customHeight="1" x14ac:dyDescent="0.35">
      <c r="A378" s="27"/>
      <c r="B378" s="28"/>
      <c r="C378" s="56"/>
      <c r="D378" s="7"/>
      <c r="E378" s="19"/>
      <c r="F378" s="19"/>
      <c r="G378" s="30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4.25" customHeight="1" x14ac:dyDescent="0.35">
      <c r="A379" s="27"/>
      <c r="B379" s="28"/>
      <c r="C379" s="56"/>
      <c r="D379" s="7"/>
      <c r="E379" s="19"/>
      <c r="F379" s="19"/>
      <c r="G379" s="30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4.25" customHeight="1" x14ac:dyDescent="0.35">
      <c r="A380" s="27"/>
      <c r="B380" s="28"/>
      <c r="C380" s="56"/>
      <c r="D380" s="7"/>
      <c r="E380" s="19"/>
      <c r="F380" s="19"/>
      <c r="G380" s="30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4.25" customHeight="1" x14ac:dyDescent="0.35">
      <c r="A381" s="27"/>
      <c r="B381" s="28"/>
      <c r="C381" s="56"/>
      <c r="D381" s="7"/>
      <c r="E381" s="19"/>
      <c r="F381" s="19"/>
      <c r="G381" s="30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4.25" customHeight="1" x14ac:dyDescent="0.35">
      <c r="A382" s="27"/>
      <c r="B382" s="28"/>
      <c r="C382" s="56"/>
      <c r="D382" s="7"/>
      <c r="E382" s="19"/>
      <c r="F382" s="19"/>
      <c r="G382" s="30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4.25" customHeight="1" x14ac:dyDescent="0.35">
      <c r="A383" s="27"/>
      <c r="B383" s="28"/>
      <c r="C383" s="56"/>
      <c r="D383" s="7"/>
      <c r="E383" s="19"/>
      <c r="F383" s="19"/>
      <c r="G383" s="30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4.25" customHeight="1" x14ac:dyDescent="0.35">
      <c r="A384" s="27"/>
      <c r="B384" s="28"/>
      <c r="C384" s="56"/>
      <c r="D384" s="7"/>
      <c r="E384" s="19"/>
      <c r="F384" s="19"/>
      <c r="G384" s="30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4.25" customHeight="1" x14ac:dyDescent="0.35">
      <c r="A385" s="27"/>
      <c r="B385" s="28"/>
      <c r="C385" s="56"/>
      <c r="D385" s="7"/>
      <c r="E385" s="19"/>
      <c r="F385" s="19"/>
      <c r="G385" s="30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4.25" customHeight="1" x14ac:dyDescent="0.35">
      <c r="A386" s="27"/>
      <c r="B386" s="28"/>
      <c r="C386" s="56"/>
      <c r="D386" s="7"/>
      <c r="E386" s="19"/>
      <c r="F386" s="19"/>
      <c r="G386" s="30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4.25" customHeight="1" x14ac:dyDescent="0.35">
      <c r="A387" s="27"/>
      <c r="B387" s="28"/>
      <c r="C387" s="56"/>
      <c r="D387" s="7"/>
      <c r="E387" s="19"/>
      <c r="F387" s="19"/>
      <c r="G387" s="30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4.25" customHeight="1" x14ac:dyDescent="0.35">
      <c r="A388" s="27"/>
      <c r="B388" s="28"/>
      <c r="C388" s="56"/>
      <c r="D388" s="7"/>
      <c r="E388" s="19"/>
      <c r="F388" s="19"/>
      <c r="G388" s="30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4.25" customHeight="1" x14ac:dyDescent="0.35">
      <c r="A389" s="27"/>
      <c r="B389" s="28"/>
      <c r="C389" s="56"/>
      <c r="D389" s="7"/>
      <c r="E389" s="19"/>
      <c r="F389" s="19"/>
      <c r="G389" s="30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4.25" customHeight="1" x14ac:dyDescent="0.35">
      <c r="A390" s="27"/>
      <c r="B390" s="28"/>
      <c r="C390" s="56"/>
      <c r="D390" s="7"/>
      <c r="E390" s="19"/>
      <c r="F390" s="19"/>
      <c r="G390" s="30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4.25" customHeight="1" x14ac:dyDescent="0.35">
      <c r="A391" s="27"/>
      <c r="B391" s="28"/>
      <c r="C391" s="56"/>
      <c r="D391" s="7"/>
      <c r="E391" s="19"/>
      <c r="F391" s="19"/>
      <c r="G391" s="30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4.25" customHeight="1" x14ac:dyDescent="0.35">
      <c r="A392" s="27"/>
      <c r="B392" s="28"/>
      <c r="C392" s="56"/>
      <c r="D392" s="7"/>
      <c r="E392" s="19"/>
      <c r="F392" s="19"/>
      <c r="G392" s="30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4.25" customHeight="1" x14ac:dyDescent="0.35">
      <c r="A393" s="27"/>
      <c r="B393" s="28"/>
      <c r="C393" s="56"/>
      <c r="D393" s="7"/>
      <c r="E393" s="19"/>
      <c r="F393" s="19"/>
      <c r="G393" s="30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4.25" customHeight="1" x14ac:dyDescent="0.35">
      <c r="A394" s="27"/>
      <c r="B394" s="28"/>
      <c r="C394" s="56"/>
      <c r="D394" s="7"/>
      <c r="E394" s="19"/>
      <c r="F394" s="19"/>
      <c r="G394" s="30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4.25" customHeight="1" x14ac:dyDescent="0.35">
      <c r="A395" s="27"/>
      <c r="B395" s="28"/>
      <c r="C395" s="56"/>
      <c r="D395" s="7"/>
      <c r="E395" s="19"/>
      <c r="F395" s="19"/>
      <c r="G395" s="30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4.25" customHeight="1" x14ac:dyDescent="0.35">
      <c r="A396" s="27"/>
      <c r="B396" s="28"/>
      <c r="C396" s="56"/>
      <c r="D396" s="7"/>
      <c r="E396" s="19"/>
      <c r="F396" s="19"/>
      <c r="G396" s="30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4.25" customHeight="1" x14ac:dyDescent="0.35">
      <c r="A397" s="27"/>
      <c r="B397" s="28"/>
      <c r="C397" s="56"/>
      <c r="D397" s="7"/>
      <c r="E397" s="19"/>
      <c r="F397" s="19"/>
      <c r="G397" s="30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4.25" customHeight="1" x14ac:dyDescent="0.35">
      <c r="A398" s="27"/>
      <c r="B398" s="28"/>
      <c r="C398" s="56"/>
      <c r="D398" s="7"/>
      <c r="E398" s="19"/>
      <c r="F398" s="19"/>
      <c r="G398" s="30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4.25" customHeight="1" x14ac:dyDescent="0.35">
      <c r="A399" s="27"/>
      <c r="B399" s="28"/>
      <c r="C399" s="56"/>
      <c r="D399" s="7"/>
      <c r="E399" s="19"/>
      <c r="F399" s="19"/>
      <c r="G399" s="30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4.25" customHeight="1" x14ac:dyDescent="0.35">
      <c r="A400" s="27"/>
      <c r="B400" s="28"/>
      <c r="C400" s="56"/>
      <c r="D400" s="7"/>
      <c r="E400" s="19"/>
      <c r="F400" s="19"/>
      <c r="G400" s="30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4.25" customHeight="1" x14ac:dyDescent="0.35">
      <c r="A401" s="27"/>
      <c r="B401" s="28"/>
      <c r="C401" s="56"/>
      <c r="D401" s="7"/>
      <c r="E401" s="19"/>
      <c r="F401" s="19"/>
      <c r="G401" s="30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4.25" customHeight="1" x14ac:dyDescent="0.35">
      <c r="A402" s="27"/>
      <c r="B402" s="28"/>
      <c r="C402" s="56"/>
      <c r="D402" s="7"/>
      <c r="E402" s="19"/>
      <c r="F402" s="19"/>
      <c r="G402" s="30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4.25" customHeight="1" x14ac:dyDescent="0.35">
      <c r="A403" s="27"/>
      <c r="B403" s="28"/>
      <c r="C403" s="56"/>
      <c r="D403" s="7"/>
      <c r="E403" s="19"/>
      <c r="F403" s="19"/>
      <c r="G403" s="30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4.25" customHeight="1" x14ac:dyDescent="0.35">
      <c r="A404" s="27"/>
      <c r="B404" s="28"/>
      <c r="C404" s="56"/>
      <c r="D404" s="7"/>
      <c r="E404" s="19"/>
      <c r="F404" s="19"/>
      <c r="G404" s="30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4.25" customHeight="1" x14ac:dyDescent="0.35">
      <c r="A405" s="27"/>
      <c r="B405" s="28"/>
      <c r="C405" s="56"/>
      <c r="D405" s="7"/>
      <c r="E405" s="19"/>
      <c r="F405" s="19"/>
      <c r="G405" s="30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4.25" customHeight="1" x14ac:dyDescent="0.35">
      <c r="A406" s="27"/>
      <c r="B406" s="28"/>
      <c r="C406" s="56"/>
      <c r="D406" s="7"/>
      <c r="E406" s="19"/>
      <c r="F406" s="19"/>
      <c r="G406" s="30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4.25" customHeight="1" x14ac:dyDescent="0.35">
      <c r="A407" s="27"/>
      <c r="B407" s="28"/>
      <c r="C407" s="56"/>
      <c r="D407" s="7"/>
      <c r="E407" s="19"/>
      <c r="F407" s="19"/>
      <c r="G407" s="30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4.25" customHeight="1" x14ac:dyDescent="0.35">
      <c r="A408" s="27"/>
      <c r="B408" s="28"/>
      <c r="C408" s="56"/>
      <c r="D408" s="7"/>
      <c r="E408" s="19"/>
      <c r="F408" s="19"/>
      <c r="G408" s="30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4.25" customHeight="1" x14ac:dyDescent="0.35">
      <c r="A409" s="27"/>
      <c r="B409" s="28"/>
      <c r="C409" s="56"/>
      <c r="D409" s="7"/>
      <c r="E409" s="19"/>
      <c r="F409" s="19"/>
      <c r="G409" s="30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4.25" customHeight="1" x14ac:dyDescent="0.35">
      <c r="A410" s="27"/>
      <c r="B410" s="28"/>
      <c r="C410" s="56"/>
      <c r="D410" s="7"/>
      <c r="E410" s="19"/>
      <c r="F410" s="19"/>
      <c r="G410" s="30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4.25" customHeight="1" x14ac:dyDescent="0.35">
      <c r="A411" s="27"/>
      <c r="B411" s="28"/>
      <c r="C411" s="56"/>
      <c r="D411" s="7"/>
      <c r="E411" s="19"/>
      <c r="F411" s="19"/>
      <c r="G411" s="30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4.25" customHeight="1" x14ac:dyDescent="0.35">
      <c r="A412" s="27"/>
      <c r="B412" s="28"/>
      <c r="C412" s="56"/>
      <c r="D412" s="7"/>
      <c r="E412" s="19"/>
      <c r="F412" s="19"/>
      <c r="G412" s="30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4.25" customHeight="1" x14ac:dyDescent="0.35">
      <c r="A413" s="27"/>
      <c r="B413" s="28"/>
      <c r="C413" s="56"/>
      <c r="D413" s="7"/>
      <c r="E413" s="19"/>
      <c r="F413" s="19"/>
      <c r="G413" s="30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4.25" customHeight="1" x14ac:dyDescent="0.35">
      <c r="A414" s="27"/>
      <c r="B414" s="28"/>
      <c r="C414" s="56"/>
      <c r="D414" s="7"/>
      <c r="E414" s="19"/>
      <c r="F414" s="19"/>
      <c r="G414" s="30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4.25" customHeight="1" x14ac:dyDescent="0.35">
      <c r="A415" s="27"/>
      <c r="B415" s="28"/>
      <c r="C415" s="56"/>
      <c r="D415" s="7"/>
      <c r="E415" s="19"/>
      <c r="F415" s="19"/>
      <c r="G415" s="30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4.25" customHeight="1" x14ac:dyDescent="0.35">
      <c r="A416" s="27"/>
      <c r="B416" s="28"/>
      <c r="C416" s="56"/>
      <c r="D416" s="7"/>
      <c r="E416" s="19"/>
      <c r="F416" s="19"/>
      <c r="G416" s="30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4.25" customHeight="1" x14ac:dyDescent="0.35">
      <c r="A417" s="27"/>
      <c r="B417" s="28"/>
      <c r="C417" s="56"/>
      <c r="D417" s="7"/>
      <c r="E417" s="19"/>
      <c r="F417" s="19"/>
      <c r="G417" s="30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4.25" customHeight="1" x14ac:dyDescent="0.35">
      <c r="A418" s="27"/>
      <c r="B418" s="28"/>
      <c r="C418" s="56"/>
      <c r="D418" s="7"/>
      <c r="E418" s="19"/>
      <c r="F418" s="19"/>
      <c r="G418" s="30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4.25" customHeight="1" x14ac:dyDescent="0.35">
      <c r="A419" s="27"/>
      <c r="B419" s="28"/>
      <c r="C419" s="56"/>
      <c r="D419" s="7"/>
      <c r="E419" s="19"/>
      <c r="F419" s="19"/>
      <c r="G419" s="30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4.25" customHeight="1" x14ac:dyDescent="0.35">
      <c r="A420" s="27"/>
      <c r="B420" s="28"/>
      <c r="C420" s="56"/>
      <c r="D420" s="7"/>
      <c r="E420" s="19"/>
      <c r="F420" s="19"/>
      <c r="G420" s="30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4.25" customHeight="1" x14ac:dyDescent="0.35">
      <c r="A421" s="27"/>
      <c r="B421" s="28"/>
      <c r="C421" s="56"/>
      <c r="D421" s="7"/>
      <c r="E421" s="19"/>
      <c r="F421" s="19"/>
      <c r="G421" s="30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4.25" customHeight="1" x14ac:dyDescent="0.35">
      <c r="A422" s="27"/>
      <c r="B422" s="28"/>
      <c r="C422" s="56"/>
      <c r="D422" s="7"/>
      <c r="E422" s="19"/>
      <c r="F422" s="19"/>
      <c r="G422" s="30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4.25" customHeight="1" x14ac:dyDescent="0.35">
      <c r="A423" s="27"/>
      <c r="B423" s="28"/>
      <c r="C423" s="56"/>
      <c r="D423" s="7"/>
      <c r="E423" s="19"/>
      <c r="F423" s="19"/>
      <c r="G423" s="30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4.25" customHeight="1" x14ac:dyDescent="0.35">
      <c r="A424" s="27"/>
      <c r="B424" s="28"/>
      <c r="C424" s="56"/>
      <c r="D424" s="7"/>
      <c r="E424" s="19"/>
      <c r="F424" s="19"/>
      <c r="G424" s="30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4.25" customHeight="1" x14ac:dyDescent="0.35">
      <c r="A425" s="27"/>
      <c r="B425" s="28"/>
      <c r="C425" s="56"/>
      <c r="D425" s="7"/>
      <c r="E425" s="19"/>
      <c r="F425" s="19"/>
      <c r="G425" s="30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4.25" customHeight="1" x14ac:dyDescent="0.35">
      <c r="A426" s="27"/>
      <c r="B426" s="28"/>
      <c r="C426" s="56"/>
      <c r="D426" s="7"/>
      <c r="E426" s="19"/>
      <c r="F426" s="19"/>
      <c r="G426" s="30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4.25" customHeight="1" x14ac:dyDescent="0.35">
      <c r="A427" s="27"/>
      <c r="B427" s="28"/>
      <c r="C427" s="56"/>
      <c r="D427" s="7"/>
      <c r="E427" s="19"/>
      <c r="F427" s="19"/>
      <c r="G427" s="30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4.25" customHeight="1" x14ac:dyDescent="0.35">
      <c r="A428" s="27"/>
      <c r="B428" s="28"/>
      <c r="C428" s="56"/>
      <c r="D428" s="7"/>
      <c r="E428" s="19"/>
      <c r="F428" s="19"/>
      <c r="G428" s="30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4.25" customHeight="1" x14ac:dyDescent="0.35">
      <c r="A429" s="27"/>
      <c r="B429" s="28"/>
      <c r="C429" s="56"/>
      <c r="D429" s="7"/>
      <c r="E429" s="19"/>
      <c r="F429" s="19"/>
      <c r="G429" s="30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4.25" customHeight="1" x14ac:dyDescent="0.35">
      <c r="A430" s="27"/>
      <c r="B430" s="28"/>
      <c r="C430" s="56"/>
      <c r="D430" s="7"/>
      <c r="E430" s="19"/>
      <c r="F430" s="19"/>
      <c r="G430" s="30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4.25" customHeight="1" x14ac:dyDescent="0.35">
      <c r="A431" s="27"/>
      <c r="B431" s="28"/>
      <c r="C431" s="56"/>
      <c r="D431" s="7"/>
      <c r="E431" s="19"/>
      <c r="F431" s="19"/>
      <c r="G431" s="30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4.25" customHeight="1" x14ac:dyDescent="0.35">
      <c r="A432" s="27"/>
      <c r="B432" s="28"/>
      <c r="C432" s="56"/>
      <c r="D432" s="7"/>
      <c r="E432" s="19"/>
      <c r="F432" s="19"/>
      <c r="G432" s="30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4.25" customHeight="1" x14ac:dyDescent="0.35">
      <c r="A433" s="27"/>
      <c r="B433" s="28"/>
      <c r="C433" s="56"/>
      <c r="D433" s="7"/>
      <c r="E433" s="19"/>
      <c r="F433" s="19"/>
      <c r="G433" s="30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4.25" customHeight="1" x14ac:dyDescent="0.35">
      <c r="A434" s="27"/>
      <c r="B434" s="28"/>
      <c r="C434" s="56"/>
      <c r="D434" s="7"/>
      <c r="E434" s="19"/>
      <c r="F434" s="19"/>
      <c r="G434" s="30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4.25" customHeight="1" x14ac:dyDescent="0.35">
      <c r="A435" s="27"/>
      <c r="B435" s="28"/>
      <c r="C435" s="56"/>
      <c r="D435" s="7"/>
      <c r="E435" s="19"/>
      <c r="F435" s="19"/>
      <c r="G435" s="30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4.25" customHeight="1" x14ac:dyDescent="0.35">
      <c r="A436" s="27"/>
      <c r="B436" s="28"/>
      <c r="C436" s="56"/>
      <c r="D436" s="7"/>
      <c r="E436" s="19"/>
      <c r="F436" s="19"/>
      <c r="G436" s="30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4.25" customHeight="1" x14ac:dyDescent="0.35">
      <c r="A437" s="27"/>
      <c r="B437" s="28"/>
      <c r="C437" s="56"/>
      <c r="D437" s="7"/>
      <c r="E437" s="19"/>
      <c r="F437" s="19"/>
      <c r="G437" s="30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4.25" customHeight="1" x14ac:dyDescent="0.35">
      <c r="A438" s="27"/>
      <c r="B438" s="28"/>
      <c r="C438" s="56"/>
      <c r="D438" s="7"/>
      <c r="E438" s="19"/>
      <c r="F438" s="19"/>
      <c r="G438" s="30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4.25" customHeight="1" x14ac:dyDescent="0.35">
      <c r="A439" s="27"/>
      <c r="B439" s="28"/>
      <c r="C439" s="56"/>
      <c r="D439" s="7"/>
      <c r="E439" s="19"/>
      <c r="F439" s="19"/>
      <c r="G439" s="30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4.25" customHeight="1" x14ac:dyDescent="0.35">
      <c r="A440" s="27"/>
      <c r="B440" s="28"/>
      <c r="C440" s="56"/>
      <c r="D440" s="7"/>
      <c r="E440" s="19"/>
      <c r="F440" s="19"/>
      <c r="G440" s="30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4.25" customHeight="1" x14ac:dyDescent="0.35">
      <c r="A441" s="27"/>
      <c r="B441" s="28"/>
      <c r="C441" s="56"/>
      <c r="D441" s="7"/>
      <c r="E441" s="19"/>
      <c r="F441" s="19"/>
      <c r="G441" s="30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4.25" customHeight="1" x14ac:dyDescent="0.35">
      <c r="A442" s="27"/>
      <c r="B442" s="28"/>
      <c r="C442" s="56"/>
      <c r="D442" s="7"/>
      <c r="E442" s="19"/>
      <c r="F442" s="19"/>
      <c r="G442" s="30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4.25" customHeight="1" x14ac:dyDescent="0.35">
      <c r="A443" s="27"/>
      <c r="B443" s="28"/>
      <c r="C443" s="56"/>
      <c r="D443" s="7"/>
      <c r="E443" s="19"/>
      <c r="F443" s="19"/>
      <c r="G443" s="30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4.25" customHeight="1" x14ac:dyDescent="0.35">
      <c r="A444" s="27"/>
      <c r="B444" s="28"/>
      <c r="C444" s="56"/>
      <c r="D444" s="7"/>
      <c r="E444" s="19"/>
      <c r="F444" s="19"/>
      <c r="G444" s="30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4.25" customHeight="1" x14ac:dyDescent="0.35">
      <c r="A445" s="27"/>
      <c r="B445" s="28"/>
      <c r="C445" s="56"/>
      <c r="D445" s="7"/>
      <c r="E445" s="19"/>
      <c r="F445" s="19"/>
      <c r="G445" s="30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4.25" customHeight="1" x14ac:dyDescent="0.35">
      <c r="A446" s="27"/>
      <c r="B446" s="28"/>
      <c r="C446" s="56"/>
      <c r="D446" s="7"/>
      <c r="E446" s="19"/>
      <c r="F446" s="19"/>
      <c r="G446" s="30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4.25" customHeight="1" x14ac:dyDescent="0.35">
      <c r="A447" s="27"/>
      <c r="B447" s="28"/>
      <c r="C447" s="56"/>
      <c r="D447" s="7"/>
      <c r="E447" s="19"/>
      <c r="F447" s="19"/>
      <c r="G447" s="30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4.25" customHeight="1" x14ac:dyDescent="0.35">
      <c r="A448" s="27"/>
      <c r="B448" s="28"/>
      <c r="C448" s="56"/>
      <c r="D448" s="7"/>
      <c r="E448" s="19"/>
      <c r="F448" s="19"/>
      <c r="G448" s="30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4.25" customHeight="1" x14ac:dyDescent="0.35">
      <c r="A449" s="27"/>
      <c r="B449" s="28"/>
      <c r="C449" s="56"/>
      <c r="D449" s="7"/>
      <c r="E449" s="19"/>
      <c r="F449" s="19"/>
      <c r="G449" s="30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4.25" customHeight="1" x14ac:dyDescent="0.35">
      <c r="A450" s="27"/>
      <c r="B450" s="28"/>
      <c r="C450" s="56"/>
      <c r="D450" s="7"/>
      <c r="E450" s="19"/>
      <c r="F450" s="19"/>
      <c r="G450" s="30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4.25" customHeight="1" x14ac:dyDescent="0.35">
      <c r="A451" s="27"/>
      <c r="B451" s="28"/>
      <c r="C451" s="56"/>
      <c r="D451" s="7"/>
      <c r="E451" s="19"/>
      <c r="F451" s="19"/>
      <c r="G451" s="30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4.25" customHeight="1" x14ac:dyDescent="0.35">
      <c r="A452" s="27"/>
      <c r="B452" s="28"/>
      <c r="C452" s="56"/>
      <c r="D452" s="7"/>
      <c r="E452" s="19"/>
      <c r="F452" s="19"/>
      <c r="G452" s="30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4.25" customHeight="1" x14ac:dyDescent="0.35">
      <c r="A453" s="27"/>
      <c r="B453" s="28"/>
      <c r="C453" s="56"/>
      <c r="D453" s="7"/>
      <c r="E453" s="19"/>
      <c r="F453" s="19"/>
      <c r="G453" s="30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4.25" customHeight="1" x14ac:dyDescent="0.35">
      <c r="A454" s="27"/>
      <c r="B454" s="28"/>
      <c r="C454" s="56"/>
      <c r="D454" s="7"/>
      <c r="E454" s="19"/>
      <c r="F454" s="19"/>
      <c r="G454" s="30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4.25" customHeight="1" x14ac:dyDescent="0.35">
      <c r="A455" s="27"/>
      <c r="B455" s="28"/>
      <c r="C455" s="56"/>
      <c r="D455" s="7"/>
      <c r="E455" s="19"/>
      <c r="F455" s="19"/>
      <c r="G455" s="30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4.25" customHeight="1" x14ac:dyDescent="0.35">
      <c r="A456" s="27"/>
      <c r="B456" s="28"/>
      <c r="C456" s="56"/>
      <c r="D456" s="7"/>
      <c r="E456" s="19"/>
      <c r="F456" s="19"/>
      <c r="G456" s="30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4.25" customHeight="1" x14ac:dyDescent="0.35">
      <c r="A457" s="27"/>
      <c r="B457" s="28"/>
      <c r="C457" s="56"/>
      <c r="D457" s="7"/>
      <c r="E457" s="19"/>
      <c r="F457" s="19"/>
      <c r="G457" s="30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4.25" customHeight="1" x14ac:dyDescent="0.35">
      <c r="A458" s="27"/>
      <c r="B458" s="28"/>
      <c r="C458" s="56"/>
      <c r="D458" s="7"/>
      <c r="E458" s="19"/>
      <c r="F458" s="19"/>
      <c r="G458" s="30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4.25" customHeight="1" x14ac:dyDescent="0.35">
      <c r="A459" s="27"/>
      <c r="B459" s="28"/>
      <c r="C459" s="56"/>
      <c r="D459" s="7"/>
      <c r="E459" s="19"/>
      <c r="F459" s="19"/>
      <c r="G459" s="30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4.25" customHeight="1" x14ac:dyDescent="0.35">
      <c r="A460" s="27"/>
      <c r="B460" s="28"/>
      <c r="C460" s="56"/>
      <c r="D460" s="7"/>
      <c r="E460" s="19"/>
      <c r="F460" s="19"/>
      <c r="G460" s="30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4.25" customHeight="1" x14ac:dyDescent="0.35">
      <c r="A461" s="27"/>
      <c r="B461" s="28"/>
      <c r="C461" s="56"/>
      <c r="D461" s="7"/>
      <c r="E461" s="19"/>
      <c r="F461" s="19"/>
      <c r="G461" s="30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4.25" customHeight="1" x14ac:dyDescent="0.35">
      <c r="A462" s="27"/>
      <c r="B462" s="28"/>
      <c r="C462" s="56"/>
      <c r="D462" s="7"/>
      <c r="E462" s="19"/>
      <c r="F462" s="19"/>
      <c r="G462" s="30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4.25" customHeight="1" x14ac:dyDescent="0.35">
      <c r="A463" s="27"/>
      <c r="B463" s="28"/>
      <c r="C463" s="56"/>
      <c r="D463" s="7"/>
      <c r="E463" s="19"/>
      <c r="F463" s="19"/>
      <c r="G463" s="30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4.25" customHeight="1" x14ac:dyDescent="0.35">
      <c r="A464" s="27"/>
      <c r="B464" s="28"/>
      <c r="C464" s="56"/>
      <c r="D464" s="7"/>
      <c r="E464" s="19"/>
      <c r="F464" s="19"/>
      <c r="G464" s="30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4.25" customHeight="1" x14ac:dyDescent="0.35">
      <c r="A465" s="27"/>
      <c r="B465" s="28"/>
      <c r="C465" s="56"/>
      <c r="D465" s="7"/>
      <c r="E465" s="19"/>
      <c r="F465" s="19"/>
      <c r="G465" s="30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4.25" customHeight="1" x14ac:dyDescent="0.35">
      <c r="A466" s="27"/>
      <c r="B466" s="28"/>
      <c r="C466" s="56"/>
      <c r="D466" s="7"/>
      <c r="E466" s="19"/>
      <c r="F466" s="19"/>
      <c r="G466" s="30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4.25" customHeight="1" x14ac:dyDescent="0.35">
      <c r="A467" s="27"/>
      <c r="B467" s="28"/>
      <c r="C467" s="56"/>
      <c r="D467" s="7"/>
      <c r="E467" s="19"/>
      <c r="F467" s="19"/>
      <c r="G467" s="30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4.25" customHeight="1" x14ac:dyDescent="0.35">
      <c r="A468" s="27"/>
      <c r="B468" s="28"/>
      <c r="C468" s="56"/>
      <c r="D468" s="7"/>
      <c r="E468" s="19"/>
      <c r="F468" s="19"/>
      <c r="G468" s="30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4.25" customHeight="1" x14ac:dyDescent="0.35">
      <c r="A469" s="27"/>
      <c r="B469" s="28"/>
      <c r="C469" s="56"/>
      <c r="D469" s="7"/>
      <c r="E469" s="19"/>
      <c r="F469" s="19"/>
      <c r="G469" s="30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4.25" customHeight="1" x14ac:dyDescent="0.35">
      <c r="A470" s="27"/>
      <c r="B470" s="28"/>
      <c r="C470" s="56"/>
      <c r="D470" s="7"/>
      <c r="E470" s="19"/>
      <c r="F470" s="19"/>
      <c r="G470" s="30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4.25" customHeight="1" x14ac:dyDescent="0.35">
      <c r="A471" s="27"/>
      <c r="B471" s="28"/>
      <c r="C471" s="56"/>
      <c r="D471" s="7"/>
      <c r="E471" s="19"/>
      <c r="F471" s="19"/>
      <c r="G471" s="30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4.25" customHeight="1" x14ac:dyDescent="0.35">
      <c r="A472" s="27"/>
      <c r="B472" s="28"/>
      <c r="C472" s="56"/>
      <c r="D472" s="7"/>
      <c r="E472" s="19"/>
      <c r="F472" s="19"/>
      <c r="G472" s="30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4.25" customHeight="1" x14ac:dyDescent="0.35">
      <c r="A473" s="27"/>
      <c r="B473" s="28"/>
      <c r="C473" s="56"/>
      <c r="D473" s="7"/>
      <c r="E473" s="19"/>
      <c r="F473" s="19"/>
      <c r="G473" s="30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4.25" customHeight="1" x14ac:dyDescent="0.35">
      <c r="A474" s="27"/>
      <c r="B474" s="28"/>
      <c r="C474" s="56"/>
      <c r="D474" s="7"/>
      <c r="E474" s="19"/>
      <c r="F474" s="19"/>
      <c r="G474" s="30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4.25" customHeight="1" x14ac:dyDescent="0.35">
      <c r="A475" s="27"/>
      <c r="B475" s="28"/>
      <c r="C475" s="56"/>
      <c r="D475" s="7"/>
      <c r="E475" s="19"/>
      <c r="F475" s="19"/>
      <c r="G475" s="30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4.25" customHeight="1" x14ac:dyDescent="0.35">
      <c r="A476" s="27"/>
      <c r="B476" s="28"/>
      <c r="C476" s="56"/>
      <c r="D476" s="7"/>
      <c r="E476" s="19"/>
      <c r="F476" s="19"/>
      <c r="G476" s="30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4.25" customHeight="1" x14ac:dyDescent="0.35">
      <c r="A477" s="27"/>
      <c r="B477" s="28"/>
      <c r="C477" s="56"/>
      <c r="D477" s="7"/>
      <c r="E477" s="19"/>
      <c r="F477" s="19"/>
      <c r="G477" s="30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4.25" customHeight="1" x14ac:dyDescent="0.35">
      <c r="A478" s="27"/>
      <c r="B478" s="28"/>
      <c r="C478" s="56"/>
      <c r="D478" s="7"/>
      <c r="E478" s="19"/>
      <c r="F478" s="19"/>
      <c r="G478" s="30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4.25" customHeight="1" x14ac:dyDescent="0.35">
      <c r="A479" s="27"/>
      <c r="B479" s="28"/>
      <c r="C479" s="56"/>
      <c r="D479" s="7"/>
      <c r="E479" s="19"/>
      <c r="F479" s="19"/>
      <c r="G479" s="30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4.25" customHeight="1" x14ac:dyDescent="0.35">
      <c r="A480" s="27"/>
      <c r="B480" s="28"/>
      <c r="C480" s="56"/>
      <c r="D480" s="7"/>
      <c r="E480" s="19"/>
      <c r="F480" s="19"/>
      <c r="G480" s="30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4.25" customHeight="1" x14ac:dyDescent="0.35">
      <c r="A481" s="27"/>
      <c r="B481" s="28"/>
      <c r="C481" s="56"/>
      <c r="D481" s="7"/>
      <c r="E481" s="19"/>
      <c r="F481" s="19"/>
      <c r="G481" s="30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4.25" customHeight="1" x14ac:dyDescent="0.35">
      <c r="A482" s="27"/>
      <c r="B482" s="28"/>
      <c r="C482" s="56"/>
      <c r="D482" s="7"/>
      <c r="E482" s="19"/>
      <c r="F482" s="19"/>
      <c r="G482" s="30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4.25" customHeight="1" x14ac:dyDescent="0.35">
      <c r="A483" s="27"/>
      <c r="B483" s="28"/>
      <c r="C483" s="56"/>
      <c r="D483" s="7"/>
      <c r="E483" s="19"/>
      <c r="F483" s="19"/>
      <c r="G483" s="30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4.25" customHeight="1" x14ac:dyDescent="0.35">
      <c r="A484" s="27"/>
      <c r="B484" s="28"/>
      <c r="C484" s="56"/>
      <c r="D484" s="7"/>
      <c r="E484" s="19"/>
      <c r="F484" s="19"/>
      <c r="G484" s="30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4.25" customHeight="1" x14ac:dyDescent="0.35">
      <c r="A485" s="27"/>
      <c r="B485" s="28"/>
      <c r="C485" s="56"/>
      <c r="D485" s="7"/>
      <c r="E485" s="19"/>
      <c r="F485" s="19"/>
      <c r="G485" s="30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4.25" customHeight="1" x14ac:dyDescent="0.35">
      <c r="A486" s="27"/>
      <c r="B486" s="28"/>
      <c r="C486" s="56"/>
      <c r="D486" s="7"/>
      <c r="E486" s="19"/>
      <c r="F486" s="19"/>
      <c r="G486" s="30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4.25" customHeight="1" x14ac:dyDescent="0.35">
      <c r="A487" s="27"/>
      <c r="B487" s="28"/>
      <c r="C487" s="56"/>
      <c r="D487" s="7"/>
      <c r="E487" s="19"/>
      <c r="F487" s="19"/>
      <c r="G487" s="30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4.25" customHeight="1" x14ac:dyDescent="0.35">
      <c r="A488" s="27"/>
      <c r="B488" s="28"/>
      <c r="C488" s="56"/>
      <c r="D488" s="7"/>
      <c r="E488" s="19"/>
      <c r="F488" s="19"/>
      <c r="G488" s="30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4.25" customHeight="1" x14ac:dyDescent="0.35">
      <c r="A489" s="27"/>
      <c r="B489" s="28"/>
      <c r="C489" s="56"/>
      <c r="D489" s="7"/>
      <c r="E489" s="19"/>
      <c r="F489" s="19"/>
      <c r="G489" s="30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4.25" customHeight="1" x14ac:dyDescent="0.35">
      <c r="A490" s="27"/>
      <c r="B490" s="28"/>
      <c r="C490" s="56"/>
      <c r="D490" s="7"/>
      <c r="E490" s="19"/>
      <c r="F490" s="19"/>
      <c r="G490" s="30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4.25" customHeight="1" x14ac:dyDescent="0.35">
      <c r="A491" s="27"/>
      <c r="B491" s="28"/>
      <c r="C491" s="56"/>
      <c r="D491" s="7"/>
      <c r="E491" s="19"/>
      <c r="F491" s="19"/>
      <c r="G491" s="30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4.25" customHeight="1" x14ac:dyDescent="0.35">
      <c r="A492" s="27"/>
      <c r="B492" s="28"/>
      <c r="C492" s="56"/>
      <c r="D492" s="7"/>
      <c r="E492" s="19"/>
      <c r="F492" s="19"/>
      <c r="G492" s="30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4.25" customHeight="1" x14ac:dyDescent="0.35">
      <c r="A493" s="27"/>
      <c r="B493" s="28"/>
      <c r="C493" s="56"/>
      <c r="D493" s="7"/>
      <c r="E493" s="19"/>
      <c r="F493" s="19"/>
      <c r="G493" s="30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4.25" customHeight="1" x14ac:dyDescent="0.35">
      <c r="A494" s="27"/>
      <c r="B494" s="28"/>
      <c r="C494" s="56"/>
      <c r="D494" s="7"/>
      <c r="E494" s="19"/>
      <c r="F494" s="19"/>
      <c r="G494" s="30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4.25" customHeight="1" x14ac:dyDescent="0.35">
      <c r="A495" s="27"/>
      <c r="B495" s="28"/>
      <c r="C495" s="56"/>
      <c r="D495" s="7"/>
      <c r="E495" s="19"/>
      <c r="F495" s="19"/>
      <c r="G495" s="30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4.25" customHeight="1" x14ac:dyDescent="0.35">
      <c r="A496" s="27"/>
      <c r="B496" s="28"/>
      <c r="C496" s="56"/>
      <c r="D496" s="7"/>
      <c r="E496" s="19"/>
      <c r="F496" s="19"/>
      <c r="G496" s="30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4.25" customHeight="1" x14ac:dyDescent="0.35">
      <c r="A497" s="27"/>
      <c r="B497" s="28"/>
      <c r="C497" s="56"/>
      <c r="D497" s="7"/>
      <c r="E497" s="19"/>
      <c r="F497" s="19"/>
      <c r="G497" s="30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4.25" customHeight="1" x14ac:dyDescent="0.35">
      <c r="A498" s="27"/>
      <c r="B498" s="28"/>
      <c r="C498" s="56"/>
      <c r="D498" s="7"/>
      <c r="E498" s="19"/>
      <c r="F498" s="19"/>
      <c r="G498" s="30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4.25" customHeight="1" x14ac:dyDescent="0.35">
      <c r="A499" s="27"/>
      <c r="B499" s="28"/>
      <c r="C499" s="56"/>
      <c r="D499" s="7"/>
      <c r="E499" s="19"/>
      <c r="F499" s="19"/>
      <c r="G499" s="30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4.25" customHeight="1" x14ac:dyDescent="0.35">
      <c r="A500" s="27"/>
      <c r="B500" s="28"/>
      <c r="C500" s="56"/>
      <c r="D500" s="7"/>
      <c r="E500" s="19"/>
      <c r="F500" s="19"/>
      <c r="G500" s="30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4.25" customHeight="1" x14ac:dyDescent="0.35">
      <c r="A501" s="27"/>
      <c r="B501" s="28"/>
      <c r="C501" s="56"/>
      <c r="D501" s="7"/>
      <c r="E501" s="19"/>
      <c r="F501" s="19"/>
      <c r="G501" s="30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4.25" customHeight="1" x14ac:dyDescent="0.35">
      <c r="A502" s="27"/>
      <c r="B502" s="28"/>
      <c r="C502" s="56"/>
      <c r="D502" s="7"/>
      <c r="E502" s="19"/>
      <c r="F502" s="19"/>
      <c r="G502" s="30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4.25" customHeight="1" x14ac:dyDescent="0.35">
      <c r="A503" s="27"/>
      <c r="B503" s="28"/>
      <c r="C503" s="56"/>
      <c r="D503" s="7"/>
      <c r="E503" s="19"/>
      <c r="F503" s="19"/>
      <c r="G503" s="30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4.25" customHeight="1" x14ac:dyDescent="0.35">
      <c r="A504" s="27"/>
      <c r="B504" s="28"/>
      <c r="C504" s="56"/>
      <c r="D504" s="7"/>
      <c r="E504" s="19"/>
      <c r="F504" s="19"/>
      <c r="G504" s="30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4.25" customHeight="1" x14ac:dyDescent="0.35">
      <c r="A505" s="27"/>
      <c r="B505" s="28"/>
      <c r="C505" s="56"/>
      <c r="D505" s="7"/>
      <c r="E505" s="19"/>
      <c r="F505" s="19"/>
      <c r="G505" s="30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4.25" customHeight="1" x14ac:dyDescent="0.35">
      <c r="A506" s="27"/>
      <c r="B506" s="28"/>
      <c r="C506" s="56"/>
      <c r="D506" s="7"/>
      <c r="E506" s="19"/>
      <c r="F506" s="19"/>
      <c r="G506" s="30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4.25" customHeight="1" x14ac:dyDescent="0.35">
      <c r="A507" s="27"/>
      <c r="B507" s="28"/>
      <c r="C507" s="56"/>
      <c r="D507" s="7"/>
      <c r="E507" s="19"/>
      <c r="F507" s="19"/>
      <c r="G507" s="30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4.25" customHeight="1" x14ac:dyDescent="0.35">
      <c r="A508" s="27"/>
      <c r="B508" s="28"/>
      <c r="C508" s="56"/>
      <c r="D508" s="7"/>
      <c r="E508" s="19"/>
      <c r="F508" s="19"/>
      <c r="G508" s="30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4.25" customHeight="1" x14ac:dyDescent="0.35">
      <c r="A509" s="27"/>
      <c r="B509" s="28"/>
      <c r="C509" s="56"/>
      <c r="D509" s="7"/>
      <c r="E509" s="19"/>
      <c r="F509" s="19"/>
      <c r="G509" s="30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4.25" customHeight="1" x14ac:dyDescent="0.35">
      <c r="A510" s="27"/>
      <c r="B510" s="28"/>
      <c r="C510" s="56"/>
      <c r="D510" s="7"/>
      <c r="E510" s="19"/>
      <c r="F510" s="19"/>
      <c r="G510" s="30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4.25" customHeight="1" x14ac:dyDescent="0.35">
      <c r="A511" s="27"/>
      <c r="B511" s="28"/>
      <c r="C511" s="56"/>
      <c r="D511" s="7"/>
      <c r="E511" s="19"/>
      <c r="F511" s="19"/>
      <c r="G511" s="30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4.25" customHeight="1" x14ac:dyDescent="0.35">
      <c r="A512" s="27"/>
      <c r="B512" s="28"/>
      <c r="C512" s="56"/>
      <c r="D512" s="7"/>
      <c r="E512" s="19"/>
      <c r="F512" s="19"/>
      <c r="G512" s="30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4.25" customHeight="1" x14ac:dyDescent="0.35">
      <c r="A513" s="27"/>
      <c r="B513" s="28"/>
      <c r="C513" s="56"/>
      <c r="D513" s="7"/>
      <c r="E513" s="19"/>
      <c r="F513" s="19"/>
      <c r="G513" s="30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4.25" customHeight="1" x14ac:dyDescent="0.35">
      <c r="A514" s="27"/>
      <c r="B514" s="28"/>
      <c r="C514" s="56"/>
      <c r="D514" s="7"/>
      <c r="E514" s="19"/>
      <c r="F514" s="19"/>
      <c r="G514" s="30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4.25" customHeight="1" x14ac:dyDescent="0.35">
      <c r="A515" s="27"/>
      <c r="B515" s="28"/>
      <c r="C515" s="56"/>
      <c r="D515" s="7"/>
      <c r="E515" s="19"/>
      <c r="F515" s="19"/>
      <c r="G515" s="30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4.25" customHeight="1" x14ac:dyDescent="0.35">
      <c r="A516" s="27"/>
      <c r="B516" s="28"/>
      <c r="C516" s="56"/>
      <c r="D516" s="7"/>
      <c r="E516" s="19"/>
      <c r="F516" s="19"/>
      <c r="G516" s="30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4.25" customHeight="1" x14ac:dyDescent="0.35">
      <c r="A517" s="27"/>
      <c r="B517" s="28"/>
      <c r="C517" s="56"/>
      <c r="D517" s="7"/>
      <c r="E517" s="19"/>
      <c r="F517" s="19"/>
      <c r="G517" s="30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4.25" customHeight="1" x14ac:dyDescent="0.35">
      <c r="A518" s="27"/>
      <c r="B518" s="28"/>
      <c r="C518" s="56"/>
      <c r="D518" s="7"/>
      <c r="E518" s="19"/>
      <c r="F518" s="19"/>
      <c r="G518" s="30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4.25" customHeight="1" x14ac:dyDescent="0.35">
      <c r="A519" s="27"/>
      <c r="B519" s="28"/>
      <c r="C519" s="56"/>
      <c r="D519" s="7"/>
      <c r="E519" s="19"/>
      <c r="F519" s="19"/>
      <c r="G519" s="30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4.25" customHeight="1" x14ac:dyDescent="0.35">
      <c r="A520" s="27"/>
      <c r="B520" s="28"/>
      <c r="C520" s="56"/>
      <c r="D520" s="7"/>
      <c r="E520" s="19"/>
      <c r="F520" s="19"/>
      <c r="G520" s="30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4.25" customHeight="1" x14ac:dyDescent="0.35">
      <c r="A521" s="27"/>
      <c r="B521" s="28"/>
      <c r="C521" s="56"/>
      <c r="D521" s="7"/>
      <c r="E521" s="19"/>
      <c r="F521" s="19"/>
      <c r="G521" s="30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4.25" customHeight="1" x14ac:dyDescent="0.35">
      <c r="A522" s="27"/>
      <c r="B522" s="28"/>
      <c r="C522" s="56"/>
      <c r="D522" s="7"/>
      <c r="E522" s="19"/>
      <c r="F522" s="19"/>
      <c r="G522" s="30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4.25" customHeight="1" x14ac:dyDescent="0.35">
      <c r="A523" s="27"/>
      <c r="B523" s="28"/>
      <c r="C523" s="56"/>
      <c r="D523" s="7"/>
      <c r="E523" s="19"/>
      <c r="F523" s="19"/>
      <c r="G523" s="30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4.25" customHeight="1" x14ac:dyDescent="0.35">
      <c r="A524" s="27"/>
      <c r="B524" s="28"/>
      <c r="C524" s="56"/>
      <c r="D524" s="7"/>
      <c r="E524" s="19"/>
      <c r="F524" s="19"/>
      <c r="G524" s="30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4.25" customHeight="1" x14ac:dyDescent="0.35">
      <c r="A525" s="27"/>
      <c r="B525" s="28"/>
      <c r="C525" s="56"/>
      <c r="D525" s="7"/>
      <c r="E525" s="19"/>
      <c r="F525" s="19"/>
      <c r="G525" s="30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4.25" customHeight="1" x14ac:dyDescent="0.35">
      <c r="A526" s="27"/>
      <c r="B526" s="28"/>
      <c r="C526" s="56"/>
      <c r="D526" s="7"/>
      <c r="E526" s="19"/>
      <c r="F526" s="19"/>
      <c r="G526" s="30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4.25" customHeight="1" x14ac:dyDescent="0.35">
      <c r="A527" s="27"/>
      <c r="B527" s="28"/>
      <c r="C527" s="56"/>
      <c r="D527" s="7"/>
      <c r="E527" s="19"/>
      <c r="F527" s="19"/>
      <c r="G527" s="30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4.25" customHeight="1" x14ac:dyDescent="0.35">
      <c r="A528" s="27"/>
      <c r="B528" s="28"/>
      <c r="C528" s="56"/>
      <c r="D528" s="7"/>
      <c r="E528" s="19"/>
      <c r="F528" s="19"/>
      <c r="G528" s="30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4.25" customHeight="1" x14ac:dyDescent="0.35">
      <c r="A529" s="27"/>
      <c r="B529" s="28"/>
      <c r="C529" s="56"/>
      <c r="D529" s="7"/>
      <c r="E529" s="19"/>
      <c r="F529" s="19"/>
      <c r="G529" s="30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4.25" customHeight="1" x14ac:dyDescent="0.35">
      <c r="A530" s="27"/>
      <c r="B530" s="28"/>
      <c r="C530" s="56"/>
      <c r="D530" s="7"/>
      <c r="E530" s="19"/>
      <c r="F530" s="19"/>
      <c r="G530" s="30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4.25" customHeight="1" x14ac:dyDescent="0.35">
      <c r="A531" s="27"/>
      <c r="B531" s="28"/>
      <c r="C531" s="56"/>
      <c r="D531" s="7"/>
      <c r="E531" s="19"/>
      <c r="F531" s="19"/>
      <c r="G531" s="30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4.25" customHeight="1" x14ac:dyDescent="0.35">
      <c r="A532" s="27"/>
      <c r="B532" s="28"/>
      <c r="C532" s="56"/>
      <c r="D532" s="7"/>
      <c r="E532" s="19"/>
      <c r="F532" s="19"/>
      <c r="G532" s="30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4.25" customHeight="1" x14ac:dyDescent="0.35">
      <c r="A533" s="27"/>
      <c r="B533" s="28"/>
      <c r="C533" s="56"/>
      <c r="D533" s="7"/>
      <c r="E533" s="19"/>
      <c r="F533" s="19"/>
      <c r="G533" s="30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4.25" customHeight="1" x14ac:dyDescent="0.35">
      <c r="A534" s="27"/>
      <c r="B534" s="28"/>
      <c r="C534" s="56"/>
      <c r="D534" s="7"/>
      <c r="E534" s="19"/>
      <c r="F534" s="19"/>
      <c r="G534" s="30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4.25" customHeight="1" x14ac:dyDescent="0.35">
      <c r="A535" s="27"/>
      <c r="B535" s="28"/>
      <c r="C535" s="56"/>
      <c r="D535" s="7"/>
      <c r="E535" s="19"/>
      <c r="F535" s="19"/>
      <c r="G535" s="30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4.25" customHeight="1" x14ac:dyDescent="0.35">
      <c r="A536" s="27"/>
      <c r="B536" s="28"/>
      <c r="C536" s="56"/>
      <c r="D536" s="7"/>
      <c r="E536" s="19"/>
      <c r="F536" s="19"/>
      <c r="G536" s="30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4.25" customHeight="1" x14ac:dyDescent="0.35">
      <c r="A537" s="27"/>
      <c r="B537" s="28"/>
      <c r="C537" s="56"/>
      <c r="D537" s="7"/>
      <c r="E537" s="19"/>
      <c r="F537" s="19"/>
      <c r="G537" s="30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4.25" customHeight="1" x14ac:dyDescent="0.35">
      <c r="A538" s="27"/>
      <c r="B538" s="28"/>
      <c r="C538" s="56"/>
      <c r="D538" s="7"/>
      <c r="E538" s="19"/>
      <c r="F538" s="19"/>
      <c r="G538" s="30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4.25" customHeight="1" x14ac:dyDescent="0.35">
      <c r="A539" s="27"/>
      <c r="B539" s="28"/>
      <c r="C539" s="56"/>
      <c r="D539" s="7"/>
      <c r="E539" s="19"/>
      <c r="F539" s="19"/>
      <c r="G539" s="30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4.25" customHeight="1" x14ac:dyDescent="0.35">
      <c r="A540" s="27"/>
      <c r="B540" s="28"/>
      <c r="C540" s="56"/>
      <c r="D540" s="7"/>
      <c r="E540" s="19"/>
      <c r="F540" s="19"/>
      <c r="G540" s="30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4.25" customHeight="1" x14ac:dyDescent="0.35">
      <c r="A541" s="27"/>
      <c r="B541" s="28"/>
      <c r="C541" s="56"/>
      <c r="D541" s="7"/>
      <c r="E541" s="19"/>
      <c r="F541" s="19"/>
      <c r="G541" s="30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4.25" customHeight="1" x14ac:dyDescent="0.35">
      <c r="A542" s="27"/>
      <c r="B542" s="28"/>
      <c r="C542" s="56"/>
      <c r="D542" s="7"/>
      <c r="E542" s="19"/>
      <c r="F542" s="19"/>
      <c r="G542" s="30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4.25" customHeight="1" x14ac:dyDescent="0.35">
      <c r="A543" s="27"/>
      <c r="B543" s="28"/>
      <c r="C543" s="56"/>
      <c r="D543" s="7"/>
      <c r="E543" s="19"/>
      <c r="F543" s="19"/>
      <c r="G543" s="30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4.25" customHeight="1" x14ac:dyDescent="0.35">
      <c r="A544" s="27"/>
      <c r="B544" s="28"/>
      <c r="C544" s="56"/>
      <c r="D544" s="7"/>
      <c r="E544" s="19"/>
      <c r="F544" s="19"/>
      <c r="G544" s="30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4.25" customHeight="1" x14ac:dyDescent="0.35">
      <c r="A545" s="27"/>
      <c r="B545" s="28"/>
      <c r="C545" s="56"/>
      <c r="D545" s="7"/>
      <c r="E545" s="19"/>
      <c r="F545" s="19"/>
      <c r="G545" s="30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4.25" customHeight="1" x14ac:dyDescent="0.35">
      <c r="A546" s="27"/>
      <c r="B546" s="28"/>
      <c r="C546" s="56"/>
      <c r="D546" s="7"/>
      <c r="E546" s="19"/>
      <c r="F546" s="19"/>
      <c r="G546" s="30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4.25" customHeight="1" x14ac:dyDescent="0.35">
      <c r="A547" s="27"/>
      <c r="B547" s="28"/>
      <c r="C547" s="56"/>
      <c r="D547" s="7"/>
      <c r="E547" s="19"/>
      <c r="F547" s="19"/>
      <c r="G547" s="30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4.25" customHeight="1" x14ac:dyDescent="0.35">
      <c r="A548" s="27"/>
      <c r="B548" s="28"/>
      <c r="C548" s="56"/>
      <c r="D548" s="7"/>
      <c r="E548" s="19"/>
      <c r="F548" s="19"/>
      <c r="G548" s="30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4.25" customHeight="1" x14ac:dyDescent="0.35">
      <c r="A549" s="27"/>
      <c r="B549" s="28"/>
      <c r="C549" s="56"/>
      <c r="D549" s="7"/>
      <c r="E549" s="19"/>
      <c r="F549" s="19"/>
      <c r="G549" s="30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4.25" customHeight="1" x14ac:dyDescent="0.35">
      <c r="A550" s="27"/>
      <c r="B550" s="28"/>
      <c r="C550" s="56"/>
      <c r="D550" s="7"/>
      <c r="E550" s="19"/>
      <c r="F550" s="19"/>
      <c r="G550" s="30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4.25" customHeight="1" x14ac:dyDescent="0.35">
      <c r="A551" s="27"/>
      <c r="B551" s="28"/>
      <c r="C551" s="56"/>
      <c r="D551" s="7"/>
      <c r="E551" s="19"/>
      <c r="F551" s="19"/>
      <c r="G551" s="30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4.25" customHeight="1" x14ac:dyDescent="0.35">
      <c r="A552" s="27"/>
      <c r="B552" s="28"/>
      <c r="C552" s="56"/>
      <c r="D552" s="7"/>
      <c r="E552" s="19"/>
      <c r="F552" s="19"/>
      <c r="G552" s="30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4.25" customHeight="1" x14ac:dyDescent="0.35">
      <c r="A553" s="27"/>
      <c r="B553" s="28"/>
      <c r="C553" s="56"/>
      <c r="D553" s="7"/>
      <c r="E553" s="19"/>
      <c r="F553" s="19"/>
      <c r="G553" s="30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4.25" customHeight="1" x14ac:dyDescent="0.35">
      <c r="A554" s="27"/>
      <c r="B554" s="28"/>
      <c r="C554" s="56"/>
      <c r="D554" s="7"/>
      <c r="E554" s="19"/>
      <c r="F554" s="19"/>
      <c r="G554" s="30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4.25" customHeight="1" x14ac:dyDescent="0.35">
      <c r="A555" s="27"/>
      <c r="B555" s="28"/>
      <c r="C555" s="56"/>
      <c r="D555" s="7"/>
      <c r="E555" s="19"/>
      <c r="F555" s="19"/>
      <c r="G555" s="30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4.25" customHeight="1" x14ac:dyDescent="0.35">
      <c r="A556" s="27"/>
      <c r="B556" s="28"/>
      <c r="C556" s="56"/>
      <c r="D556" s="7"/>
      <c r="E556" s="19"/>
      <c r="F556" s="19"/>
      <c r="G556" s="30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4.25" customHeight="1" x14ac:dyDescent="0.35">
      <c r="A557" s="27"/>
      <c r="B557" s="28"/>
      <c r="C557" s="56"/>
      <c r="D557" s="7"/>
      <c r="E557" s="19"/>
      <c r="F557" s="19"/>
      <c r="G557" s="30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4.25" customHeight="1" x14ac:dyDescent="0.35">
      <c r="A558" s="27"/>
      <c r="B558" s="28"/>
      <c r="C558" s="56"/>
      <c r="D558" s="7"/>
      <c r="E558" s="19"/>
      <c r="F558" s="19"/>
      <c r="G558" s="30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4.25" customHeight="1" x14ac:dyDescent="0.35">
      <c r="A559" s="27"/>
      <c r="B559" s="28"/>
      <c r="C559" s="56"/>
      <c r="D559" s="7"/>
      <c r="E559" s="19"/>
      <c r="F559" s="19"/>
      <c r="G559" s="30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4.25" customHeight="1" x14ac:dyDescent="0.35">
      <c r="A560" s="27"/>
      <c r="B560" s="28"/>
      <c r="C560" s="56"/>
      <c r="D560" s="7"/>
      <c r="E560" s="19"/>
      <c r="F560" s="19"/>
      <c r="G560" s="30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4.25" customHeight="1" x14ac:dyDescent="0.35">
      <c r="A561" s="27"/>
      <c r="B561" s="28"/>
      <c r="C561" s="56"/>
      <c r="D561" s="7"/>
      <c r="E561" s="19"/>
      <c r="F561" s="19"/>
      <c r="G561" s="30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4.25" customHeight="1" x14ac:dyDescent="0.35">
      <c r="A562" s="27"/>
      <c r="B562" s="28"/>
      <c r="C562" s="56"/>
      <c r="D562" s="7"/>
      <c r="E562" s="19"/>
      <c r="F562" s="19"/>
      <c r="G562" s="30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4.25" customHeight="1" x14ac:dyDescent="0.35">
      <c r="A563" s="27"/>
      <c r="B563" s="28"/>
      <c r="C563" s="56"/>
      <c r="D563" s="7"/>
      <c r="E563" s="19"/>
      <c r="F563" s="19"/>
      <c r="G563" s="30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4.25" customHeight="1" x14ac:dyDescent="0.35">
      <c r="A564" s="27"/>
      <c r="B564" s="28"/>
      <c r="C564" s="56"/>
      <c r="D564" s="7"/>
      <c r="E564" s="19"/>
      <c r="F564" s="19"/>
      <c r="G564" s="30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4.25" customHeight="1" x14ac:dyDescent="0.35">
      <c r="A565" s="27"/>
      <c r="B565" s="28"/>
      <c r="C565" s="56"/>
      <c r="D565" s="7"/>
      <c r="E565" s="19"/>
      <c r="F565" s="19"/>
      <c r="G565" s="30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4.25" customHeight="1" x14ac:dyDescent="0.35">
      <c r="A566" s="27"/>
      <c r="B566" s="28"/>
      <c r="C566" s="56"/>
      <c r="D566" s="7"/>
      <c r="E566" s="19"/>
      <c r="F566" s="19"/>
      <c r="G566" s="30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4.25" customHeight="1" x14ac:dyDescent="0.35">
      <c r="A567" s="27"/>
      <c r="B567" s="28"/>
      <c r="C567" s="56"/>
      <c r="D567" s="7"/>
      <c r="E567" s="19"/>
      <c r="F567" s="19"/>
      <c r="G567" s="30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4.25" customHeight="1" x14ac:dyDescent="0.35">
      <c r="A568" s="27"/>
      <c r="B568" s="28"/>
      <c r="C568" s="56"/>
      <c r="D568" s="7"/>
      <c r="E568" s="19"/>
      <c r="F568" s="19"/>
      <c r="G568" s="30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4.25" customHeight="1" x14ac:dyDescent="0.35">
      <c r="A569" s="27"/>
      <c r="B569" s="28"/>
      <c r="C569" s="56"/>
      <c r="D569" s="7"/>
      <c r="E569" s="19"/>
      <c r="F569" s="19"/>
      <c r="G569" s="30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4.25" customHeight="1" x14ac:dyDescent="0.35">
      <c r="A570" s="27"/>
      <c r="B570" s="28"/>
      <c r="C570" s="56"/>
      <c r="D570" s="7"/>
      <c r="E570" s="19"/>
      <c r="F570" s="19"/>
      <c r="G570" s="30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4.25" customHeight="1" x14ac:dyDescent="0.35">
      <c r="A571" s="27"/>
      <c r="B571" s="28"/>
      <c r="C571" s="56"/>
      <c r="D571" s="7"/>
      <c r="E571" s="19"/>
      <c r="F571" s="19"/>
      <c r="G571" s="30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4.25" customHeight="1" x14ac:dyDescent="0.35">
      <c r="A572" s="27"/>
      <c r="B572" s="28"/>
      <c r="C572" s="56"/>
      <c r="D572" s="7"/>
      <c r="E572" s="19"/>
      <c r="F572" s="19"/>
      <c r="G572" s="30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4.25" customHeight="1" x14ac:dyDescent="0.35">
      <c r="A573" s="27"/>
      <c r="B573" s="28"/>
      <c r="C573" s="56"/>
      <c r="D573" s="7"/>
      <c r="E573" s="19"/>
      <c r="F573" s="19"/>
      <c r="G573" s="30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4.25" customHeight="1" x14ac:dyDescent="0.35">
      <c r="A574" s="27"/>
      <c r="B574" s="28"/>
      <c r="C574" s="56"/>
      <c r="D574" s="7"/>
      <c r="E574" s="19"/>
      <c r="F574" s="19"/>
      <c r="G574" s="30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4.25" customHeight="1" x14ac:dyDescent="0.35">
      <c r="A575" s="27"/>
      <c r="B575" s="28"/>
      <c r="C575" s="56"/>
      <c r="D575" s="7"/>
      <c r="E575" s="19"/>
      <c r="F575" s="19"/>
      <c r="G575" s="30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4.25" customHeight="1" x14ac:dyDescent="0.35">
      <c r="A576" s="27"/>
      <c r="B576" s="28"/>
      <c r="C576" s="56"/>
      <c r="D576" s="7"/>
      <c r="E576" s="19"/>
      <c r="F576" s="19"/>
      <c r="G576" s="30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4.25" customHeight="1" x14ac:dyDescent="0.35">
      <c r="A577" s="27"/>
      <c r="B577" s="28"/>
      <c r="C577" s="56"/>
      <c r="D577" s="7"/>
      <c r="E577" s="19"/>
      <c r="F577" s="19"/>
      <c r="G577" s="30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4.25" customHeight="1" x14ac:dyDescent="0.35">
      <c r="A578" s="27"/>
      <c r="B578" s="28"/>
      <c r="C578" s="56"/>
      <c r="D578" s="7"/>
      <c r="E578" s="19"/>
      <c r="F578" s="19"/>
      <c r="G578" s="30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4.25" customHeight="1" x14ac:dyDescent="0.35">
      <c r="A579" s="27"/>
      <c r="B579" s="28"/>
      <c r="C579" s="56"/>
      <c r="D579" s="7"/>
      <c r="E579" s="19"/>
      <c r="F579" s="19"/>
      <c r="G579" s="30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4.25" customHeight="1" x14ac:dyDescent="0.35">
      <c r="A580" s="27"/>
      <c r="B580" s="28"/>
      <c r="C580" s="56"/>
      <c r="D580" s="7"/>
      <c r="E580" s="19"/>
      <c r="F580" s="19"/>
      <c r="G580" s="30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4.25" customHeight="1" x14ac:dyDescent="0.35">
      <c r="A581" s="27"/>
      <c r="B581" s="28"/>
      <c r="C581" s="56"/>
      <c r="D581" s="7"/>
      <c r="E581" s="19"/>
      <c r="F581" s="19"/>
      <c r="G581" s="30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4.25" customHeight="1" x14ac:dyDescent="0.35">
      <c r="A582" s="27"/>
      <c r="B582" s="28"/>
      <c r="C582" s="56"/>
      <c r="D582" s="7"/>
      <c r="E582" s="19"/>
      <c r="F582" s="19"/>
      <c r="G582" s="30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4.25" customHeight="1" x14ac:dyDescent="0.35">
      <c r="A583" s="27"/>
      <c r="B583" s="28"/>
      <c r="C583" s="56"/>
      <c r="D583" s="7"/>
      <c r="E583" s="19"/>
      <c r="F583" s="19"/>
      <c r="G583" s="30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4.25" customHeight="1" x14ac:dyDescent="0.35">
      <c r="A584" s="27"/>
      <c r="B584" s="28"/>
      <c r="C584" s="56"/>
      <c r="D584" s="7"/>
      <c r="E584" s="19"/>
      <c r="F584" s="19"/>
      <c r="G584" s="30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4.25" customHeight="1" x14ac:dyDescent="0.35">
      <c r="A585" s="27"/>
      <c r="B585" s="28"/>
      <c r="C585" s="56"/>
      <c r="D585" s="7"/>
      <c r="E585" s="19"/>
      <c r="F585" s="19"/>
      <c r="G585" s="30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4.25" customHeight="1" x14ac:dyDescent="0.35">
      <c r="A586" s="27"/>
      <c r="B586" s="28"/>
      <c r="C586" s="56"/>
      <c r="D586" s="7"/>
      <c r="E586" s="19"/>
      <c r="F586" s="19"/>
      <c r="G586" s="30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4.25" customHeight="1" x14ac:dyDescent="0.35">
      <c r="A587" s="27"/>
      <c r="B587" s="28"/>
      <c r="C587" s="56"/>
      <c r="D587" s="7"/>
      <c r="E587" s="19"/>
      <c r="F587" s="19"/>
      <c r="G587" s="30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4.25" customHeight="1" x14ac:dyDescent="0.35">
      <c r="A588" s="27"/>
      <c r="B588" s="28"/>
      <c r="C588" s="56"/>
      <c r="D588" s="7"/>
      <c r="E588" s="19"/>
      <c r="F588" s="19"/>
      <c r="G588" s="30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4.25" customHeight="1" x14ac:dyDescent="0.35">
      <c r="A589" s="27"/>
      <c r="B589" s="28"/>
      <c r="C589" s="56"/>
      <c r="D589" s="7"/>
      <c r="E589" s="19"/>
      <c r="F589" s="19"/>
      <c r="G589" s="30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4.25" customHeight="1" x14ac:dyDescent="0.35">
      <c r="A590" s="27"/>
      <c r="B590" s="28"/>
      <c r="C590" s="56"/>
      <c r="D590" s="7"/>
      <c r="E590" s="19"/>
      <c r="F590" s="19"/>
      <c r="G590" s="30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4.25" customHeight="1" x14ac:dyDescent="0.35">
      <c r="A591" s="27"/>
      <c r="B591" s="28"/>
      <c r="C591" s="56"/>
      <c r="D591" s="7"/>
      <c r="E591" s="19"/>
      <c r="F591" s="19"/>
      <c r="G591" s="30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4.25" customHeight="1" x14ac:dyDescent="0.35">
      <c r="A592" s="27"/>
      <c r="B592" s="28"/>
      <c r="C592" s="56"/>
      <c r="D592" s="7"/>
      <c r="E592" s="19"/>
      <c r="F592" s="19"/>
      <c r="G592" s="30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4.25" customHeight="1" x14ac:dyDescent="0.35">
      <c r="A593" s="27"/>
      <c r="B593" s="28"/>
      <c r="C593" s="56"/>
      <c r="D593" s="7"/>
      <c r="E593" s="19"/>
      <c r="F593" s="19"/>
      <c r="G593" s="30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4.25" customHeight="1" x14ac:dyDescent="0.35">
      <c r="A594" s="27"/>
      <c r="B594" s="28"/>
      <c r="C594" s="56"/>
      <c r="D594" s="7"/>
      <c r="E594" s="19"/>
      <c r="F594" s="19"/>
      <c r="G594" s="30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4.25" customHeight="1" x14ac:dyDescent="0.35">
      <c r="A595" s="27"/>
      <c r="B595" s="28"/>
      <c r="C595" s="56"/>
      <c r="D595" s="7"/>
      <c r="E595" s="19"/>
      <c r="F595" s="19"/>
      <c r="G595" s="30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4.25" customHeight="1" x14ac:dyDescent="0.35">
      <c r="A596" s="27"/>
      <c r="B596" s="28"/>
      <c r="C596" s="56"/>
      <c r="D596" s="7"/>
      <c r="E596" s="19"/>
      <c r="F596" s="19"/>
      <c r="G596" s="30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4.25" customHeight="1" x14ac:dyDescent="0.35">
      <c r="A597" s="27"/>
      <c r="B597" s="28"/>
      <c r="C597" s="56"/>
      <c r="D597" s="7"/>
      <c r="E597" s="19"/>
      <c r="F597" s="19"/>
      <c r="G597" s="30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4.25" customHeight="1" x14ac:dyDescent="0.35">
      <c r="A598" s="27"/>
      <c r="B598" s="28"/>
      <c r="C598" s="56"/>
      <c r="D598" s="7"/>
      <c r="E598" s="19"/>
      <c r="F598" s="19"/>
      <c r="G598" s="30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4.25" customHeight="1" x14ac:dyDescent="0.35">
      <c r="A599" s="27"/>
      <c r="B599" s="28"/>
      <c r="C599" s="56"/>
      <c r="D599" s="7"/>
      <c r="E599" s="19"/>
      <c r="F599" s="19"/>
      <c r="G599" s="30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4.25" customHeight="1" x14ac:dyDescent="0.35">
      <c r="A600" s="27"/>
      <c r="B600" s="28"/>
      <c r="C600" s="56"/>
      <c r="D600" s="7"/>
      <c r="E600" s="19"/>
      <c r="F600" s="19"/>
      <c r="G600" s="30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4.25" customHeight="1" x14ac:dyDescent="0.35">
      <c r="A601" s="27"/>
      <c r="B601" s="28"/>
      <c r="C601" s="56"/>
      <c r="D601" s="7"/>
      <c r="E601" s="19"/>
      <c r="F601" s="19"/>
      <c r="G601" s="30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4.25" customHeight="1" x14ac:dyDescent="0.35">
      <c r="A602" s="27"/>
      <c r="B602" s="28"/>
      <c r="C602" s="56"/>
      <c r="D602" s="7"/>
      <c r="E602" s="19"/>
      <c r="F602" s="19"/>
      <c r="G602" s="30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4.25" customHeight="1" x14ac:dyDescent="0.35">
      <c r="A603" s="27"/>
      <c r="B603" s="28"/>
      <c r="C603" s="56"/>
      <c r="D603" s="7"/>
      <c r="E603" s="19"/>
      <c r="F603" s="19"/>
      <c r="G603" s="30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4.25" customHeight="1" x14ac:dyDescent="0.35">
      <c r="A604" s="27"/>
      <c r="B604" s="28"/>
      <c r="C604" s="56"/>
      <c r="D604" s="7"/>
      <c r="E604" s="19"/>
      <c r="F604" s="19"/>
      <c r="G604" s="30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4.25" customHeight="1" x14ac:dyDescent="0.35">
      <c r="A605" s="27"/>
      <c r="B605" s="28"/>
      <c r="C605" s="56"/>
      <c r="D605" s="7"/>
      <c r="E605" s="19"/>
      <c r="F605" s="19"/>
      <c r="G605" s="30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4.25" customHeight="1" x14ac:dyDescent="0.35">
      <c r="A606" s="27"/>
      <c r="B606" s="28"/>
      <c r="C606" s="56"/>
      <c r="D606" s="7"/>
      <c r="E606" s="19"/>
      <c r="F606" s="19"/>
      <c r="G606" s="30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4.25" customHeight="1" x14ac:dyDescent="0.35">
      <c r="A607" s="27"/>
      <c r="B607" s="28"/>
      <c r="C607" s="56"/>
      <c r="D607" s="7"/>
      <c r="E607" s="19"/>
      <c r="F607" s="19"/>
      <c r="G607" s="30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4.25" customHeight="1" x14ac:dyDescent="0.35">
      <c r="A608" s="27"/>
      <c r="B608" s="28"/>
      <c r="C608" s="56"/>
      <c r="D608" s="7"/>
      <c r="E608" s="19"/>
      <c r="F608" s="19"/>
      <c r="G608" s="30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4.25" customHeight="1" x14ac:dyDescent="0.35">
      <c r="A609" s="27"/>
      <c r="B609" s="28"/>
      <c r="C609" s="56"/>
      <c r="D609" s="7"/>
      <c r="E609" s="19"/>
      <c r="F609" s="19"/>
      <c r="G609" s="30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4.25" customHeight="1" x14ac:dyDescent="0.35">
      <c r="A610" s="27"/>
      <c r="B610" s="28"/>
      <c r="C610" s="56"/>
      <c r="D610" s="7"/>
      <c r="E610" s="19"/>
      <c r="F610" s="19"/>
      <c r="G610" s="30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4.25" customHeight="1" x14ac:dyDescent="0.35">
      <c r="A611" s="27"/>
      <c r="B611" s="28"/>
      <c r="C611" s="56"/>
      <c r="D611" s="7"/>
      <c r="E611" s="19"/>
      <c r="F611" s="19"/>
      <c r="G611" s="30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4.25" customHeight="1" x14ac:dyDescent="0.35">
      <c r="A612" s="27"/>
      <c r="B612" s="28"/>
      <c r="C612" s="56"/>
      <c r="D612" s="7"/>
      <c r="E612" s="19"/>
      <c r="F612" s="19"/>
      <c r="G612" s="30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4.25" customHeight="1" x14ac:dyDescent="0.35">
      <c r="A613" s="27"/>
      <c r="B613" s="28"/>
      <c r="C613" s="56"/>
      <c r="D613" s="7"/>
      <c r="E613" s="19"/>
      <c r="F613" s="19"/>
      <c r="G613" s="30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4.25" customHeight="1" x14ac:dyDescent="0.35">
      <c r="A614" s="27"/>
      <c r="B614" s="28"/>
      <c r="C614" s="56"/>
      <c r="D614" s="7"/>
      <c r="E614" s="19"/>
      <c r="F614" s="19"/>
      <c r="G614" s="30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4.25" customHeight="1" x14ac:dyDescent="0.35">
      <c r="A615" s="27"/>
      <c r="B615" s="28"/>
      <c r="C615" s="56"/>
      <c r="D615" s="7"/>
      <c r="E615" s="19"/>
      <c r="F615" s="19"/>
      <c r="G615" s="30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4.25" customHeight="1" x14ac:dyDescent="0.35">
      <c r="A616" s="27"/>
      <c r="B616" s="28"/>
      <c r="C616" s="56"/>
      <c r="D616" s="7"/>
      <c r="E616" s="19"/>
      <c r="F616" s="19"/>
      <c r="G616" s="30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4.25" customHeight="1" x14ac:dyDescent="0.35">
      <c r="A617" s="27"/>
      <c r="B617" s="28"/>
      <c r="C617" s="56"/>
      <c r="D617" s="7"/>
      <c r="E617" s="19"/>
      <c r="F617" s="19"/>
      <c r="G617" s="30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4.25" customHeight="1" x14ac:dyDescent="0.35">
      <c r="A618" s="27"/>
      <c r="B618" s="28"/>
      <c r="C618" s="56"/>
      <c r="D618" s="7"/>
      <c r="E618" s="19"/>
      <c r="F618" s="19"/>
      <c r="G618" s="30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4.25" customHeight="1" x14ac:dyDescent="0.35">
      <c r="A619" s="27"/>
      <c r="B619" s="28"/>
      <c r="C619" s="56"/>
      <c r="D619" s="7"/>
      <c r="E619" s="19"/>
      <c r="F619" s="19"/>
      <c r="G619" s="30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4.25" customHeight="1" x14ac:dyDescent="0.35">
      <c r="A620" s="27"/>
      <c r="B620" s="28"/>
      <c r="C620" s="56"/>
      <c r="D620" s="7"/>
      <c r="E620" s="19"/>
      <c r="F620" s="19"/>
      <c r="G620" s="30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4.25" customHeight="1" x14ac:dyDescent="0.35">
      <c r="A621" s="27"/>
      <c r="B621" s="28"/>
      <c r="C621" s="56"/>
      <c r="D621" s="7"/>
      <c r="E621" s="19"/>
      <c r="F621" s="19"/>
      <c r="G621" s="30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4.25" customHeight="1" x14ac:dyDescent="0.35">
      <c r="A622" s="27"/>
      <c r="B622" s="28"/>
      <c r="C622" s="56"/>
      <c r="D622" s="7"/>
      <c r="E622" s="19"/>
      <c r="F622" s="19"/>
      <c r="G622" s="30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4.25" customHeight="1" x14ac:dyDescent="0.35">
      <c r="A623" s="27"/>
      <c r="B623" s="28"/>
      <c r="C623" s="56"/>
      <c r="D623" s="7"/>
      <c r="E623" s="19"/>
      <c r="F623" s="19"/>
      <c r="G623" s="30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4.25" customHeight="1" x14ac:dyDescent="0.35">
      <c r="A624" s="27"/>
      <c r="B624" s="28"/>
      <c r="C624" s="56"/>
      <c r="D624" s="7"/>
      <c r="E624" s="19"/>
      <c r="F624" s="19"/>
      <c r="G624" s="30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4.25" customHeight="1" x14ac:dyDescent="0.35">
      <c r="A625" s="27"/>
      <c r="B625" s="28"/>
      <c r="C625" s="56"/>
      <c r="D625" s="7"/>
      <c r="E625" s="19"/>
      <c r="F625" s="19"/>
      <c r="G625" s="30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4.25" customHeight="1" x14ac:dyDescent="0.35">
      <c r="A626" s="27"/>
      <c r="B626" s="28"/>
      <c r="C626" s="56"/>
      <c r="D626" s="7"/>
      <c r="E626" s="19"/>
      <c r="F626" s="19"/>
      <c r="G626" s="30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4.25" customHeight="1" x14ac:dyDescent="0.35">
      <c r="A627" s="27"/>
      <c r="B627" s="28"/>
      <c r="C627" s="56"/>
      <c r="D627" s="7"/>
      <c r="E627" s="19"/>
      <c r="F627" s="19"/>
      <c r="G627" s="30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4.25" customHeight="1" x14ac:dyDescent="0.35">
      <c r="A628" s="27"/>
      <c r="B628" s="28"/>
      <c r="C628" s="56"/>
      <c r="D628" s="7"/>
      <c r="E628" s="19"/>
      <c r="F628" s="19"/>
      <c r="G628" s="30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4.25" customHeight="1" x14ac:dyDescent="0.35">
      <c r="A629" s="27"/>
      <c r="B629" s="28"/>
      <c r="C629" s="56"/>
      <c r="D629" s="7"/>
      <c r="E629" s="19"/>
      <c r="F629" s="19"/>
      <c r="G629" s="30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4.25" customHeight="1" x14ac:dyDescent="0.35">
      <c r="A630" s="27"/>
      <c r="B630" s="28"/>
      <c r="C630" s="56"/>
      <c r="D630" s="7"/>
      <c r="E630" s="19"/>
      <c r="F630" s="19"/>
      <c r="G630" s="30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4.25" customHeight="1" x14ac:dyDescent="0.35">
      <c r="A631" s="27"/>
      <c r="B631" s="28"/>
      <c r="C631" s="56"/>
      <c r="D631" s="7"/>
      <c r="E631" s="19"/>
      <c r="F631" s="19"/>
      <c r="G631" s="30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4.25" customHeight="1" x14ac:dyDescent="0.35">
      <c r="A632" s="27"/>
      <c r="B632" s="28"/>
      <c r="C632" s="56"/>
      <c r="D632" s="7"/>
      <c r="E632" s="19"/>
      <c r="F632" s="19"/>
      <c r="G632" s="30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4.25" customHeight="1" x14ac:dyDescent="0.35">
      <c r="A633" s="27"/>
      <c r="B633" s="28"/>
      <c r="C633" s="56"/>
      <c r="D633" s="7"/>
      <c r="E633" s="19"/>
      <c r="F633" s="19"/>
      <c r="G633" s="30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4.25" customHeight="1" x14ac:dyDescent="0.35">
      <c r="A634" s="27"/>
      <c r="B634" s="28"/>
      <c r="C634" s="56"/>
      <c r="D634" s="7"/>
      <c r="E634" s="19"/>
      <c r="F634" s="19"/>
      <c r="G634" s="30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4.25" customHeight="1" x14ac:dyDescent="0.35">
      <c r="A635" s="27"/>
      <c r="B635" s="28"/>
      <c r="C635" s="56"/>
      <c r="D635" s="7"/>
      <c r="E635" s="19"/>
      <c r="F635" s="19"/>
      <c r="G635" s="30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4.25" customHeight="1" x14ac:dyDescent="0.35">
      <c r="A636" s="27"/>
      <c r="B636" s="28"/>
      <c r="C636" s="56"/>
      <c r="D636" s="7"/>
      <c r="E636" s="19"/>
      <c r="F636" s="19"/>
      <c r="G636" s="30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4.25" customHeight="1" x14ac:dyDescent="0.35">
      <c r="A637" s="27"/>
      <c r="B637" s="28"/>
      <c r="C637" s="56"/>
      <c r="D637" s="7"/>
      <c r="E637" s="19"/>
      <c r="F637" s="19"/>
      <c r="G637" s="30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4.25" customHeight="1" x14ac:dyDescent="0.35">
      <c r="A638" s="27"/>
      <c r="B638" s="28"/>
      <c r="C638" s="56"/>
      <c r="D638" s="7"/>
      <c r="E638" s="19"/>
      <c r="F638" s="19"/>
      <c r="G638" s="30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4.25" customHeight="1" x14ac:dyDescent="0.35">
      <c r="A639" s="27"/>
      <c r="B639" s="28"/>
      <c r="C639" s="56"/>
      <c r="D639" s="7"/>
      <c r="E639" s="19"/>
      <c r="F639" s="19"/>
      <c r="G639" s="30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4.25" customHeight="1" x14ac:dyDescent="0.35">
      <c r="A640" s="27"/>
      <c r="B640" s="28"/>
      <c r="C640" s="56"/>
      <c r="D640" s="7"/>
      <c r="E640" s="19"/>
      <c r="F640" s="19"/>
      <c r="G640" s="30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4.25" customHeight="1" x14ac:dyDescent="0.35">
      <c r="A641" s="27"/>
      <c r="B641" s="28"/>
      <c r="C641" s="56"/>
      <c r="D641" s="7"/>
      <c r="E641" s="19"/>
      <c r="F641" s="19"/>
      <c r="G641" s="30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4.25" customHeight="1" x14ac:dyDescent="0.35">
      <c r="A642" s="27"/>
      <c r="B642" s="28"/>
      <c r="C642" s="56"/>
      <c r="D642" s="7"/>
      <c r="E642" s="19"/>
      <c r="F642" s="19"/>
      <c r="G642" s="30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4.25" customHeight="1" x14ac:dyDescent="0.35">
      <c r="A643" s="27"/>
      <c r="B643" s="28"/>
      <c r="C643" s="56"/>
      <c r="D643" s="7"/>
      <c r="E643" s="19"/>
      <c r="F643" s="19"/>
      <c r="G643" s="30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4.25" customHeight="1" x14ac:dyDescent="0.35">
      <c r="A644" s="27"/>
      <c r="B644" s="28"/>
      <c r="C644" s="56"/>
      <c r="D644" s="7"/>
      <c r="E644" s="19"/>
      <c r="F644" s="19"/>
      <c r="G644" s="30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4.25" customHeight="1" x14ac:dyDescent="0.35">
      <c r="A645" s="27"/>
      <c r="B645" s="28"/>
      <c r="C645" s="56"/>
      <c r="D645" s="7"/>
      <c r="E645" s="19"/>
      <c r="F645" s="19"/>
      <c r="G645" s="30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4.25" customHeight="1" x14ac:dyDescent="0.35">
      <c r="A646" s="27"/>
      <c r="B646" s="28"/>
      <c r="C646" s="56"/>
      <c r="D646" s="7"/>
      <c r="E646" s="19"/>
      <c r="F646" s="19"/>
      <c r="G646" s="30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4.25" customHeight="1" x14ac:dyDescent="0.35">
      <c r="A647" s="27"/>
      <c r="B647" s="28"/>
      <c r="C647" s="56"/>
      <c r="D647" s="7"/>
      <c r="E647" s="19"/>
      <c r="F647" s="19"/>
      <c r="G647" s="30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4.25" customHeight="1" x14ac:dyDescent="0.35">
      <c r="A648" s="27"/>
      <c r="B648" s="28"/>
      <c r="C648" s="56"/>
      <c r="D648" s="7"/>
      <c r="E648" s="19"/>
      <c r="F648" s="19"/>
      <c r="G648" s="30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4.25" customHeight="1" x14ac:dyDescent="0.35">
      <c r="A649" s="27"/>
      <c r="B649" s="28"/>
      <c r="C649" s="56"/>
      <c r="D649" s="7"/>
      <c r="E649" s="19"/>
      <c r="F649" s="19"/>
      <c r="G649" s="30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4.25" customHeight="1" x14ac:dyDescent="0.35">
      <c r="A650" s="27"/>
      <c r="B650" s="28"/>
      <c r="C650" s="56"/>
      <c r="D650" s="7"/>
      <c r="E650" s="19"/>
      <c r="F650" s="19"/>
      <c r="G650" s="30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4.25" customHeight="1" x14ac:dyDescent="0.35">
      <c r="A651" s="27"/>
      <c r="B651" s="28"/>
      <c r="C651" s="56"/>
      <c r="D651" s="7"/>
      <c r="E651" s="19"/>
      <c r="F651" s="19"/>
      <c r="G651" s="30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4.25" customHeight="1" x14ac:dyDescent="0.35">
      <c r="A652" s="27"/>
      <c r="B652" s="28"/>
      <c r="C652" s="56"/>
      <c r="D652" s="7"/>
      <c r="E652" s="19"/>
      <c r="F652" s="19"/>
      <c r="G652" s="30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4.25" customHeight="1" x14ac:dyDescent="0.35">
      <c r="A653" s="27"/>
      <c r="B653" s="28"/>
      <c r="C653" s="56"/>
      <c r="D653" s="7"/>
      <c r="E653" s="19"/>
      <c r="F653" s="19"/>
      <c r="G653" s="30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4.25" customHeight="1" x14ac:dyDescent="0.35">
      <c r="A654" s="27"/>
      <c r="B654" s="28"/>
      <c r="C654" s="56"/>
      <c r="D654" s="7"/>
      <c r="E654" s="19"/>
      <c r="F654" s="19"/>
      <c r="G654" s="30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4.25" customHeight="1" x14ac:dyDescent="0.35">
      <c r="A655" s="27"/>
      <c r="B655" s="28"/>
      <c r="C655" s="56"/>
      <c r="D655" s="7"/>
      <c r="E655" s="19"/>
      <c r="F655" s="19"/>
      <c r="G655" s="30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4.25" customHeight="1" x14ac:dyDescent="0.35">
      <c r="A656" s="27"/>
      <c r="B656" s="28"/>
      <c r="C656" s="56"/>
      <c r="D656" s="7"/>
      <c r="E656" s="19"/>
      <c r="F656" s="19"/>
      <c r="G656" s="30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4.25" customHeight="1" x14ac:dyDescent="0.35">
      <c r="A657" s="27"/>
      <c r="B657" s="28"/>
      <c r="C657" s="56"/>
      <c r="D657" s="7"/>
      <c r="E657" s="19"/>
      <c r="F657" s="19"/>
      <c r="G657" s="30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4.25" customHeight="1" x14ac:dyDescent="0.35">
      <c r="A658" s="27"/>
      <c r="B658" s="28"/>
      <c r="C658" s="56"/>
      <c r="D658" s="7"/>
      <c r="E658" s="19"/>
      <c r="F658" s="19"/>
      <c r="G658" s="30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4.25" customHeight="1" x14ac:dyDescent="0.35">
      <c r="A659" s="27"/>
      <c r="B659" s="28"/>
      <c r="C659" s="56"/>
      <c r="D659" s="7"/>
      <c r="E659" s="19"/>
      <c r="F659" s="19"/>
      <c r="G659" s="30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4.25" customHeight="1" x14ac:dyDescent="0.35">
      <c r="A660" s="27"/>
      <c r="B660" s="28"/>
      <c r="C660" s="56"/>
      <c r="D660" s="7"/>
      <c r="E660" s="19"/>
      <c r="F660" s="19"/>
      <c r="G660" s="30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4.25" customHeight="1" x14ac:dyDescent="0.35">
      <c r="A661" s="27"/>
      <c r="B661" s="28"/>
      <c r="C661" s="56"/>
      <c r="D661" s="7"/>
      <c r="E661" s="19"/>
      <c r="F661" s="19"/>
      <c r="G661" s="30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4.25" customHeight="1" x14ac:dyDescent="0.35">
      <c r="A662" s="27"/>
      <c r="B662" s="28"/>
      <c r="C662" s="56"/>
      <c r="D662" s="7"/>
      <c r="E662" s="19"/>
      <c r="F662" s="19"/>
      <c r="G662" s="30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4.25" customHeight="1" x14ac:dyDescent="0.35">
      <c r="A663" s="27"/>
      <c r="B663" s="28"/>
      <c r="C663" s="56"/>
      <c r="D663" s="7"/>
      <c r="E663" s="19"/>
      <c r="F663" s="19"/>
      <c r="G663" s="30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4.25" customHeight="1" x14ac:dyDescent="0.35">
      <c r="A664" s="27"/>
      <c r="B664" s="28"/>
      <c r="C664" s="56"/>
      <c r="D664" s="7"/>
      <c r="E664" s="19"/>
      <c r="F664" s="19"/>
      <c r="G664" s="30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4.25" customHeight="1" x14ac:dyDescent="0.35">
      <c r="A665" s="27"/>
      <c r="B665" s="28"/>
      <c r="C665" s="56"/>
      <c r="D665" s="7"/>
      <c r="E665" s="19"/>
      <c r="F665" s="19"/>
      <c r="G665" s="30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4.25" customHeight="1" x14ac:dyDescent="0.35">
      <c r="A666" s="27"/>
      <c r="B666" s="28"/>
      <c r="C666" s="56"/>
      <c r="D666" s="7"/>
      <c r="E666" s="19"/>
      <c r="F666" s="19"/>
      <c r="G666" s="30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4.25" customHeight="1" x14ac:dyDescent="0.35">
      <c r="A667" s="27"/>
      <c r="B667" s="28"/>
      <c r="C667" s="56"/>
      <c r="D667" s="7"/>
      <c r="E667" s="19"/>
      <c r="F667" s="19"/>
      <c r="G667" s="30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4.25" customHeight="1" x14ac:dyDescent="0.35">
      <c r="A668" s="27"/>
      <c r="B668" s="28"/>
      <c r="C668" s="56"/>
      <c r="D668" s="7"/>
      <c r="E668" s="19"/>
      <c r="F668" s="19"/>
      <c r="G668" s="30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4.25" customHeight="1" x14ac:dyDescent="0.35">
      <c r="A669" s="27"/>
      <c r="B669" s="28"/>
      <c r="C669" s="56"/>
      <c r="D669" s="7"/>
      <c r="E669" s="19"/>
      <c r="F669" s="19"/>
      <c r="G669" s="30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4.25" customHeight="1" x14ac:dyDescent="0.35">
      <c r="A670" s="27"/>
      <c r="B670" s="28"/>
      <c r="C670" s="56"/>
      <c r="D670" s="7"/>
      <c r="E670" s="19"/>
      <c r="F670" s="19"/>
      <c r="G670" s="30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4.25" customHeight="1" x14ac:dyDescent="0.35">
      <c r="A671" s="27"/>
      <c r="B671" s="28"/>
      <c r="C671" s="56"/>
      <c r="D671" s="7"/>
      <c r="E671" s="19"/>
      <c r="F671" s="19"/>
      <c r="G671" s="30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4.25" customHeight="1" x14ac:dyDescent="0.35">
      <c r="A672" s="27"/>
      <c r="B672" s="28"/>
      <c r="C672" s="56"/>
      <c r="D672" s="7"/>
      <c r="E672" s="19"/>
      <c r="F672" s="19"/>
      <c r="G672" s="30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4.25" customHeight="1" x14ac:dyDescent="0.35">
      <c r="A673" s="27"/>
      <c r="B673" s="28"/>
      <c r="C673" s="56"/>
      <c r="D673" s="7"/>
      <c r="E673" s="19"/>
      <c r="F673" s="19"/>
      <c r="G673" s="30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4.25" customHeight="1" x14ac:dyDescent="0.35">
      <c r="A674" s="27"/>
      <c r="B674" s="28"/>
      <c r="C674" s="56"/>
      <c r="D674" s="7"/>
      <c r="E674" s="19"/>
      <c r="F674" s="19"/>
      <c r="G674" s="30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4.25" customHeight="1" x14ac:dyDescent="0.35">
      <c r="A675" s="27"/>
      <c r="B675" s="28"/>
      <c r="C675" s="56"/>
      <c r="D675" s="7"/>
      <c r="E675" s="19"/>
      <c r="F675" s="19"/>
      <c r="G675" s="30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4.25" customHeight="1" x14ac:dyDescent="0.35">
      <c r="A676" s="27"/>
      <c r="B676" s="28"/>
      <c r="C676" s="56"/>
      <c r="D676" s="7"/>
      <c r="E676" s="19"/>
      <c r="F676" s="19"/>
      <c r="G676" s="30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4.25" customHeight="1" x14ac:dyDescent="0.35">
      <c r="A677" s="27"/>
      <c r="B677" s="28"/>
      <c r="C677" s="56"/>
      <c r="D677" s="7"/>
      <c r="E677" s="19"/>
      <c r="F677" s="19"/>
      <c r="G677" s="30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4.25" customHeight="1" x14ac:dyDescent="0.35">
      <c r="A678" s="27"/>
      <c r="B678" s="28"/>
      <c r="C678" s="56"/>
      <c r="D678" s="7"/>
      <c r="E678" s="19"/>
      <c r="F678" s="19"/>
      <c r="G678" s="30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4.25" customHeight="1" x14ac:dyDescent="0.35">
      <c r="A679" s="27"/>
      <c r="B679" s="28"/>
      <c r="C679" s="56"/>
      <c r="D679" s="7"/>
      <c r="E679" s="19"/>
      <c r="F679" s="19"/>
      <c r="G679" s="30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4.25" customHeight="1" x14ac:dyDescent="0.35">
      <c r="A680" s="27"/>
      <c r="B680" s="28"/>
      <c r="C680" s="56"/>
      <c r="D680" s="7"/>
      <c r="E680" s="19"/>
      <c r="F680" s="19"/>
      <c r="G680" s="30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4.25" customHeight="1" x14ac:dyDescent="0.35">
      <c r="A681" s="27"/>
      <c r="B681" s="28"/>
      <c r="C681" s="56"/>
      <c r="D681" s="7"/>
      <c r="E681" s="19"/>
      <c r="F681" s="19"/>
      <c r="G681" s="30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4.25" customHeight="1" x14ac:dyDescent="0.35">
      <c r="A682" s="27"/>
      <c r="B682" s="28"/>
      <c r="C682" s="56"/>
      <c r="D682" s="7"/>
      <c r="E682" s="19"/>
      <c r="F682" s="19"/>
      <c r="G682" s="30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4.25" customHeight="1" x14ac:dyDescent="0.35">
      <c r="A683" s="27"/>
      <c r="B683" s="28"/>
      <c r="C683" s="56"/>
      <c r="D683" s="7"/>
      <c r="E683" s="19"/>
      <c r="F683" s="19"/>
      <c r="G683" s="30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4.25" customHeight="1" x14ac:dyDescent="0.35">
      <c r="A684" s="27"/>
      <c r="B684" s="28"/>
      <c r="C684" s="56"/>
      <c r="D684" s="7"/>
      <c r="E684" s="19"/>
      <c r="F684" s="19"/>
      <c r="G684" s="30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4.25" customHeight="1" x14ac:dyDescent="0.35">
      <c r="A685" s="27"/>
      <c r="B685" s="28"/>
      <c r="C685" s="56"/>
      <c r="D685" s="7"/>
      <c r="E685" s="19"/>
      <c r="F685" s="19"/>
      <c r="G685" s="30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4.25" customHeight="1" x14ac:dyDescent="0.35">
      <c r="A686" s="27"/>
      <c r="B686" s="28"/>
      <c r="C686" s="56"/>
      <c r="D686" s="7"/>
      <c r="E686" s="19"/>
      <c r="F686" s="19"/>
      <c r="G686" s="30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4.25" customHeight="1" x14ac:dyDescent="0.35">
      <c r="A687" s="27"/>
      <c r="B687" s="28"/>
      <c r="C687" s="56"/>
      <c r="D687" s="7"/>
      <c r="E687" s="19"/>
      <c r="F687" s="19"/>
      <c r="G687" s="30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4.25" customHeight="1" x14ac:dyDescent="0.35">
      <c r="A688" s="27"/>
      <c r="B688" s="28"/>
      <c r="C688" s="56"/>
      <c r="D688" s="7"/>
      <c r="E688" s="19"/>
      <c r="F688" s="19"/>
      <c r="G688" s="30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4.25" customHeight="1" x14ac:dyDescent="0.35">
      <c r="A689" s="27"/>
      <c r="B689" s="28"/>
      <c r="C689" s="56"/>
      <c r="D689" s="7"/>
      <c r="E689" s="19"/>
      <c r="F689" s="19"/>
      <c r="G689" s="30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4.25" customHeight="1" x14ac:dyDescent="0.35">
      <c r="A690" s="27"/>
      <c r="B690" s="28"/>
      <c r="C690" s="56"/>
      <c r="D690" s="7"/>
      <c r="E690" s="19"/>
      <c r="F690" s="19"/>
      <c r="G690" s="30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4.25" customHeight="1" x14ac:dyDescent="0.35">
      <c r="A691" s="27"/>
      <c r="B691" s="28"/>
      <c r="C691" s="56"/>
      <c r="D691" s="7"/>
      <c r="E691" s="19"/>
      <c r="F691" s="19"/>
      <c r="G691" s="30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4.25" customHeight="1" x14ac:dyDescent="0.35">
      <c r="A692" s="27"/>
      <c r="B692" s="28"/>
      <c r="C692" s="56"/>
      <c r="D692" s="7"/>
      <c r="E692" s="19"/>
      <c r="F692" s="19"/>
      <c r="G692" s="30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4.25" customHeight="1" x14ac:dyDescent="0.35">
      <c r="A693" s="27"/>
      <c r="B693" s="28"/>
      <c r="C693" s="56"/>
      <c r="D693" s="7"/>
      <c r="E693" s="19"/>
      <c r="F693" s="19"/>
      <c r="G693" s="30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4.25" customHeight="1" x14ac:dyDescent="0.35">
      <c r="A694" s="27"/>
      <c r="B694" s="28"/>
      <c r="C694" s="56"/>
      <c r="D694" s="7"/>
      <c r="E694" s="19"/>
      <c r="F694" s="19"/>
      <c r="G694" s="30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4.25" customHeight="1" x14ac:dyDescent="0.35">
      <c r="A695" s="27"/>
      <c r="B695" s="28"/>
      <c r="C695" s="56"/>
      <c r="D695" s="7"/>
      <c r="E695" s="19"/>
      <c r="F695" s="19"/>
      <c r="G695" s="30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4.25" customHeight="1" x14ac:dyDescent="0.35">
      <c r="A696" s="27"/>
      <c r="B696" s="28"/>
      <c r="C696" s="56"/>
      <c r="D696" s="7"/>
      <c r="E696" s="19"/>
      <c r="F696" s="19"/>
      <c r="G696" s="30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4.25" customHeight="1" x14ac:dyDescent="0.35">
      <c r="A697" s="27"/>
      <c r="B697" s="28"/>
      <c r="C697" s="56"/>
      <c r="D697" s="7"/>
      <c r="E697" s="19"/>
      <c r="F697" s="19"/>
      <c r="G697" s="30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4.25" customHeight="1" x14ac:dyDescent="0.35">
      <c r="A698" s="27"/>
      <c r="B698" s="28"/>
      <c r="C698" s="56"/>
      <c r="D698" s="7"/>
      <c r="E698" s="19"/>
      <c r="F698" s="19"/>
      <c r="G698" s="30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4.25" customHeight="1" x14ac:dyDescent="0.35">
      <c r="A699" s="27"/>
      <c r="B699" s="28"/>
      <c r="C699" s="56"/>
      <c r="D699" s="7"/>
      <c r="E699" s="19"/>
      <c r="F699" s="19"/>
      <c r="G699" s="30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4.25" customHeight="1" x14ac:dyDescent="0.35">
      <c r="A700" s="27"/>
      <c r="B700" s="28"/>
      <c r="C700" s="56"/>
      <c r="D700" s="7"/>
      <c r="E700" s="19"/>
      <c r="F700" s="19"/>
      <c r="G700" s="30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4.25" customHeight="1" x14ac:dyDescent="0.35">
      <c r="A701" s="27"/>
      <c r="B701" s="28"/>
      <c r="C701" s="56"/>
      <c r="D701" s="7"/>
      <c r="E701" s="19"/>
      <c r="F701" s="19"/>
      <c r="G701" s="30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4.25" customHeight="1" x14ac:dyDescent="0.35">
      <c r="A702" s="27"/>
      <c r="B702" s="28"/>
      <c r="C702" s="56"/>
      <c r="D702" s="7"/>
      <c r="E702" s="19"/>
      <c r="F702" s="19"/>
      <c r="G702" s="30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4.25" customHeight="1" x14ac:dyDescent="0.35">
      <c r="A703" s="27"/>
      <c r="B703" s="28"/>
      <c r="C703" s="56"/>
      <c r="D703" s="7"/>
      <c r="E703" s="19"/>
      <c r="F703" s="19"/>
      <c r="G703" s="30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4.25" customHeight="1" x14ac:dyDescent="0.35">
      <c r="A704" s="27"/>
      <c r="B704" s="28"/>
      <c r="C704" s="56"/>
      <c r="D704" s="7"/>
      <c r="E704" s="19"/>
      <c r="F704" s="19"/>
      <c r="G704" s="30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4.25" customHeight="1" x14ac:dyDescent="0.35">
      <c r="A705" s="27"/>
      <c r="B705" s="28"/>
      <c r="C705" s="56"/>
      <c r="D705" s="7"/>
      <c r="E705" s="19"/>
      <c r="F705" s="19"/>
      <c r="G705" s="30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4.25" customHeight="1" x14ac:dyDescent="0.35">
      <c r="A706" s="27"/>
      <c r="B706" s="28"/>
      <c r="C706" s="56"/>
      <c r="D706" s="7"/>
      <c r="E706" s="19"/>
      <c r="F706" s="19"/>
      <c r="G706" s="30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4.25" customHeight="1" x14ac:dyDescent="0.35">
      <c r="A707" s="27"/>
      <c r="B707" s="28"/>
      <c r="C707" s="56"/>
      <c r="D707" s="7"/>
      <c r="E707" s="19"/>
      <c r="F707" s="19"/>
      <c r="G707" s="30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4.25" customHeight="1" x14ac:dyDescent="0.35">
      <c r="A708" s="27"/>
      <c r="B708" s="28"/>
      <c r="C708" s="56"/>
      <c r="D708" s="7"/>
      <c r="E708" s="19"/>
      <c r="F708" s="19"/>
      <c r="G708" s="30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4.25" customHeight="1" x14ac:dyDescent="0.35">
      <c r="A709" s="27"/>
      <c r="B709" s="28"/>
      <c r="C709" s="56"/>
      <c r="D709" s="7"/>
      <c r="E709" s="19"/>
      <c r="F709" s="19"/>
      <c r="G709" s="30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4.25" customHeight="1" x14ac:dyDescent="0.35">
      <c r="A710" s="27"/>
      <c r="B710" s="28"/>
      <c r="C710" s="56"/>
      <c r="D710" s="7"/>
      <c r="E710" s="19"/>
      <c r="F710" s="19"/>
      <c r="G710" s="30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4.25" customHeight="1" x14ac:dyDescent="0.35">
      <c r="A711" s="27"/>
      <c r="B711" s="28"/>
      <c r="C711" s="56"/>
      <c r="D711" s="7"/>
      <c r="E711" s="19"/>
      <c r="F711" s="19"/>
      <c r="G711" s="30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4.25" customHeight="1" x14ac:dyDescent="0.35">
      <c r="A712" s="27"/>
      <c r="B712" s="28"/>
      <c r="C712" s="56"/>
      <c r="D712" s="7"/>
      <c r="E712" s="19"/>
      <c r="F712" s="19"/>
      <c r="G712" s="30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4.25" customHeight="1" x14ac:dyDescent="0.35">
      <c r="A713" s="27"/>
      <c r="B713" s="28"/>
      <c r="C713" s="56"/>
      <c r="D713" s="7"/>
      <c r="E713" s="19"/>
      <c r="F713" s="19"/>
      <c r="G713" s="30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4.25" customHeight="1" x14ac:dyDescent="0.35">
      <c r="A714" s="27"/>
      <c r="B714" s="28"/>
      <c r="C714" s="56"/>
      <c r="D714" s="7"/>
      <c r="E714" s="19"/>
      <c r="F714" s="19"/>
      <c r="G714" s="30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4.25" customHeight="1" x14ac:dyDescent="0.35">
      <c r="A715" s="27"/>
      <c r="B715" s="28"/>
      <c r="C715" s="56"/>
      <c r="D715" s="7"/>
      <c r="E715" s="19"/>
      <c r="F715" s="19"/>
      <c r="G715" s="30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4.25" customHeight="1" x14ac:dyDescent="0.35">
      <c r="A716" s="27"/>
      <c r="B716" s="28"/>
      <c r="C716" s="56"/>
      <c r="D716" s="7"/>
      <c r="E716" s="19"/>
      <c r="F716" s="19"/>
      <c r="G716" s="30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4.25" customHeight="1" x14ac:dyDescent="0.35">
      <c r="A717" s="27"/>
      <c r="B717" s="28"/>
      <c r="C717" s="56"/>
      <c r="D717" s="7"/>
      <c r="E717" s="19"/>
      <c r="F717" s="19"/>
      <c r="G717" s="30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4.25" customHeight="1" x14ac:dyDescent="0.35">
      <c r="A718" s="27"/>
      <c r="B718" s="28"/>
      <c r="C718" s="56"/>
      <c r="D718" s="7"/>
      <c r="E718" s="19"/>
      <c r="F718" s="19"/>
      <c r="G718" s="30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4.25" customHeight="1" x14ac:dyDescent="0.35">
      <c r="A719" s="27"/>
      <c r="B719" s="28"/>
      <c r="C719" s="56"/>
      <c r="D719" s="7"/>
      <c r="E719" s="19"/>
      <c r="F719" s="19"/>
      <c r="G719" s="30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4.25" customHeight="1" x14ac:dyDescent="0.35">
      <c r="A720" s="27"/>
      <c r="B720" s="28"/>
      <c r="C720" s="56"/>
      <c r="D720" s="7"/>
      <c r="E720" s="19"/>
      <c r="F720" s="19"/>
      <c r="G720" s="30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4.25" customHeight="1" x14ac:dyDescent="0.35">
      <c r="A721" s="27"/>
      <c r="B721" s="28"/>
      <c r="C721" s="56"/>
      <c r="D721" s="7"/>
      <c r="E721" s="19"/>
      <c r="F721" s="19"/>
      <c r="G721" s="30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4.25" customHeight="1" x14ac:dyDescent="0.35">
      <c r="A722" s="27"/>
      <c r="B722" s="28"/>
      <c r="C722" s="56"/>
      <c r="D722" s="7"/>
      <c r="E722" s="19"/>
      <c r="F722" s="19"/>
      <c r="G722" s="30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4.25" customHeight="1" x14ac:dyDescent="0.35">
      <c r="A723" s="27"/>
      <c r="B723" s="28"/>
      <c r="C723" s="56"/>
      <c r="D723" s="7"/>
      <c r="E723" s="19"/>
      <c r="F723" s="19"/>
      <c r="G723" s="30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4.25" customHeight="1" x14ac:dyDescent="0.35">
      <c r="A724" s="27"/>
      <c r="B724" s="28"/>
      <c r="C724" s="56"/>
      <c r="D724" s="7"/>
      <c r="E724" s="19"/>
      <c r="F724" s="19"/>
      <c r="G724" s="30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4.25" customHeight="1" x14ac:dyDescent="0.35">
      <c r="A725" s="27"/>
      <c r="B725" s="28"/>
      <c r="C725" s="56"/>
      <c r="D725" s="7"/>
      <c r="E725" s="19"/>
      <c r="F725" s="19"/>
      <c r="G725" s="30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4.25" customHeight="1" x14ac:dyDescent="0.35">
      <c r="A726" s="27"/>
      <c r="B726" s="28"/>
      <c r="C726" s="56"/>
      <c r="D726" s="7"/>
      <c r="E726" s="19"/>
      <c r="F726" s="19"/>
      <c r="G726" s="30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4.25" customHeight="1" x14ac:dyDescent="0.35">
      <c r="A727" s="27"/>
      <c r="B727" s="28"/>
      <c r="C727" s="56"/>
      <c r="D727" s="7"/>
      <c r="E727" s="19"/>
      <c r="F727" s="19"/>
      <c r="G727" s="30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4.25" customHeight="1" x14ac:dyDescent="0.35">
      <c r="A728" s="27"/>
      <c r="B728" s="28"/>
      <c r="C728" s="56"/>
      <c r="D728" s="7"/>
      <c r="E728" s="19"/>
      <c r="F728" s="19"/>
      <c r="G728" s="30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4.25" customHeight="1" x14ac:dyDescent="0.35">
      <c r="A729" s="27"/>
      <c r="B729" s="28"/>
      <c r="C729" s="56"/>
      <c r="D729" s="7"/>
      <c r="E729" s="19"/>
      <c r="F729" s="19"/>
      <c r="G729" s="30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4.25" customHeight="1" x14ac:dyDescent="0.35">
      <c r="A730" s="27"/>
      <c r="B730" s="28"/>
      <c r="C730" s="56"/>
      <c r="D730" s="7"/>
      <c r="E730" s="19"/>
      <c r="F730" s="19"/>
      <c r="G730" s="30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4.25" customHeight="1" x14ac:dyDescent="0.35">
      <c r="A731" s="27"/>
      <c r="B731" s="28"/>
      <c r="C731" s="56"/>
      <c r="D731" s="7"/>
      <c r="E731" s="19"/>
      <c r="F731" s="19"/>
      <c r="G731" s="30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4.25" customHeight="1" x14ac:dyDescent="0.35">
      <c r="A732" s="27"/>
      <c r="B732" s="28"/>
      <c r="C732" s="56"/>
      <c r="D732" s="7"/>
      <c r="E732" s="19"/>
      <c r="F732" s="19"/>
      <c r="G732" s="30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4.25" customHeight="1" x14ac:dyDescent="0.35">
      <c r="A733" s="27"/>
      <c r="B733" s="28"/>
      <c r="C733" s="56"/>
      <c r="D733" s="7"/>
      <c r="E733" s="19"/>
      <c r="F733" s="19"/>
      <c r="G733" s="30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4.25" customHeight="1" x14ac:dyDescent="0.35">
      <c r="A734" s="27"/>
      <c r="B734" s="28"/>
      <c r="C734" s="56"/>
      <c r="D734" s="7"/>
      <c r="E734" s="19"/>
      <c r="F734" s="19"/>
      <c r="G734" s="30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4.25" customHeight="1" x14ac:dyDescent="0.35">
      <c r="A735" s="27"/>
      <c r="B735" s="28"/>
      <c r="C735" s="56"/>
      <c r="D735" s="7"/>
      <c r="E735" s="19"/>
      <c r="F735" s="19"/>
      <c r="G735" s="30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4.25" customHeight="1" x14ac:dyDescent="0.35">
      <c r="A736" s="27"/>
      <c r="B736" s="28"/>
      <c r="C736" s="56"/>
      <c r="D736" s="7"/>
      <c r="E736" s="19"/>
      <c r="F736" s="19"/>
      <c r="G736" s="30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4.25" customHeight="1" x14ac:dyDescent="0.35">
      <c r="A737" s="27"/>
      <c r="B737" s="28"/>
      <c r="C737" s="56"/>
      <c r="D737" s="7"/>
      <c r="E737" s="19"/>
      <c r="F737" s="19"/>
      <c r="G737" s="30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4.25" customHeight="1" x14ac:dyDescent="0.35">
      <c r="A738" s="27"/>
      <c r="B738" s="28"/>
      <c r="C738" s="56"/>
      <c r="D738" s="7"/>
      <c r="E738" s="19"/>
      <c r="F738" s="19"/>
      <c r="G738" s="30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4.25" customHeight="1" x14ac:dyDescent="0.35">
      <c r="A739" s="27"/>
      <c r="B739" s="28"/>
      <c r="C739" s="56"/>
      <c r="D739" s="7"/>
      <c r="E739" s="19"/>
      <c r="F739" s="19"/>
      <c r="G739" s="30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4.25" customHeight="1" x14ac:dyDescent="0.35">
      <c r="A740" s="27"/>
      <c r="B740" s="28"/>
      <c r="C740" s="56"/>
      <c r="D740" s="7"/>
      <c r="E740" s="19"/>
      <c r="F740" s="19"/>
      <c r="G740" s="30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4.25" customHeight="1" x14ac:dyDescent="0.35">
      <c r="A741" s="27"/>
      <c r="B741" s="28"/>
      <c r="C741" s="56"/>
      <c r="D741" s="7"/>
      <c r="E741" s="19"/>
      <c r="F741" s="19"/>
      <c r="G741" s="30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4.25" customHeight="1" x14ac:dyDescent="0.35">
      <c r="A742" s="27"/>
      <c r="B742" s="28"/>
      <c r="C742" s="56"/>
      <c r="D742" s="7"/>
      <c r="E742" s="19"/>
      <c r="F742" s="19"/>
      <c r="G742" s="30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4.25" customHeight="1" x14ac:dyDescent="0.35">
      <c r="A743" s="27"/>
      <c r="B743" s="28"/>
      <c r="C743" s="56"/>
      <c r="D743" s="7"/>
      <c r="E743" s="19"/>
      <c r="F743" s="19"/>
      <c r="G743" s="30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4.25" customHeight="1" x14ac:dyDescent="0.35">
      <c r="A744" s="27"/>
      <c r="B744" s="28"/>
      <c r="C744" s="56"/>
      <c r="D744" s="7"/>
      <c r="E744" s="19"/>
      <c r="F744" s="19"/>
      <c r="G744" s="30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4.25" customHeight="1" x14ac:dyDescent="0.35">
      <c r="A745" s="27"/>
      <c r="B745" s="28"/>
      <c r="C745" s="56"/>
      <c r="D745" s="7"/>
      <c r="E745" s="19"/>
      <c r="F745" s="19"/>
      <c r="G745" s="30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4.25" customHeight="1" x14ac:dyDescent="0.35">
      <c r="A746" s="27"/>
      <c r="B746" s="28"/>
      <c r="C746" s="56"/>
      <c r="D746" s="7"/>
      <c r="E746" s="19"/>
      <c r="F746" s="19"/>
      <c r="G746" s="30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4.25" customHeight="1" x14ac:dyDescent="0.35">
      <c r="A747" s="27"/>
      <c r="B747" s="28"/>
      <c r="C747" s="56"/>
      <c r="D747" s="7"/>
      <c r="E747" s="19"/>
      <c r="F747" s="19"/>
      <c r="G747" s="30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4.25" customHeight="1" x14ac:dyDescent="0.35">
      <c r="A748" s="27"/>
      <c r="B748" s="28"/>
      <c r="C748" s="56"/>
      <c r="D748" s="7"/>
      <c r="E748" s="19"/>
      <c r="F748" s="19"/>
      <c r="G748" s="30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4.25" customHeight="1" x14ac:dyDescent="0.35">
      <c r="A749" s="27"/>
      <c r="B749" s="28"/>
      <c r="C749" s="56"/>
      <c r="D749" s="7"/>
      <c r="E749" s="19"/>
      <c r="F749" s="19"/>
      <c r="G749" s="30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4.25" customHeight="1" x14ac:dyDescent="0.35">
      <c r="A750" s="27"/>
      <c r="B750" s="28"/>
      <c r="C750" s="56"/>
      <c r="D750" s="7"/>
      <c r="E750" s="19"/>
      <c r="F750" s="19"/>
      <c r="G750" s="30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4.25" customHeight="1" x14ac:dyDescent="0.35">
      <c r="A751" s="27"/>
      <c r="B751" s="28"/>
      <c r="C751" s="56"/>
      <c r="D751" s="7"/>
      <c r="E751" s="19"/>
      <c r="F751" s="19"/>
      <c r="G751" s="30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4.25" customHeight="1" x14ac:dyDescent="0.35">
      <c r="A752" s="27"/>
      <c r="B752" s="28"/>
      <c r="C752" s="56"/>
      <c r="D752" s="7"/>
      <c r="E752" s="19"/>
      <c r="F752" s="19"/>
      <c r="G752" s="30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4.25" customHeight="1" x14ac:dyDescent="0.35">
      <c r="A753" s="27"/>
      <c r="B753" s="28"/>
      <c r="C753" s="56"/>
      <c r="D753" s="7"/>
      <c r="E753" s="19"/>
      <c r="F753" s="19"/>
      <c r="G753" s="30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4.25" customHeight="1" x14ac:dyDescent="0.35">
      <c r="A754" s="27"/>
      <c r="B754" s="28"/>
      <c r="C754" s="56"/>
      <c r="D754" s="7"/>
      <c r="E754" s="19"/>
      <c r="F754" s="19"/>
      <c r="G754" s="30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4.25" customHeight="1" x14ac:dyDescent="0.35">
      <c r="A755" s="27"/>
      <c r="B755" s="28"/>
      <c r="C755" s="56"/>
      <c r="D755" s="7"/>
      <c r="E755" s="19"/>
      <c r="F755" s="19"/>
      <c r="G755" s="30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4.25" customHeight="1" x14ac:dyDescent="0.35">
      <c r="A756" s="27"/>
      <c r="B756" s="28"/>
      <c r="C756" s="56"/>
      <c r="D756" s="7"/>
      <c r="E756" s="19"/>
      <c r="F756" s="19"/>
      <c r="G756" s="30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4.25" customHeight="1" x14ac:dyDescent="0.35">
      <c r="A757" s="27"/>
      <c r="B757" s="28"/>
      <c r="C757" s="56"/>
      <c r="D757" s="7"/>
      <c r="E757" s="19"/>
      <c r="F757" s="19"/>
      <c r="G757" s="30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4.25" customHeight="1" x14ac:dyDescent="0.35">
      <c r="A758" s="27"/>
      <c r="B758" s="28"/>
      <c r="C758" s="56"/>
      <c r="D758" s="7"/>
      <c r="E758" s="19"/>
      <c r="F758" s="19"/>
      <c r="G758" s="30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4.25" customHeight="1" x14ac:dyDescent="0.35">
      <c r="A759" s="27"/>
      <c r="B759" s="28"/>
      <c r="C759" s="56"/>
      <c r="D759" s="7"/>
      <c r="E759" s="19"/>
      <c r="F759" s="19"/>
      <c r="G759" s="30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4.25" customHeight="1" x14ac:dyDescent="0.35">
      <c r="A760" s="27"/>
      <c r="B760" s="28"/>
      <c r="C760" s="56"/>
      <c r="D760" s="7"/>
      <c r="E760" s="19"/>
      <c r="F760" s="19"/>
      <c r="G760" s="30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4.25" customHeight="1" x14ac:dyDescent="0.35">
      <c r="A761" s="27"/>
      <c r="B761" s="28"/>
      <c r="C761" s="56"/>
      <c r="D761" s="7"/>
      <c r="E761" s="19"/>
      <c r="F761" s="19"/>
      <c r="G761" s="30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4.25" customHeight="1" x14ac:dyDescent="0.35">
      <c r="A762" s="27"/>
      <c r="B762" s="28"/>
      <c r="C762" s="56"/>
      <c r="D762" s="7"/>
      <c r="E762" s="19"/>
      <c r="F762" s="19"/>
      <c r="G762" s="30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4.25" customHeight="1" x14ac:dyDescent="0.35">
      <c r="A763" s="27"/>
      <c r="B763" s="28"/>
      <c r="C763" s="56"/>
      <c r="D763" s="7"/>
      <c r="E763" s="19"/>
      <c r="F763" s="19"/>
      <c r="G763" s="30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4.25" customHeight="1" x14ac:dyDescent="0.35">
      <c r="A764" s="27"/>
      <c r="B764" s="28"/>
      <c r="C764" s="56"/>
      <c r="D764" s="7"/>
      <c r="E764" s="19"/>
      <c r="F764" s="19"/>
      <c r="G764" s="30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4.25" customHeight="1" x14ac:dyDescent="0.35">
      <c r="A765" s="27"/>
      <c r="B765" s="28"/>
      <c r="C765" s="56"/>
      <c r="D765" s="7"/>
      <c r="E765" s="19"/>
      <c r="F765" s="19"/>
      <c r="G765" s="30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4.25" customHeight="1" x14ac:dyDescent="0.35">
      <c r="A766" s="27"/>
      <c r="B766" s="28"/>
      <c r="C766" s="56"/>
      <c r="D766" s="7"/>
      <c r="E766" s="19"/>
      <c r="F766" s="19"/>
      <c r="G766" s="30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4.25" customHeight="1" x14ac:dyDescent="0.35">
      <c r="A767" s="27"/>
      <c r="B767" s="28"/>
      <c r="C767" s="56"/>
      <c r="D767" s="7"/>
      <c r="E767" s="19"/>
      <c r="F767" s="19"/>
      <c r="G767" s="30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4.25" customHeight="1" x14ac:dyDescent="0.35">
      <c r="A768" s="27"/>
      <c r="B768" s="28"/>
      <c r="C768" s="56"/>
      <c r="D768" s="7"/>
      <c r="E768" s="19"/>
      <c r="F768" s="19"/>
      <c r="G768" s="30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4.25" customHeight="1" x14ac:dyDescent="0.35">
      <c r="A769" s="27"/>
      <c r="B769" s="28"/>
      <c r="C769" s="56"/>
      <c r="D769" s="7"/>
      <c r="E769" s="19"/>
      <c r="F769" s="19"/>
      <c r="G769" s="30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4.25" customHeight="1" x14ac:dyDescent="0.35">
      <c r="A770" s="27"/>
      <c r="B770" s="28"/>
      <c r="C770" s="56"/>
      <c r="D770" s="7"/>
      <c r="E770" s="19"/>
      <c r="F770" s="19"/>
      <c r="G770" s="30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4.25" customHeight="1" x14ac:dyDescent="0.35">
      <c r="A771" s="27"/>
      <c r="B771" s="28"/>
      <c r="C771" s="56"/>
      <c r="D771" s="7"/>
      <c r="E771" s="19"/>
      <c r="F771" s="19"/>
      <c r="G771" s="30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4.25" customHeight="1" x14ac:dyDescent="0.35">
      <c r="A772" s="27"/>
      <c r="B772" s="28"/>
      <c r="C772" s="56"/>
      <c r="D772" s="7"/>
      <c r="E772" s="19"/>
      <c r="F772" s="19"/>
      <c r="G772" s="30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4.25" customHeight="1" x14ac:dyDescent="0.35">
      <c r="A773" s="27"/>
      <c r="B773" s="28"/>
      <c r="C773" s="56"/>
      <c r="D773" s="7"/>
      <c r="E773" s="19"/>
      <c r="F773" s="19"/>
      <c r="G773" s="30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4.25" customHeight="1" x14ac:dyDescent="0.35">
      <c r="A774" s="27"/>
      <c r="B774" s="28"/>
      <c r="C774" s="56"/>
      <c r="D774" s="7"/>
      <c r="E774" s="19"/>
      <c r="F774" s="19"/>
      <c r="G774" s="30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4.25" customHeight="1" x14ac:dyDescent="0.35">
      <c r="A775" s="27"/>
      <c r="B775" s="28"/>
      <c r="C775" s="56"/>
      <c r="D775" s="7"/>
      <c r="E775" s="19"/>
      <c r="F775" s="19"/>
      <c r="G775" s="30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4.25" customHeight="1" x14ac:dyDescent="0.35">
      <c r="A776" s="27"/>
      <c r="B776" s="28"/>
      <c r="C776" s="56"/>
      <c r="D776" s="7"/>
      <c r="E776" s="19"/>
      <c r="F776" s="19"/>
      <c r="G776" s="30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4.25" customHeight="1" x14ac:dyDescent="0.35">
      <c r="A777" s="27"/>
      <c r="B777" s="28"/>
      <c r="C777" s="56"/>
      <c r="D777" s="7"/>
      <c r="E777" s="19"/>
      <c r="F777" s="19"/>
      <c r="G777" s="30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4.25" customHeight="1" x14ac:dyDescent="0.35">
      <c r="A778" s="27"/>
      <c r="B778" s="28"/>
      <c r="C778" s="56"/>
      <c r="D778" s="7"/>
      <c r="E778" s="19"/>
      <c r="F778" s="19"/>
      <c r="G778" s="30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4.25" customHeight="1" x14ac:dyDescent="0.35">
      <c r="A779" s="27"/>
      <c r="B779" s="28"/>
      <c r="C779" s="56"/>
      <c r="D779" s="7"/>
      <c r="E779" s="19"/>
      <c r="F779" s="19"/>
      <c r="G779" s="30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4.25" customHeight="1" x14ac:dyDescent="0.35">
      <c r="A780" s="27"/>
      <c r="B780" s="28"/>
      <c r="C780" s="56"/>
      <c r="D780" s="7"/>
      <c r="E780" s="19"/>
      <c r="F780" s="19"/>
      <c r="G780" s="30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4.25" customHeight="1" x14ac:dyDescent="0.35">
      <c r="A781" s="27"/>
      <c r="B781" s="28"/>
      <c r="C781" s="56"/>
      <c r="D781" s="7"/>
      <c r="E781" s="19"/>
      <c r="F781" s="19"/>
      <c r="G781" s="30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4.25" customHeight="1" x14ac:dyDescent="0.35">
      <c r="A782" s="27"/>
      <c r="B782" s="28"/>
      <c r="C782" s="56"/>
      <c r="D782" s="7"/>
      <c r="E782" s="19"/>
      <c r="F782" s="19"/>
      <c r="G782" s="30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4.25" customHeight="1" x14ac:dyDescent="0.35">
      <c r="A783" s="27"/>
      <c r="B783" s="28"/>
      <c r="C783" s="56"/>
      <c r="D783" s="7"/>
      <c r="E783" s="19"/>
      <c r="F783" s="19"/>
      <c r="G783" s="30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4.25" customHeight="1" x14ac:dyDescent="0.35">
      <c r="A784" s="27"/>
      <c r="B784" s="28"/>
      <c r="C784" s="56"/>
      <c r="D784" s="7"/>
      <c r="E784" s="19"/>
      <c r="F784" s="19"/>
      <c r="G784" s="30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4.25" customHeight="1" x14ac:dyDescent="0.35">
      <c r="A785" s="27"/>
      <c r="B785" s="28"/>
      <c r="C785" s="56"/>
      <c r="D785" s="7"/>
      <c r="E785" s="19"/>
      <c r="F785" s="19"/>
      <c r="G785" s="30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4.25" customHeight="1" x14ac:dyDescent="0.35">
      <c r="A786" s="27"/>
      <c r="B786" s="28"/>
      <c r="C786" s="56"/>
      <c r="D786" s="7"/>
      <c r="E786" s="19"/>
      <c r="F786" s="19"/>
      <c r="G786" s="30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4.25" customHeight="1" x14ac:dyDescent="0.35">
      <c r="A787" s="27"/>
      <c r="B787" s="28"/>
      <c r="C787" s="56"/>
      <c r="D787" s="7"/>
      <c r="E787" s="19"/>
      <c r="F787" s="19"/>
      <c r="G787" s="30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4.25" customHeight="1" x14ac:dyDescent="0.35">
      <c r="A788" s="27"/>
      <c r="B788" s="28"/>
      <c r="C788" s="56"/>
      <c r="D788" s="7"/>
      <c r="E788" s="19"/>
      <c r="F788" s="19"/>
      <c r="G788" s="30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4.25" customHeight="1" x14ac:dyDescent="0.35">
      <c r="A789" s="27"/>
      <c r="B789" s="28"/>
      <c r="C789" s="56"/>
      <c r="D789" s="7"/>
      <c r="E789" s="19"/>
      <c r="F789" s="19"/>
      <c r="G789" s="30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4.25" customHeight="1" x14ac:dyDescent="0.35">
      <c r="A790" s="27"/>
      <c r="B790" s="28"/>
      <c r="C790" s="56"/>
      <c r="D790" s="7"/>
      <c r="E790" s="19"/>
      <c r="F790" s="19"/>
      <c r="G790" s="30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4.25" customHeight="1" x14ac:dyDescent="0.35">
      <c r="A791" s="27"/>
      <c r="B791" s="28"/>
      <c r="C791" s="56"/>
      <c r="D791" s="7"/>
      <c r="E791" s="19"/>
      <c r="F791" s="19"/>
      <c r="G791" s="30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4.25" customHeight="1" x14ac:dyDescent="0.35">
      <c r="A792" s="27"/>
      <c r="B792" s="28"/>
      <c r="C792" s="56"/>
      <c r="D792" s="7"/>
      <c r="E792" s="19"/>
      <c r="F792" s="19"/>
      <c r="G792" s="30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4.25" customHeight="1" x14ac:dyDescent="0.35">
      <c r="A793" s="27"/>
      <c r="B793" s="28"/>
      <c r="C793" s="56"/>
      <c r="D793" s="7"/>
      <c r="E793" s="19"/>
      <c r="F793" s="19"/>
      <c r="G793" s="30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4.25" customHeight="1" x14ac:dyDescent="0.35">
      <c r="A794" s="27"/>
      <c r="B794" s="28"/>
      <c r="C794" s="56"/>
      <c r="D794" s="7"/>
      <c r="E794" s="19"/>
      <c r="F794" s="19"/>
      <c r="G794" s="30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4.25" customHeight="1" x14ac:dyDescent="0.35">
      <c r="A795" s="27"/>
      <c r="B795" s="28"/>
      <c r="C795" s="56"/>
      <c r="D795" s="7"/>
      <c r="E795" s="19"/>
      <c r="F795" s="19"/>
      <c r="G795" s="30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4.25" customHeight="1" x14ac:dyDescent="0.35">
      <c r="A796" s="27"/>
      <c r="B796" s="28"/>
      <c r="C796" s="56"/>
      <c r="D796" s="7"/>
      <c r="E796" s="19"/>
      <c r="F796" s="19"/>
      <c r="G796" s="30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4.25" customHeight="1" x14ac:dyDescent="0.35">
      <c r="A797" s="27"/>
      <c r="B797" s="28"/>
      <c r="C797" s="56"/>
      <c r="D797" s="7"/>
      <c r="E797" s="19"/>
      <c r="F797" s="19"/>
      <c r="G797" s="30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4.25" customHeight="1" x14ac:dyDescent="0.35">
      <c r="A798" s="27"/>
      <c r="B798" s="28"/>
      <c r="C798" s="56"/>
      <c r="D798" s="7"/>
      <c r="E798" s="19"/>
      <c r="F798" s="19"/>
      <c r="G798" s="30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4.25" customHeight="1" x14ac:dyDescent="0.35">
      <c r="A799" s="27"/>
      <c r="B799" s="28"/>
      <c r="C799" s="56"/>
      <c r="D799" s="7"/>
      <c r="E799" s="19"/>
      <c r="F799" s="19"/>
      <c r="G799" s="30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4.25" customHeight="1" x14ac:dyDescent="0.35">
      <c r="A800" s="27"/>
      <c r="B800" s="28"/>
      <c r="C800" s="56"/>
      <c r="D800" s="7"/>
      <c r="E800" s="19"/>
      <c r="F800" s="19"/>
      <c r="G800" s="30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4.25" customHeight="1" x14ac:dyDescent="0.35">
      <c r="A801" s="27"/>
      <c r="B801" s="28"/>
      <c r="C801" s="56"/>
      <c r="D801" s="7"/>
      <c r="E801" s="19"/>
      <c r="F801" s="19"/>
      <c r="G801" s="30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4.25" customHeight="1" x14ac:dyDescent="0.35">
      <c r="A802" s="27"/>
      <c r="B802" s="28"/>
      <c r="C802" s="56"/>
      <c r="D802" s="7"/>
      <c r="E802" s="19"/>
      <c r="F802" s="19"/>
      <c r="G802" s="30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4.25" customHeight="1" x14ac:dyDescent="0.35">
      <c r="A803" s="27"/>
      <c r="B803" s="28"/>
      <c r="C803" s="56"/>
      <c r="D803" s="7"/>
      <c r="E803" s="19"/>
      <c r="F803" s="19"/>
      <c r="G803" s="30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4.25" customHeight="1" x14ac:dyDescent="0.35">
      <c r="A804" s="27"/>
      <c r="B804" s="28"/>
      <c r="C804" s="56"/>
      <c r="D804" s="7"/>
      <c r="E804" s="19"/>
      <c r="F804" s="19"/>
      <c r="G804" s="30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4.25" customHeight="1" x14ac:dyDescent="0.35">
      <c r="A805" s="27"/>
      <c r="B805" s="28"/>
      <c r="C805" s="56"/>
      <c r="D805" s="7"/>
      <c r="E805" s="19"/>
      <c r="F805" s="19"/>
      <c r="G805" s="30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4.25" customHeight="1" x14ac:dyDescent="0.35">
      <c r="A806" s="27"/>
      <c r="B806" s="28"/>
      <c r="C806" s="56"/>
      <c r="D806" s="7"/>
      <c r="E806" s="19"/>
      <c r="F806" s="19"/>
      <c r="G806" s="30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4.25" customHeight="1" x14ac:dyDescent="0.35">
      <c r="A807" s="27"/>
      <c r="B807" s="28"/>
      <c r="C807" s="56"/>
      <c r="D807" s="7"/>
      <c r="E807" s="19"/>
      <c r="F807" s="19"/>
      <c r="G807" s="30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4.25" customHeight="1" x14ac:dyDescent="0.35">
      <c r="A808" s="27"/>
      <c r="B808" s="28"/>
      <c r="C808" s="56"/>
      <c r="D808" s="7"/>
      <c r="E808" s="19"/>
      <c r="F808" s="19"/>
      <c r="G808" s="30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4.25" customHeight="1" x14ac:dyDescent="0.35">
      <c r="A809" s="27"/>
      <c r="B809" s="28"/>
      <c r="C809" s="56"/>
      <c r="D809" s="7"/>
      <c r="E809" s="19"/>
      <c r="F809" s="19"/>
      <c r="G809" s="30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4.25" customHeight="1" x14ac:dyDescent="0.35">
      <c r="A810" s="27"/>
      <c r="B810" s="28"/>
      <c r="C810" s="56"/>
      <c r="D810" s="7"/>
      <c r="E810" s="19"/>
      <c r="F810" s="19"/>
      <c r="G810" s="30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4.25" customHeight="1" x14ac:dyDescent="0.35">
      <c r="A811" s="27"/>
      <c r="B811" s="28"/>
      <c r="C811" s="56"/>
      <c r="D811" s="7"/>
      <c r="E811" s="19"/>
      <c r="F811" s="19"/>
      <c r="G811" s="30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4.25" customHeight="1" x14ac:dyDescent="0.35">
      <c r="A812" s="27"/>
      <c r="B812" s="28"/>
      <c r="C812" s="56"/>
      <c r="D812" s="7"/>
      <c r="E812" s="19"/>
      <c r="F812" s="19"/>
      <c r="G812" s="30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4.25" customHeight="1" x14ac:dyDescent="0.35">
      <c r="A813" s="27"/>
      <c r="B813" s="28"/>
      <c r="C813" s="56"/>
      <c r="D813" s="7"/>
      <c r="E813" s="19"/>
      <c r="F813" s="19"/>
      <c r="G813" s="30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4.25" customHeight="1" x14ac:dyDescent="0.35">
      <c r="A814" s="27"/>
      <c r="B814" s="28"/>
      <c r="C814" s="56"/>
      <c r="D814" s="7"/>
      <c r="E814" s="19"/>
      <c r="F814" s="19"/>
      <c r="G814" s="30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4.25" customHeight="1" x14ac:dyDescent="0.35">
      <c r="A815" s="27"/>
      <c r="B815" s="28"/>
      <c r="C815" s="56"/>
      <c r="D815" s="7"/>
      <c r="E815" s="19"/>
      <c r="F815" s="19"/>
      <c r="G815" s="30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4.25" customHeight="1" x14ac:dyDescent="0.35">
      <c r="A816" s="27"/>
      <c r="B816" s="28"/>
      <c r="C816" s="56"/>
      <c r="D816" s="7"/>
      <c r="E816" s="19"/>
      <c r="F816" s="19"/>
      <c r="G816" s="30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4.25" customHeight="1" x14ac:dyDescent="0.35">
      <c r="A817" s="27"/>
      <c r="B817" s="28"/>
      <c r="C817" s="56"/>
      <c r="D817" s="7"/>
      <c r="E817" s="19"/>
      <c r="F817" s="19"/>
      <c r="G817" s="30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4.25" customHeight="1" x14ac:dyDescent="0.35">
      <c r="A818" s="27"/>
      <c r="B818" s="28"/>
      <c r="C818" s="56"/>
      <c r="D818" s="7"/>
      <c r="E818" s="19"/>
      <c r="F818" s="19"/>
      <c r="G818" s="30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4.25" customHeight="1" x14ac:dyDescent="0.35">
      <c r="A819" s="27"/>
      <c r="B819" s="28"/>
      <c r="C819" s="56"/>
      <c r="D819" s="7"/>
      <c r="E819" s="19"/>
      <c r="F819" s="19"/>
      <c r="G819" s="30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4.25" customHeight="1" x14ac:dyDescent="0.35">
      <c r="A820" s="27"/>
      <c r="B820" s="28"/>
      <c r="C820" s="56"/>
      <c r="D820" s="7"/>
      <c r="E820" s="19"/>
      <c r="F820" s="19"/>
      <c r="G820" s="30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4.25" customHeight="1" x14ac:dyDescent="0.35">
      <c r="A821" s="27"/>
      <c r="B821" s="28"/>
      <c r="C821" s="56"/>
      <c r="D821" s="7"/>
      <c r="E821" s="19"/>
      <c r="F821" s="19"/>
      <c r="G821" s="30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4.25" customHeight="1" x14ac:dyDescent="0.35">
      <c r="A822" s="27"/>
      <c r="B822" s="28"/>
      <c r="C822" s="56"/>
      <c r="D822" s="7"/>
      <c r="E822" s="19"/>
      <c r="F822" s="19"/>
      <c r="G822" s="30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4.25" customHeight="1" x14ac:dyDescent="0.35">
      <c r="A823" s="27"/>
      <c r="B823" s="28"/>
      <c r="C823" s="56"/>
      <c r="D823" s="7"/>
      <c r="E823" s="19"/>
      <c r="F823" s="19"/>
      <c r="G823" s="30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4.25" customHeight="1" x14ac:dyDescent="0.35">
      <c r="A824" s="27"/>
      <c r="B824" s="28"/>
      <c r="C824" s="56"/>
      <c r="D824" s="7"/>
      <c r="E824" s="19"/>
      <c r="F824" s="19"/>
      <c r="G824" s="30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4.25" customHeight="1" x14ac:dyDescent="0.35">
      <c r="A825" s="27"/>
      <c r="B825" s="28"/>
      <c r="C825" s="56"/>
      <c r="D825" s="7"/>
      <c r="E825" s="19"/>
      <c r="F825" s="19"/>
      <c r="G825" s="30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4.25" customHeight="1" x14ac:dyDescent="0.35">
      <c r="A826" s="27"/>
      <c r="B826" s="28"/>
      <c r="C826" s="56"/>
      <c r="D826" s="7"/>
      <c r="E826" s="19"/>
      <c r="F826" s="19"/>
      <c r="G826" s="30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4.25" customHeight="1" x14ac:dyDescent="0.35">
      <c r="A827" s="27"/>
      <c r="B827" s="28"/>
      <c r="C827" s="56"/>
      <c r="D827" s="7"/>
      <c r="E827" s="19"/>
      <c r="F827" s="19"/>
      <c r="G827" s="30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4.25" customHeight="1" x14ac:dyDescent="0.35">
      <c r="A828" s="27"/>
      <c r="B828" s="28"/>
      <c r="C828" s="56"/>
      <c r="D828" s="7"/>
      <c r="E828" s="19"/>
      <c r="F828" s="19"/>
      <c r="G828" s="30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4.25" customHeight="1" x14ac:dyDescent="0.35">
      <c r="A829" s="27"/>
      <c r="B829" s="28"/>
      <c r="C829" s="56"/>
      <c r="D829" s="7"/>
      <c r="E829" s="19"/>
      <c r="F829" s="19"/>
      <c r="G829" s="30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4.25" customHeight="1" x14ac:dyDescent="0.35">
      <c r="A830" s="27"/>
      <c r="B830" s="28"/>
      <c r="C830" s="56"/>
      <c r="D830" s="7"/>
      <c r="E830" s="19"/>
      <c r="F830" s="19"/>
      <c r="G830" s="30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4.25" customHeight="1" x14ac:dyDescent="0.35">
      <c r="A831" s="27"/>
      <c r="B831" s="28"/>
      <c r="C831" s="56"/>
      <c r="D831" s="7"/>
      <c r="E831" s="19"/>
      <c r="F831" s="19"/>
      <c r="G831" s="30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4.25" customHeight="1" x14ac:dyDescent="0.35">
      <c r="A832" s="27"/>
      <c r="B832" s="28"/>
      <c r="C832" s="56"/>
      <c r="D832" s="7"/>
      <c r="E832" s="19"/>
      <c r="F832" s="19"/>
      <c r="G832" s="30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4.25" customHeight="1" x14ac:dyDescent="0.35">
      <c r="A833" s="27"/>
      <c r="B833" s="28"/>
      <c r="C833" s="56"/>
      <c r="D833" s="7"/>
      <c r="E833" s="19"/>
      <c r="F833" s="19"/>
      <c r="G833" s="30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4.25" customHeight="1" x14ac:dyDescent="0.35">
      <c r="A834" s="27"/>
      <c r="B834" s="28"/>
      <c r="C834" s="56"/>
      <c r="D834" s="7"/>
      <c r="E834" s="19"/>
      <c r="F834" s="19"/>
      <c r="G834" s="30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4.25" customHeight="1" x14ac:dyDescent="0.35">
      <c r="A835" s="27"/>
      <c r="B835" s="28"/>
      <c r="C835" s="56"/>
      <c r="D835" s="7"/>
      <c r="E835" s="19"/>
      <c r="F835" s="19"/>
      <c r="G835" s="30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4.25" customHeight="1" x14ac:dyDescent="0.35">
      <c r="A836" s="27"/>
      <c r="B836" s="28"/>
      <c r="C836" s="56"/>
      <c r="D836" s="7"/>
      <c r="E836" s="19"/>
      <c r="F836" s="19"/>
      <c r="G836" s="30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4.25" customHeight="1" x14ac:dyDescent="0.35">
      <c r="A837" s="27"/>
      <c r="B837" s="28"/>
      <c r="C837" s="56"/>
      <c r="D837" s="7"/>
      <c r="E837" s="19"/>
      <c r="F837" s="19"/>
      <c r="G837" s="30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4.25" customHeight="1" x14ac:dyDescent="0.35">
      <c r="A838" s="27"/>
      <c r="B838" s="28"/>
      <c r="C838" s="56"/>
      <c r="D838" s="7"/>
      <c r="E838" s="19"/>
      <c r="F838" s="19"/>
      <c r="G838" s="30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4.25" customHeight="1" x14ac:dyDescent="0.35">
      <c r="A839" s="27"/>
      <c r="B839" s="28"/>
      <c r="C839" s="56"/>
      <c r="D839" s="7"/>
      <c r="E839" s="19"/>
      <c r="F839" s="19"/>
      <c r="G839" s="30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4.25" customHeight="1" x14ac:dyDescent="0.35">
      <c r="A840" s="27"/>
      <c r="B840" s="28"/>
      <c r="C840" s="56"/>
      <c r="D840" s="7"/>
      <c r="E840" s="19"/>
      <c r="F840" s="19"/>
      <c r="G840" s="30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4.25" customHeight="1" x14ac:dyDescent="0.35">
      <c r="A841" s="27"/>
      <c r="B841" s="28"/>
      <c r="C841" s="56"/>
      <c r="D841" s="7"/>
      <c r="E841" s="19"/>
      <c r="F841" s="19"/>
      <c r="G841" s="30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4.25" customHeight="1" x14ac:dyDescent="0.35">
      <c r="A842" s="27"/>
      <c r="B842" s="28"/>
      <c r="C842" s="56"/>
      <c r="D842" s="7"/>
      <c r="E842" s="19"/>
      <c r="F842" s="19"/>
      <c r="G842" s="30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4.25" customHeight="1" x14ac:dyDescent="0.35">
      <c r="A843" s="27"/>
      <c r="B843" s="28"/>
      <c r="C843" s="56"/>
      <c r="D843" s="7"/>
      <c r="E843" s="19"/>
      <c r="F843" s="19"/>
      <c r="G843" s="30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4.25" customHeight="1" x14ac:dyDescent="0.35">
      <c r="A844" s="27"/>
      <c r="B844" s="28"/>
      <c r="C844" s="56"/>
      <c r="D844" s="7"/>
      <c r="E844" s="19"/>
      <c r="F844" s="19"/>
      <c r="G844" s="30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4.25" customHeight="1" x14ac:dyDescent="0.35">
      <c r="A845" s="27"/>
      <c r="B845" s="28"/>
      <c r="C845" s="56"/>
      <c r="D845" s="7"/>
      <c r="E845" s="19"/>
      <c r="F845" s="19"/>
      <c r="G845" s="30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4.25" customHeight="1" x14ac:dyDescent="0.35">
      <c r="A846" s="27"/>
      <c r="B846" s="28"/>
      <c r="C846" s="56"/>
      <c r="D846" s="7"/>
      <c r="E846" s="19"/>
      <c r="F846" s="19"/>
      <c r="G846" s="30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4.25" customHeight="1" x14ac:dyDescent="0.35">
      <c r="A847" s="27"/>
      <c r="B847" s="28"/>
      <c r="C847" s="56"/>
      <c r="D847" s="7"/>
      <c r="E847" s="19"/>
      <c r="F847" s="19"/>
      <c r="G847" s="30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4.25" customHeight="1" x14ac:dyDescent="0.35">
      <c r="A848" s="27"/>
      <c r="B848" s="28"/>
      <c r="C848" s="56"/>
      <c r="D848" s="7"/>
      <c r="E848" s="19"/>
      <c r="F848" s="19"/>
      <c r="G848" s="30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4.25" customHeight="1" x14ac:dyDescent="0.35">
      <c r="A849" s="27"/>
      <c r="B849" s="28"/>
      <c r="C849" s="56"/>
      <c r="D849" s="7"/>
      <c r="E849" s="19"/>
      <c r="F849" s="19"/>
      <c r="G849" s="30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4.25" customHeight="1" x14ac:dyDescent="0.35">
      <c r="A850" s="27"/>
      <c r="B850" s="28"/>
      <c r="C850" s="56"/>
      <c r="D850" s="7"/>
      <c r="E850" s="19"/>
      <c r="F850" s="19"/>
      <c r="G850" s="30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4.25" customHeight="1" x14ac:dyDescent="0.35">
      <c r="A851" s="27"/>
      <c r="B851" s="28"/>
      <c r="C851" s="56"/>
      <c r="D851" s="7"/>
      <c r="E851" s="19"/>
      <c r="F851" s="19"/>
      <c r="G851" s="30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4.25" customHeight="1" x14ac:dyDescent="0.35">
      <c r="A852" s="27"/>
      <c r="B852" s="28"/>
      <c r="C852" s="56"/>
      <c r="D852" s="7"/>
      <c r="E852" s="19"/>
      <c r="F852" s="19"/>
      <c r="G852" s="30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4.25" customHeight="1" x14ac:dyDescent="0.35">
      <c r="A853" s="27"/>
      <c r="B853" s="28"/>
      <c r="C853" s="56"/>
      <c r="D853" s="7"/>
      <c r="E853" s="19"/>
      <c r="F853" s="19"/>
      <c r="G853" s="30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4.25" customHeight="1" x14ac:dyDescent="0.35">
      <c r="A854" s="27"/>
      <c r="B854" s="28"/>
      <c r="C854" s="56"/>
      <c r="D854" s="7"/>
      <c r="E854" s="19"/>
      <c r="F854" s="19"/>
      <c r="G854" s="30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4.25" customHeight="1" x14ac:dyDescent="0.35">
      <c r="A855" s="27"/>
      <c r="B855" s="28"/>
      <c r="C855" s="56"/>
      <c r="D855" s="7"/>
      <c r="E855" s="19"/>
      <c r="F855" s="19"/>
      <c r="G855" s="30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4.25" customHeight="1" x14ac:dyDescent="0.35">
      <c r="A856" s="27"/>
      <c r="B856" s="28"/>
      <c r="C856" s="56"/>
      <c r="D856" s="7"/>
      <c r="E856" s="19"/>
      <c r="F856" s="19"/>
      <c r="G856" s="30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4.25" customHeight="1" x14ac:dyDescent="0.35">
      <c r="A857" s="27"/>
      <c r="B857" s="28"/>
      <c r="C857" s="56"/>
      <c r="D857" s="7"/>
      <c r="E857" s="19"/>
      <c r="F857" s="19"/>
      <c r="G857" s="30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4.25" customHeight="1" x14ac:dyDescent="0.35">
      <c r="A858" s="27"/>
      <c r="B858" s="28"/>
      <c r="C858" s="56"/>
      <c r="D858" s="7"/>
      <c r="E858" s="19"/>
      <c r="F858" s="19"/>
      <c r="G858" s="30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4.25" customHeight="1" x14ac:dyDescent="0.35">
      <c r="A859" s="27"/>
      <c r="B859" s="28"/>
      <c r="C859" s="56"/>
      <c r="D859" s="7"/>
      <c r="E859" s="19"/>
      <c r="F859" s="19"/>
      <c r="G859" s="30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4.25" customHeight="1" x14ac:dyDescent="0.35">
      <c r="A860" s="27"/>
      <c r="B860" s="28"/>
      <c r="C860" s="56"/>
      <c r="D860" s="7"/>
      <c r="E860" s="19"/>
      <c r="F860" s="19"/>
      <c r="G860" s="30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4.25" customHeight="1" x14ac:dyDescent="0.35">
      <c r="A861" s="27"/>
      <c r="B861" s="28"/>
      <c r="C861" s="56"/>
      <c r="D861" s="7"/>
      <c r="E861" s="19"/>
      <c r="F861" s="19"/>
      <c r="G861" s="30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4.25" customHeight="1" x14ac:dyDescent="0.35">
      <c r="A862" s="27"/>
      <c r="B862" s="28"/>
      <c r="C862" s="56"/>
      <c r="D862" s="7"/>
      <c r="E862" s="19"/>
      <c r="F862" s="19"/>
      <c r="G862" s="30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4.25" customHeight="1" x14ac:dyDescent="0.35">
      <c r="A863" s="27"/>
      <c r="B863" s="28"/>
      <c r="C863" s="56"/>
      <c r="D863" s="7"/>
      <c r="E863" s="19"/>
      <c r="F863" s="19"/>
      <c r="G863" s="30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4.25" customHeight="1" x14ac:dyDescent="0.35">
      <c r="A864" s="27"/>
      <c r="B864" s="28"/>
      <c r="C864" s="56"/>
      <c r="D864" s="7"/>
      <c r="E864" s="19"/>
      <c r="F864" s="19"/>
      <c r="G864" s="30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4.25" customHeight="1" x14ac:dyDescent="0.35">
      <c r="A865" s="27"/>
      <c r="B865" s="28"/>
      <c r="C865" s="56"/>
      <c r="D865" s="7"/>
      <c r="E865" s="19"/>
      <c r="F865" s="19"/>
      <c r="G865" s="30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4.25" customHeight="1" x14ac:dyDescent="0.35">
      <c r="A866" s="27"/>
      <c r="B866" s="28"/>
      <c r="C866" s="56"/>
      <c r="D866" s="7"/>
      <c r="E866" s="19"/>
      <c r="F866" s="19"/>
      <c r="G866" s="30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4.25" customHeight="1" x14ac:dyDescent="0.35">
      <c r="A867" s="27"/>
      <c r="B867" s="28"/>
      <c r="C867" s="56"/>
      <c r="D867" s="7"/>
      <c r="E867" s="19"/>
      <c r="F867" s="19"/>
      <c r="G867" s="30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4.25" customHeight="1" x14ac:dyDescent="0.35">
      <c r="A868" s="27"/>
      <c r="B868" s="28"/>
      <c r="C868" s="56"/>
      <c r="D868" s="7"/>
      <c r="E868" s="19"/>
      <c r="F868" s="19"/>
      <c r="G868" s="30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4.25" customHeight="1" x14ac:dyDescent="0.35">
      <c r="A869" s="27"/>
      <c r="B869" s="28"/>
      <c r="C869" s="56"/>
      <c r="D869" s="7"/>
      <c r="E869" s="19"/>
      <c r="F869" s="19"/>
      <c r="G869" s="30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4.25" customHeight="1" x14ac:dyDescent="0.35">
      <c r="A870" s="27"/>
      <c r="B870" s="28"/>
      <c r="C870" s="56"/>
      <c r="D870" s="7"/>
      <c r="E870" s="19"/>
      <c r="F870" s="19"/>
      <c r="G870" s="30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4.25" customHeight="1" x14ac:dyDescent="0.35">
      <c r="A871" s="27"/>
      <c r="B871" s="28"/>
      <c r="C871" s="56"/>
      <c r="D871" s="7"/>
      <c r="E871" s="19"/>
      <c r="F871" s="19"/>
      <c r="G871" s="30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4.25" customHeight="1" x14ac:dyDescent="0.35">
      <c r="A872" s="27"/>
      <c r="B872" s="28"/>
      <c r="C872" s="56"/>
      <c r="D872" s="7"/>
      <c r="E872" s="19"/>
      <c r="F872" s="19"/>
      <c r="G872" s="30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4.25" customHeight="1" x14ac:dyDescent="0.35">
      <c r="A873" s="27"/>
      <c r="B873" s="28"/>
      <c r="C873" s="56"/>
      <c r="D873" s="7"/>
      <c r="E873" s="19"/>
      <c r="F873" s="19"/>
      <c r="G873" s="30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4.25" customHeight="1" x14ac:dyDescent="0.35">
      <c r="A874" s="27"/>
      <c r="B874" s="28"/>
      <c r="C874" s="56"/>
      <c r="D874" s="7"/>
      <c r="E874" s="19"/>
      <c r="F874" s="19"/>
      <c r="G874" s="30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4.25" customHeight="1" x14ac:dyDescent="0.35">
      <c r="A875" s="27"/>
      <c r="B875" s="28"/>
      <c r="C875" s="56"/>
      <c r="D875" s="7"/>
      <c r="E875" s="19"/>
      <c r="F875" s="19"/>
      <c r="G875" s="30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4.25" customHeight="1" x14ac:dyDescent="0.35">
      <c r="A876" s="27"/>
      <c r="B876" s="28"/>
      <c r="C876" s="56"/>
      <c r="D876" s="7"/>
      <c r="E876" s="19"/>
      <c r="F876" s="19"/>
      <c r="G876" s="30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4.25" customHeight="1" x14ac:dyDescent="0.35">
      <c r="A877" s="27"/>
      <c r="B877" s="28"/>
      <c r="C877" s="56"/>
      <c r="D877" s="7"/>
      <c r="E877" s="19"/>
      <c r="F877" s="19"/>
      <c r="G877" s="30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4.25" customHeight="1" x14ac:dyDescent="0.35">
      <c r="A878" s="27"/>
      <c r="B878" s="28"/>
      <c r="C878" s="56"/>
      <c r="D878" s="7"/>
      <c r="E878" s="19"/>
      <c r="F878" s="19"/>
      <c r="G878" s="30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4.25" customHeight="1" x14ac:dyDescent="0.35">
      <c r="A879" s="27"/>
      <c r="B879" s="28"/>
      <c r="C879" s="56"/>
      <c r="D879" s="7"/>
      <c r="E879" s="19"/>
      <c r="F879" s="19"/>
      <c r="G879" s="30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4.25" customHeight="1" x14ac:dyDescent="0.35">
      <c r="A880" s="27"/>
      <c r="B880" s="28"/>
      <c r="C880" s="56"/>
      <c r="D880" s="7"/>
      <c r="E880" s="19"/>
      <c r="F880" s="19"/>
      <c r="G880" s="30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4.25" customHeight="1" x14ac:dyDescent="0.35">
      <c r="A881" s="27"/>
      <c r="B881" s="28"/>
      <c r="C881" s="56"/>
      <c r="D881" s="7"/>
      <c r="E881" s="19"/>
      <c r="F881" s="19"/>
      <c r="G881" s="30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4.25" customHeight="1" x14ac:dyDescent="0.35">
      <c r="A882" s="27"/>
      <c r="B882" s="28"/>
      <c r="C882" s="56"/>
      <c r="D882" s="7"/>
      <c r="E882" s="19"/>
      <c r="F882" s="19"/>
      <c r="G882" s="30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4.25" customHeight="1" x14ac:dyDescent="0.35">
      <c r="A883" s="27"/>
      <c r="B883" s="28"/>
      <c r="C883" s="56"/>
      <c r="D883" s="7"/>
      <c r="E883" s="19"/>
      <c r="F883" s="19"/>
      <c r="G883" s="30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4.25" customHeight="1" x14ac:dyDescent="0.35">
      <c r="A884" s="27"/>
      <c r="B884" s="28"/>
      <c r="C884" s="56"/>
      <c r="D884" s="7"/>
      <c r="E884" s="19"/>
      <c r="F884" s="19"/>
      <c r="G884" s="30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4.25" customHeight="1" x14ac:dyDescent="0.35">
      <c r="A885" s="27"/>
      <c r="B885" s="28"/>
      <c r="C885" s="56"/>
      <c r="D885" s="7"/>
      <c r="E885" s="19"/>
      <c r="F885" s="19"/>
      <c r="G885" s="30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4.25" customHeight="1" x14ac:dyDescent="0.35">
      <c r="A886" s="27"/>
      <c r="B886" s="28"/>
      <c r="C886" s="56"/>
      <c r="D886" s="7"/>
      <c r="E886" s="19"/>
      <c r="F886" s="19"/>
      <c r="G886" s="30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4.25" customHeight="1" x14ac:dyDescent="0.35">
      <c r="A887" s="27"/>
      <c r="B887" s="28"/>
      <c r="C887" s="56"/>
      <c r="D887" s="7"/>
      <c r="E887" s="19"/>
      <c r="F887" s="19"/>
      <c r="G887" s="30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4.25" customHeight="1" x14ac:dyDescent="0.35">
      <c r="A888" s="27"/>
      <c r="B888" s="28"/>
      <c r="C888" s="56"/>
      <c r="D888" s="7"/>
      <c r="E888" s="19"/>
      <c r="F888" s="19"/>
      <c r="G888" s="30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4.25" customHeight="1" x14ac:dyDescent="0.35">
      <c r="A889" s="27"/>
      <c r="B889" s="28"/>
      <c r="C889" s="56"/>
      <c r="D889" s="7"/>
      <c r="E889" s="19"/>
      <c r="F889" s="19"/>
      <c r="G889" s="30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4.25" customHeight="1" x14ac:dyDescent="0.35">
      <c r="A890" s="27"/>
      <c r="B890" s="28"/>
      <c r="C890" s="56"/>
      <c r="D890" s="7"/>
      <c r="E890" s="19"/>
      <c r="F890" s="19"/>
      <c r="G890" s="30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4.25" customHeight="1" x14ac:dyDescent="0.35">
      <c r="A891" s="27"/>
      <c r="B891" s="28"/>
      <c r="C891" s="56"/>
      <c r="D891" s="7"/>
      <c r="E891" s="19"/>
      <c r="F891" s="19"/>
      <c r="G891" s="30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4.25" customHeight="1" x14ac:dyDescent="0.35">
      <c r="A892" s="27"/>
      <c r="B892" s="28"/>
      <c r="C892" s="56"/>
      <c r="D892" s="7"/>
      <c r="E892" s="19"/>
      <c r="F892" s="19"/>
      <c r="G892" s="30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4.25" customHeight="1" x14ac:dyDescent="0.35">
      <c r="A893" s="27"/>
      <c r="B893" s="28"/>
      <c r="C893" s="56"/>
      <c r="D893" s="7"/>
      <c r="E893" s="19"/>
      <c r="F893" s="19"/>
      <c r="G893" s="30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4.25" customHeight="1" x14ac:dyDescent="0.35">
      <c r="A894" s="27"/>
      <c r="B894" s="28"/>
      <c r="C894" s="56"/>
      <c r="D894" s="7"/>
      <c r="E894" s="19"/>
      <c r="F894" s="19"/>
      <c r="G894" s="30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4.25" customHeight="1" x14ac:dyDescent="0.35">
      <c r="A895" s="27"/>
      <c r="B895" s="28"/>
      <c r="C895" s="56"/>
      <c r="D895" s="7"/>
      <c r="E895" s="19"/>
      <c r="F895" s="19"/>
      <c r="G895" s="30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4.25" customHeight="1" x14ac:dyDescent="0.35">
      <c r="A896" s="27"/>
      <c r="B896" s="28"/>
      <c r="C896" s="56"/>
      <c r="D896" s="7"/>
      <c r="E896" s="19"/>
      <c r="F896" s="19"/>
      <c r="G896" s="30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4.25" customHeight="1" x14ac:dyDescent="0.35">
      <c r="A897" s="27"/>
      <c r="B897" s="28"/>
      <c r="C897" s="56"/>
      <c r="D897" s="7"/>
      <c r="E897" s="19"/>
      <c r="F897" s="19"/>
      <c r="G897" s="30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4.25" customHeight="1" x14ac:dyDescent="0.35">
      <c r="A898" s="27"/>
      <c r="B898" s="28"/>
      <c r="C898" s="56"/>
      <c r="D898" s="7"/>
      <c r="E898" s="19"/>
      <c r="F898" s="19"/>
      <c r="G898" s="30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4.25" customHeight="1" x14ac:dyDescent="0.35">
      <c r="A899" s="27"/>
      <c r="B899" s="28"/>
      <c r="C899" s="56"/>
      <c r="D899" s="7"/>
      <c r="E899" s="19"/>
      <c r="F899" s="19"/>
      <c r="G899" s="30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4.25" customHeight="1" x14ac:dyDescent="0.35">
      <c r="A900" s="27"/>
      <c r="B900" s="28"/>
      <c r="C900" s="56"/>
      <c r="D900" s="7"/>
      <c r="E900" s="19"/>
      <c r="F900" s="19"/>
      <c r="G900" s="30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4.25" customHeight="1" x14ac:dyDescent="0.35">
      <c r="A901" s="27"/>
      <c r="B901" s="28"/>
      <c r="C901" s="56"/>
      <c r="D901" s="7"/>
      <c r="E901" s="19"/>
      <c r="F901" s="19"/>
      <c r="G901" s="30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4.25" customHeight="1" x14ac:dyDescent="0.35">
      <c r="A902" s="27"/>
      <c r="B902" s="28"/>
      <c r="C902" s="56"/>
      <c r="D902" s="7"/>
      <c r="E902" s="19"/>
      <c r="F902" s="19"/>
      <c r="G902" s="30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4.25" customHeight="1" x14ac:dyDescent="0.35">
      <c r="A903" s="27"/>
      <c r="B903" s="28"/>
      <c r="C903" s="56"/>
      <c r="D903" s="7"/>
      <c r="E903" s="19"/>
      <c r="F903" s="19"/>
      <c r="G903" s="30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4.25" customHeight="1" x14ac:dyDescent="0.35">
      <c r="A904" s="27"/>
      <c r="B904" s="28"/>
      <c r="C904" s="56"/>
      <c r="D904" s="7"/>
      <c r="E904" s="19"/>
      <c r="F904" s="19"/>
      <c r="G904" s="30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4.25" customHeight="1" x14ac:dyDescent="0.35">
      <c r="A905" s="27"/>
      <c r="B905" s="28"/>
      <c r="C905" s="56"/>
      <c r="D905" s="7"/>
      <c r="E905" s="19"/>
      <c r="F905" s="19"/>
      <c r="G905" s="30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4.25" customHeight="1" x14ac:dyDescent="0.35">
      <c r="A906" s="27"/>
      <c r="B906" s="28"/>
      <c r="C906" s="56"/>
      <c r="D906" s="7"/>
      <c r="E906" s="19"/>
      <c r="F906" s="19"/>
      <c r="G906" s="30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4.25" customHeight="1" x14ac:dyDescent="0.35">
      <c r="A907" s="27"/>
      <c r="B907" s="28"/>
      <c r="C907" s="56"/>
      <c r="D907" s="7"/>
      <c r="E907" s="19"/>
      <c r="F907" s="19"/>
      <c r="G907" s="30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4.25" customHeight="1" x14ac:dyDescent="0.35">
      <c r="A908" s="27"/>
      <c r="B908" s="28"/>
      <c r="C908" s="56"/>
      <c r="D908" s="7"/>
      <c r="E908" s="19"/>
      <c r="F908" s="19"/>
      <c r="G908" s="30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4.25" customHeight="1" x14ac:dyDescent="0.35">
      <c r="A909" s="27"/>
      <c r="B909" s="28"/>
      <c r="C909" s="56"/>
      <c r="D909" s="7"/>
      <c r="E909" s="19"/>
      <c r="F909" s="19"/>
      <c r="G909" s="30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4.25" customHeight="1" x14ac:dyDescent="0.35">
      <c r="A910" s="27"/>
      <c r="B910" s="28"/>
      <c r="C910" s="56"/>
      <c r="D910" s="7"/>
      <c r="E910" s="19"/>
      <c r="F910" s="19"/>
      <c r="G910" s="30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4.25" customHeight="1" x14ac:dyDescent="0.35">
      <c r="A911" s="27"/>
      <c r="B911" s="28"/>
      <c r="C911" s="56"/>
      <c r="D911" s="7"/>
      <c r="E911" s="19"/>
      <c r="F911" s="19"/>
      <c r="G911" s="30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4.25" customHeight="1" x14ac:dyDescent="0.35">
      <c r="A912" s="27"/>
      <c r="B912" s="28"/>
      <c r="C912" s="56"/>
      <c r="D912" s="7"/>
      <c r="E912" s="19"/>
      <c r="F912" s="19"/>
      <c r="G912" s="30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4.25" customHeight="1" x14ac:dyDescent="0.35">
      <c r="A913" s="27"/>
      <c r="B913" s="28"/>
      <c r="C913" s="56"/>
      <c r="D913" s="7"/>
      <c r="E913" s="19"/>
      <c r="F913" s="19"/>
      <c r="G913" s="30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4.25" customHeight="1" x14ac:dyDescent="0.35">
      <c r="A914" s="27"/>
      <c r="B914" s="28"/>
      <c r="C914" s="56"/>
      <c r="D914" s="7"/>
      <c r="E914" s="19"/>
      <c r="F914" s="19"/>
      <c r="G914" s="30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4.25" customHeight="1" x14ac:dyDescent="0.35">
      <c r="A915" s="27"/>
      <c r="B915" s="28"/>
      <c r="C915" s="56"/>
      <c r="D915" s="7"/>
      <c r="E915" s="19"/>
      <c r="F915" s="19"/>
      <c r="G915" s="30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4.25" customHeight="1" x14ac:dyDescent="0.35">
      <c r="A916" s="27"/>
      <c r="B916" s="28"/>
      <c r="C916" s="56"/>
      <c r="D916" s="7"/>
      <c r="E916" s="19"/>
      <c r="F916" s="19"/>
      <c r="G916" s="30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4.25" customHeight="1" x14ac:dyDescent="0.35">
      <c r="A917" s="27"/>
      <c r="B917" s="28"/>
      <c r="C917" s="56"/>
      <c r="D917" s="7"/>
      <c r="E917" s="19"/>
      <c r="F917" s="19"/>
      <c r="G917" s="30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4.25" customHeight="1" x14ac:dyDescent="0.35">
      <c r="A918" s="27"/>
      <c r="B918" s="28"/>
      <c r="C918" s="56"/>
      <c r="D918" s="7"/>
      <c r="E918" s="19"/>
      <c r="F918" s="19"/>
      <c r="G918" s="30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4.25" customHeight="1" x14ac:dyDescent="0.35">
      <c r="A919" s="27"/>
      <c r="B919" s="28"/>
      <c r="C919" s="56"/>
      <c r="D919" s="7"/>
      <c r="E919" s="19"/>
      <c r="F919" s="19"/>
      <c r="G919" s="30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4.25" customHeight="1" x14ac:dyDescent="0.35">
      <c r="A920" s="27"/>
      <c r="B920" s="28"/>
      <c r="C920" s="56"/>
      <c r="D920" s="7"/>
      <c r="E920" s="19"/>
      <c r="F920" s="19"/>
      <c r="G920" s="30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4.25" customHeight="1" x14ac:dyDescent="0.35">
      <c r="A921" s="27"/>
      <c r="B921" s="28"/>
      <c r="C921" s="56"/>
      <c r="D921" s="7"/>
      <c r="E921" s="19"/>
      <c r="F921" s="19"/>
      <c r="G921" s="30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4.25" customHeight="1" x14ac:dyDescent="0.35">
      <c r="A922" s="27"/>
      <c r="B922" s="28"/>
      <c r="C922" s="56"/>
      <c r="D922" s="7"/>
      <c r="E922" s="19"/>
      <c r="F922" s="19"/>
      <c r="G922" s="30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4.25" customHeight="1" x14ac:dyDescent="0.35">
      <c r="A923" s="27"/>
      <c r="B923" s="28"/>
      <c r="C923" s="56"/>
      <c r="D923" s="7"/>
      <c r="E923" s="19"/>
      <c r="F923" s="19"/>
      <c r="G923" s="30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4.25" customHeight="1" x14ac:dyDescent="0.35">
      <c r="A924" s="27"/>
      <c r="B924" s="28"/>
      <c r="C924" s="56"/>
      <c r="D924" s="7"/>
      <c r="E924" s="19"/>
      <c r="F924" s="19"/>
      <c r="G924" s="30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4.25" customHeight="1" x14ac:dyDescent="0.35">
      <c r="A925" s="27"/>
      <c r="B925" s="28"/>
      <c r="C925" s="56"/>
      <c r="D925" s="7"/>
      <c r="E925" s="19"/>
      <c r="F925" s="19"/>
      <c r="G925" s="30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4.25" customHeight="1" x14ac:dyDescent="0.35">
      <c r="A926" s="27"/>
      <c r="B926" s="28"/>
      <c r="C926" s="56"/>
      <c r="D926" s="7"/>
      <c r="E926" s="19"/>
      <c r="F926" s="19"/>
      <c r="G926" s="30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4.25" customHeight="1" x14ac:dyDescent="0.35">
      <c r="A927" s="27"/>
      <c r="B927" s="28"/>
      <c r="C927" s="56"/>
      <c r="D927" s="7"/>
      <c r="E927" s="19"/>
      <c r="F927" s="19"/>
      <c r="G927" s="30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4.25" customHeight="1" x14ac:dyDescent="0.35">
      <c r="A928" s="27"/>
      <c r="B928" s="28"/>
      <c r="C928" s="56"/>
      <c r="D928" s="7"/>
      <c r="E928" s="19"/>
      <c r="F928" s="19"/>
      <c r="G928" s="30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4.25" customHeight="1" x14ac:dyDescent="0.35">
      <c r="A929" s="27"/>
      <c r="B929" s="28"/>
      <c r="C929" s="56"/>
      <c r="D929" s="7"/>
      <c r="E929" s="19"/>
      <c r="F929" s="19"/>
      <c r="G929" s="30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4.25" customHeight="1" x14ac:dyDescent="0.35">
      <c r="A930" s="27"/>
      <c r="B930" s="28"/>
      <c r="C930" s="56"/>
      <c r="D930" s="7"/>
      <c r="E930" s="19"/>
      <c r="F930" s="19"/>
      <c r="G930" s="30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4.25" customHeight="1" x14ac:dyDescent="0.35">
      <c r="A931" s="27"/>
      <c r="B931" s="28"/>
      <c r="C931" s="56"/>
      <c r="D931" s="7"/>
      <c r="E931" s="19"/>
      <c r="F931" s="19"/>
      <c r="G931" s="30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4.25" customHeight="1" x14ac:dyDescent="0.35">
      <c r="A932" s="27"/>
      <c r="B932" s="28"/>
      <c r="C932" s="56"/>
      <c r="D932" s="7"/>
      <c r="E932" s="19"/>
      <c r="F932" s="19"/>
      <c r="G932" s="30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4.25" customHeight="1" x14ac:dyDescent="0.35">
      <c r="A933" s="27"/>
      <c r="B933" s="28"/>
      <c r="C933" s="56"/>
      <c r="D933" s="7"/>
      <c r="E933" s="19"/>
      <c r="F933" s="19"/>
      <c r="G933" s="30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4.25" customHeight="1" x14ac:dyDescent="0.35">
      <c r="A934" s="27"/>
      <c r="B934" s="28"/>
      <c r="C934" s="56"/>
      <c r="D934" s="7"/>
      <c r="E934" s="19"/>
      <c r="F934" s="19"/>
      <c r="G934" s="30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4.25" customHeight="1" x14ac:dyDescent="0.35">
      <c r="A935" s="27"/>
      <c r="B935" s="28"/>
      <c r="C935" s="56"/>
      <c r="D935" s="7"/>
      <c r="E935" s="19"/>
      <c r="F935" s="19"/>
      <c r="G935" s="30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4.25" customHeight="1" x14ac:dyDescent="0.35">
      <c r="A936" s="27"/>
      <c r="B936" s="28"/>
      <c r="C936" s="56"/>
      <c r="D936" s="7"/>
      <c r="E936" s="19"/>
      <c r="F936" s="19"/>
      <c r="G936" s="30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4.25" customHeight="1" x14ac:dyDescent="0.35">
      <c r="A937" s="27"/>
      <c r="B937" s="28"/>
      <c r="C937" s="56"/>
      <c r="D937" s="7"/>
      <c r="E937" s="19"/>
      <c r="F937" s="19"/>
      <c r="G937" s="30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4.25" customHeight="1" x14ac:dyDescent="0.35">
      <c r="A938" s="27"/>
      <c r="B938" s="28"/>
      <c r="C938" s="56"/>
      <c r="D938" s="7"/>
      <c r="E938" s="19"/>
      <c r="F938" s="19"/>
      <c r="G938" s="30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4.25" customHeight="1" x14ac:dyDescent="0.35">
      <c r="A939" s="27"/>
      <c r="B939" s="28"/>
      <c r="C939" s="56"/>
      <c r="D939" s="7"/>
      <c r="E939" s="19"/>
      <c r="F939" s="19"/>
      <c r="G939" s="30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4.25" customHeight="1" x14ac:dyDescent="0.35">
      <c r="A940" s="27"/>
      <c r="B940" s="28"/>
      <c r="C940" s="56"/>
      <c r="D940" s="7"/>
      <c r="E940" s="19"/>
      <c r="F940" s="19"/>
      <c r="G940" s="30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4.25" customHeight="1" x14ac:dyDescent="0.35">
      <c r="A941" s="27"/>
      <c r="B941" s="28"/>
      <c r="C941" s="56"/>
      <c r="D941" s="7"/>
      <c r="E941" s="19"/>
      <c r="F941" s="19"/>
      <c r="G941" s="30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4.25" customHeight="1" x14ac:dyDescent="0.35">
      <c r="A942" s="27"/>
      <c r="B942" s="28"/>
      <c r="C942" s="56"/>
      <c r="D942" s="7"/>
      <c r="E942" s="19"/>
      <c r="F942" s="19"/>
      <c r="G942" s="30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4.25" customHeight="1" x14ac:dyDescent="0.35">
      <c r="A943" s="27"/>
      <c r="B943" s="28"/>
      <c r="C943" s="56"/>
      <c r="D943" s="7"/>
      <c r="E943" s="19"/>
      <c r="F943" s="19"/>
      <c r="G943" s="30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4.25" customHeight="1" x14ac:dyDescent="0.35">
      <c r="A944" s="27"/>
      <c r="B944" s="28"/>
      <c r="C944" s="56"/>
      <c r="D944" s="7"/>
      <c r="E944" s="19"/>
      <c r="F944" s="19"/>
      <c r="G944" s="30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4.25" customHeight="1" x14ac:dyDescent="0.35">
      <c r="A945" s="27"/>
      <c r="B945" s="28"/>
      <c r="C945" s="56"/>
      <c r="D945" s="7"/>
      <c r="E945" s="19"/>
      <c r="F945" s="19"/>
      <c r="G945" s="30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4.25" customHeight="1" x14ac:dyDescent="0.35">
      <c r="A946" s="27"/>
      <c r="B946" s="28"/>
      <c r="C946" s="56"/>
      <c r="D946" s="7"/>
      <c r="E946" s="19"/>
      <c r="F946" s="19"/>
      <c r="G946" s="30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4.25" customHeight="1" x14ac:dyDescent="0.35">
      <c r="A947" s="27"/>
      <c r="B947" s="28"/>
      <c r="C947" s="56"/>
      <c r="D947" s="7"/>
      <c r="E947" s="19"/>
      <c r="F947" s="19"/>
      <c r="G947" s="30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4.25" customHeight="1" x14ac:dyDescent="0.35">
      <c r="A948" s="27"/>
      <c r="B948" s="28"/>
      <c r="C948" s="56"/>
      <c r="D948" s="7"/>
      <c r="E948" s="19"/>
      <c r="F948" s="19"/>
      <c r="G948" s="30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4.25" customHeight="1" x14ac:dyDescent="0.35">
      <c r="A949" s="27"/>
      <c r="B949" s="28"/>
      <c r="C949" s="56"/>
      <c r="D949" s="7"/>
      <c r="E949" s="19"/>
      <c r="F949" s="19"/>
      <c r="G949" s="30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4.25" customHeight="1" x14ac:dyDescent="0.35">
      <c r="A950" s="27"/>
      <c r="B950" s="28"/>
      <c r="C950" s="56"/>
      <c r="D950" s="7"/>
      <c r="E950" s="19"/>
      <c r="F950" s="19"/>
      <c r="G950" s="30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4.25" customHeight="1" x14ac:dyDescent="0.35">
      <c r="A951" s="27"/>
      <c r="B951" s="28"/>
      <c r="C951" s="56"/>
      <c r="D951" s="7"/>
      <c r="E951" s="19"/>
      <c r="F951" s="19"/>
      <c r="G951" s="30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4.25" customHeight="1" x14ac:dyDescent="0.35">
      <c r="A952" s="27"/>
      <c r="B952" s="28"/>
      <c r="C952" s="56"/>
      <c r="D952" s="7"/>
      <c r="E952" s="19"/>
      <c r="F952" s="19"/>
      <c r="G952" s="30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4.25" customHeight="1" x14ac:dyDescent="0.35">
      <c r="A953" s="27"/>
      <c r="B953" s="28"/>
      <c r="C953" s="56"/>
      <c r="D953" s="7"/>
      <c r="E953" s="19"/>
      <c r="F953" s="19"/>
      <c r="G953" s="30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4.25" customHeight="1" x14ac:dyDescent="0.35">
      <c r="A954" s="27"/>
      <c r="B954" s="28"/>
      <c r="C954" s="56"/>
      <c r="D954" s="7"/>
      <c r="E954" s="19"/>
      <c r="F954" s="19"/>
      <c r="G954" s="30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4.25" customHeight="1" x14ac:dyDescent="0.35">
      <c r="A955" s="27"/>
      <c r="B955" s="28"/>
      <c r="C955" s="56"/>
      <c r="D955" s="7"/>
      <c r="E955" s="19"/>
      <c r="F955" s="19"/>
      <c r="G955" s="30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4.25" customHeight="1" x14ac:dyDescent="0.35">
      <c r="A956" s="27"/>
      <c r="B956" s="28"/>
      <c r="C956" s="56"/>
      <c r="D956" s="7"/>
      <c r="E956" s="19"/>
      <c r="F956" s="19"/>
      <c r="G956" s="30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4.25" customHeight="1" x14ac:dyDescent="0.35">
      <c r="A957" s="27"/>
      <c r="B957" s="28"/>
      <c r="C957" s="56"/>
      <c r="D957" s="7"/>
      <c r="E957" s="19"/>
      <c r="F957" s="19"/>
      <c r="G957" s="30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4.25" customHeight="1" x14ac:dyDescent="0.35">
      <c r="A958" s="27"/>
      <c r="B958" s="28"/>
      <c r="C958" s="56"/>
      <c r="D958" s="7"/>
      <c r="E958" s="19"/>
      <c r="F958" s="19"/>
      <c r="G958" s="30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4.25" customHeight="1" x14ac:dyDescent="0.35">
      <c r="A959" s="27"/>
      <c r="B959" s="28"/>
      <c r="C959" s="56"/>
      <c r="D959" s="7"/>
      <c r="E959" s="19"/>
      <c r="F959" s="19"/>
      <c r="G959" s="30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4.25" customHeight="1" x14ac:dyDescent="0.35">
      <c r="A960" s="27"/>
      <c r="B960" s="28"/>
      <c r="C960" s="56"/>
      <c r="D960" s="7"/>
      <c r="E960" s="19"/>
      <c r="F960" s="19"/>
      <c r="G960" s="30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4.25" customHeight="1" x14ac:dyDescent="0.35">
      <c r="A961" s="27"/>
      <c r="B961" s="28"/>
      <c r="C961" s="56"/>
      <c r="D961" s="7"/>
      <c r="E961" s="19"/>
      <c r="F961" s="19"/>
      <c r="G961" s="30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4.25" customHeight="1" x14ac:dyDescent="0.35">
      <c r="A962" s="27"/>
      <c r="B962" s="28"/>
      <c r="C962" s="56"/>
      <c r="D962" s="7"/>
      <c r="E962" s="19"/>
      <c r="F962" s="19"/>
      <c r="G962" s="30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4.25" customHeight="1" x14ac:dyDescent="0.35">
      <c r="A963" s="27"/>
      <c r="B963" s="28"/>
      <c r="C963" s="56"/>
      <c r="D963" s="7"/>
      <c r="E963" s="19"/>
      <c r="F963" s="19"/>
      <c r="G963" s="30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4.25" customHeight="1" x14ac:dyDescent="0.35">
      <c r="A964" s="27"/>
      <c r="B964" s="28"/>
      <c r="C964" s="56"/>
      <c r="D964" s="7"/>
      <c r="E964" s="19"/>
      <c r="F964" s="19"/>
      <c r="G964" s="30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4.25" customHeight="1" x14ac:dyDescent="0.35">
      <c r="A965" s="27"/>
      <c r="B965" s="28"/>
      <c r="C965" s="56"/>
      <c r="D965" s="7"/>
      <c r="E965" s="19"/>
      <c r="F965" s="19"/>
      <c r="G965" s="30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4.25" customHeight="1" x14ac:dyDescent="0.35">
      <c r="A966" s="27"/>
      <c r="B966" s="28"/>
      <c r="C966" s="56"/>
      <c r="D966" s="7"/>
      <c r="E966" s="19"/>
      <c r="F966" s="19"/>
      <c r="G966" s="30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4.25" customHeight="1" x14ac:dyDescent="0.35">
      <c r="A967" s="27"/>
      <c r="B967" s="28"/>
      <c r="C967" s="56"/>
      <c r="D967" s="7"/>
      <c r="E967" s="19"/>
      <c r="F967" s="19"/>
      <c r="G967" s="30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4.25" customHeight="1" x14ac:dyDescent="0.35">
      <c r="A968" s="27"/>
      <c r="B968" s="28"/>
      <c r="C968" s="56"/>
      <c r="D968" s="7"/>
      <c r="E968" s="19"/>
      <c r="F968" s="19"/>
      <c r="G968" s="30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4.25" customHeight="1" x14ac:dyDescent="0.35">
      <c r="A969" s="27"/>
      <c r="B969" s="28"/>
      <c r="C969" s="56"/>
      <c r="D969" s="7"/>
      <c r="E969" s="19"/>
      <c r="F969" s="19"/>
      <c r="G969" s="30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4.25" customHeight="1" x14ac:dyDescent="0.35">
      <c r="A970" s="27"/>
      <c r="B970" s="28"/>
      <c r="C970" s="56"/>
      <c r="D970" s="7"/>
      <c r="E970" s="19"/>
      <c r="F970" s="19"/>
      <c r="G970" s="30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4.25" customHeight="1" x14ac:dyDescent="0.35">
      <c r="A971" s="27"/>
      <c r="B971" s="28"/>
      <c r="C971" s="56"/>
      <c r="D971" s="7"/>
      <c r="E971" s="19"/>
      <c r="F971" s="19"/>
      <c r="G971" s="30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4.25" customHeight="1" x14ac:dyDescent="0.35">
      <c r="A972" s="27"/>
      <c r="B972" s="28"/>
      <c r="C972" s="56"/>
      <c r="D972" s="7"/>
      <c r="E972" s="19"/>
      <c r="F972" s="19"/>
      <c r="G972" s="30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4.25" customHeight="1" x14ac:dyDescent="0.35">
      <c r="A973" s="27"/>
      <c r="B973" s="28"/>
      <c r="C973" s="56"/>
      <c r="D973" s="7"/>
      <c r="E973" s="19"/>
      <c r="F973" s="19"/>
      <c r="G973" s="30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4.25" customHeight="1" x14ac:dyDescent="0.35">
      <c r="A974" s="27"/>
      <c r="B974" s="28"/>
      <c r="C974" s="56"/>
      <c r="D974" s="7"/>
      <c r="E974" s="19"/>
      <c r="F974" s="19"/>
      <c r="G974" s="30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4.25" customHeight="1" x14ac:dyDescent="0.35">
      <c r="A975" s="27"/>
      <c r="B975" s="28"/>
      <c r="C975" s="56"/>
      <c r="D975" s="7"/>
      <c r="E975" s="19"/>
      <c r="F975" s="19"/>
      <c r="G975" s="30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4.25" customHeight="1" x14ac:dyDescent="0.35">
      <c r="A976" s="27"/>
      <c r="B976" s="28"/>
      <c r="C976" s="56"/>
      <c r="D976" s="7"/>
      <c r="E976" s="19"/>
      <c r="F976" s="19"/>
      <c r="G976" s="30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4.25" customHeight="1" x14ac:dyDescent="0.35">
      <c r="A977" s="27"/>
      <c r="B977" s="28"/>
      <c r="C977" s="56"/>
      <c r="D977" s="7"/>
      <c r="E977" s="19"/>
      <c r="F977" s="19"/>
      <c r="G977" s="30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4.25" customHeight="1" x14ac:dyDescent="0.35">
      <c r="A978" s="27"/>
      <c r="B978" s="28"/>
      <c r="C978" s="56"/>
      <c r="D978" s="7"/>
      <c r="E978" s="19"/>
      <c r="F978" s="19"/>
      <c r="G978" s="30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4.25" customHeight="1" x14ac:dyDescent="0.35">
      <c r="A979" s="27"/>
      <c r="B979" s="28"/>
      <c r="C979" s="56"/>
      <c r="D979" s="7"/>
      <c r="E979" s="19"/>
      <c r="F979" s="19"/>
      <c r="G979" s="30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4.25" customHeight="1" x14ac:dyDescent="0.35">
      <c r="A980" s="27"/>
      <c r="B980" s="28"/>
      <c r="C980" s="56"/>
      <c r="D980" s="7"/>
      <c r="E980" s="19"/>
      <c r="F980" s="19"/>
      <c r="G980" s="30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4.25" customHeight="1" x14ac:dyDescent="0.35">
      <c r="A981" s="27"/>
      <c r="B981" s="28"/>
      <c r="C981" s="56"/>
      <c r="D981" s="7"/>
      <c r="E981" s="19"/>
      <c r="F981" s="19"/>
      <c r="G981" s="30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4.25" customHeight="1" x14ac:dyDescent="0.35">
      <c r="A982" s="27"/>
      <c r="B982" s="28"/>
      <c r="C982" s="56"/>
      <c r="D982" s="7"/>
      <c r="E982" s="19"/>
      <c r="F982" s="19"/>
      <c r="G982" s="30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4.25" customHeight="1" x14ac:dyDescent="0.35">
      <c r="A983" s="27"/>
      <c r="B983" s="28"/>
      <c r="C983" s="56"/>
      <c r="D983" s="7"/>
      <c r="E983" s="19"/>
      <c r="F983" s="19"/>
      <c r="G983" s="30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4.25" customHeight="1" x14ac:dyDescent="0.35">
      <c r="A984" s="27"/>
      <c r="B984" s="28"/>
      <c r="C984" s="56"/>
      <c r="D984" s="7"/>
      <c r="E984" s="19"/>
      <c r="F984" s="19"/>
      <c r="G984" s="30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4.25" customHeight="1" x14ac:dyDescent="0.35">
      <c r="A985" s="27"/>
      <c r="B985" s="28"/>
      <c r="C985" s="56"/>
      <c r="D985" s="7"/>
      <c r="E985" s="19"/>
      <c r="F985" s="19"/>
      <c r="G985" s="30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4.25" customHeight="1" x14ac:dyDescent="0.35">
      <c r="A986" s="27"/>
      <c r="B986" s="28"/>
      <c r="C986" s="56"/>
      <c r="D986" s="7"/>
      <c r="E986" s="19"/>
      <c r="F986" s="19"/>
      <c r="G986" s="30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4.25" customHeight="1" x14ac:dyDescent="0.35">
      <c r="A987" s="27"/>
      <c r="B987" s="28"/>
      <c r="C987" s="56"/>
      <c r="D987" s="7"/>
      <c r="E987" s="19"/>
      <c r="F987" s="19"/>
      <c r="G987" s="30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4.25" customHeight="1" x14ac:dyDescent="0.35">
      <c r="A988" s="27"/>
      <c r="B988" s="28"/>
      <c r="C988" s="56"/>
      <c r="D988" s="7"/>
      <c r="E988" s="19"/>
      <c r="F988" s="19"/>
      <c r="G988" s="30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4.25" customHeight="1" x14ac:dyDescent="0.35">
      <c r="A989" s="27"/>
      <c r="B989" s="28"/>
      <c r="C989" s="56"/>
      <c r="D989" s="7"/>
      <c r="E989" s="19"/>
      <c r="F989" s="19"/>
      <c r="G989" s="30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4.25" customHeight="1" x14ac:dyDescent="0.35">
      <c r="A990" s="27"/>
      <c r="B990" s="28"/>
      <c r="C990" s="56"/>
      <c r="D990" s="7"/>
      <c r="E990" s="19"/>
      <c r="F990" s="19"/>
      <c r="G990" s="30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4.25" customHeight="1" x14ac:dyDescent="0.35">
      <c r="A991" s="27"/>
      <c r="B991" s="28"/>
      <c r="C991" s="56"/>
      <c r="D991" s="7"/>
      <c r="E991" s="19"/>
      <c r="F991" s="19"/>
      <c r="G991" s="30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4.25" customHeight="1" x14ac:dyDescent="0.35">
      <c r="A992" s="27"/>
      <c r="B992" s="28"/>
      <c r="C992" s="56"/>
      <c r="D992" s="7"/>
      <c r="E992" s="19"/>
      <c r="F992" s="19"/>
      <c r="G992" s="30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4.25" customHeight="1" x14ac:dyDescent="0.35">
      <c r="A993" s="27"/>
      <c r="B993" s="28"/>
      <c r="C993" s="56"/>
      <c r="D993" s="7"/>
      <c r="E993" s="19"/>
      <c r="F993" s="19"/>
      <c r="G993" s="30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4.25" customHeight="1" x14ac:dyDescent="0.35">
      <c r="A994" s="27"/>
      <c r="B994" s="28"/>
      <c r="C994" s="56"/>
      <c r="D994" s="7"/>
      <c r="E994" s="19"/>
      <c r="F994" s="19"/>
      <c r="G994" s="30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4.25" customHeight="1" x14ac:dyDescent="0.35">
      <c r="A995" s="27"/>
      <c r="B995" s="28"/>
      <c r="C995" s="56"/>
      <c r="D995" s="7"/>
      <c r="E995" s="19"/>
      <c r="F995" s="19"/>
      <c r="G995" s="30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4.25" customHeight="1" x14ac:dyDescent="0.35">
      <c r="A996" s="27"/>
      <c r="B996" s="28"/>
      <c r="C996" s="56"/>
      <c r="D996" s="7"/>
      <c r="E996" s="19"/>
      <c r="F996" s="19"/>
      <c r="G996" s="30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4.25" customHeight="1" x14ac:dyDescent="0.35">
      <c r="A997" s="27"/>
      <c r="B997" s="28"/>
      <c r="C997" s="56"/>
      <c r="D997" s="7"/>
      <c r="E997" s="19"/>
      <c r="F997" s="19"/>
      <c r="G997" s="30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4.25" customHeight="1" x14ac:dyDescent="0.35">
      <c r="A998" s="27"/>
      <c r="B998" s="28"/>
      <c r="C998" s="56"/>
      <c r="D998" s="7"/>
      <c r="E998" s="19"/>
      <c r="F998" s="19"/>
      <c r="G998" s="30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4.25" customHeight="1" x14ac:dyDescent="0.35">
      <c r="A999" s="27"/>
      <c r="B999" s="28"/>
      <c r="C999" s="56"/>
      <c r="D999" s="7"/>
      <c r="E999" s="19"/>
      <c r="F999" s="19"/>
      <c r="G999" s="30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4.25" customHeight="1" x14ac:dyDescent="0.35">
      <c r="A1000" s="27"/>
      <c r="B1000" s="28"/>
      <c r="C1000" s="56"/>
      <c r="D1000" s="7"/>
      <c r="E1000" s="19"/>
      <c r="F1000" s="19"/>
      <c r="G1000" s="30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autoFilter ref="A66:X148" xr:uid="{00000000-0009-0000-0000-000001000000}"/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H16" sqref="H16"/>
    </sheetView>
  </sheetViews>
  <sheetFormatPr defaultRowHeight="14.5" x14ac:dyDescent="0.35"/>
  <sheetData>
    <row r="1" spans="1:7" ht="16.5" x14ac:dyDescent="0.35">
      <c r="A1" s="68" t="s">
        <v>50</v>
      </c>
      <c r="B1" s="73" t="s">
        <v>51</v>
      </c>
      <c r="C1" s="67" t="s">
        <v>52</v>
      </c>
      <c r="D1" s="68" t="s">
        <v>53</v>
      </c>
      <c r="E1" s="73" t="s">
        <v>54</v>
      </c>
      <c r="F1" s="67" t="s">
        <v>52</v>
      </c>
      <c r="G1" s="67" t="s">
        <v>16</v>
      </c>
    </row>
    <row r="2" spans="1:7" x14ac:dyDescent="0.35">
      <c r="A2" s="77" t="s">
        <v>95</v>
      </c>
      <c r="B2" s="76"/>
      <c r="C2" s="76"/>
      <c r="D2" s="76"/>
      <c r="E2" s="76"/>
      <c r="F2" s="76"/>
      <c r="G2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processed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wanglab</dc:creator>
  <cp:lastModifiedBy>Torres Sanchez, Carolina</cp:lastModifiedBy>
  <dcterms:created xsi:type="dcterms:W3CDTF">2021-10-13T18:44:05Z</dcterms:created>
  <dcterms:modified xsi:type="dcterms:W3CDTF">2024-06-04T16:31:58Z</dcterms:modified>
</cp:coreProperties>
</file>