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dc05105a1ab0e97/Documents/GitHub/rcsfa-RC3-BSLE-DIT-degradation/"/>
    </mc:Choice>
  </mc:AlternateContent>
  <xr:revisionPtr revIDLastSave="296" documentId="8_{72954858-3515-4FC1-93A5-22BB2B9C4344}" xr6:coauthVersionLast="47" xr6:coauthVersionMax="47" xr10:uidLastSave="{9E10DECA-0B39-4C05-9650-1674CB44180E}"/>
  <bookViews>
    <workbookView xWindow="-108" yWindow="-108" windowWidth="23256" windowHeight="12456" activeTab="1" xr2:uid="{8BD17C23-6970-47AA-A4C7-02FE35FDCA71}"/>
  </bookViews>
  <sheets>
    <sheet name="Sheet1" sheetId="1" r:id="rId1"/>
    <sheet name="half life" sheetId="4" r:id="rId2"/>
    <sheet name="Sheet2" sheetId="3" r:id="rId3"/>
    <sheet name="DO" sheetId="2" r:id="rId4"/>
  </sheets>
  <definedNames>
    <definedName name="_xlnm._FilterDatabase" localSheetId="1" hidden="1">'half life'!$A$1:$L$1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" i="4" l="1"/>
  <c r="N3" i="4"/>
  <c r="M20" i="4" a="1"/>
  <c r="M20" i="4" s="1"/>
  <c r="M14" i="4" a="1"/>
  <c r="M14" i="4" s="1"/>
  <c r="N5" i="4"/>
  <c r="M8" i="4" a="1"/>
  <c r="M8" i="4" s="1"/>
  <c r="P3" i="4"/>
  <c r="O3" i="4"/>
  <c r="O4" i="4"/>
  <c r="P4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2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H54" i="4"/>
  <c r="H53" i="4"/>
  <c r="H18" i="4"/>
  <c r="H17" i="4"/>
  <c r="H37" i="4"/>
  <c r="H36" i="4"/>
  <c r="H35" i="4"/>
  <c r="H52" i="4"/>
  <c r="H51" i="4"/>
  <c r="H50" i="4"/>
  <c r="H16" i="4"/>
  <c r="H15" i="4"/>
  <c r="H14" i="4"/>
  <c r="H34" i="4"/>
  <c r="H33" i="4"/>
  <c r="H32" i="4"/>
  <c r="H49" i="4"/>
  <c r="H48" i="4"/>
  <c r="H47" i="4"/>
  <c r="H13" i="4"/>
  <c r="H12" i="4"/>
  <c r="H11" i="4"/>
  <c r="H31" i="4"/>
  <c r="H30" i="4"/>
  <c r="H29" i="4"/>
  <c r="H46" i="4"/>
  <c r="H45" i="4"/>
  <c r="H44" i="4"/>
  <c r="H10" i="4"/>
  <c r="H9" i="4"/>
  <c r="H8" i="4"/>
  <c r="H28" i="4"/>
  <c r="H27" i="4"/>
  <c r="H26" i="4"/>
  <c r="H43" i="4"/>
  <c r="H42" i="4"/>
  <c r="H41" i="4"/>
  <c r="H7" i="4"/>
  <c r="H6" i="4"/>
  <c r="H5" i="4"/>
  <c r="H25" i="4"/>
  <c r="H24" i="4"/>
  <c r="H23" i="4"/>
  <c r="H40" i="4"/>
  <c r="H39" i="4"/>
  <c r="H38" i="4"/>
  <c r="H4" i="4"/>
  <c r="H3" i="4"/>
  <c r="H2" i="4"/>
  <c r="H22" i="4"/>
  <c r="H21" i="4"/>
  <c r="H20" i="4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5" i="1"/>
  <c r="H20" i="1"/>
  <c r="H126" i="1"/>
  <c r="H125" i="1"/>
  <c r="H123" i="1"/>
  <c r="H122" i="1"/>
  <c r="H120" i="1"/>
  <c r="H119" i="1"/>
  <c r="H117" i="1"/>
  <c r="H116" i="1"/>
  <c r="H115" i="1"/>
  <c r="H114" i="1"/>
  <c r="H113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6" i="1"/>
  <c r="H37" i="1"/>
  <c r="H35" i="1"/>
  <c r="H33" i="1"/>
  <c r="H34" i="1"/>
  <c r="H32" i="1"/>
  <c r="H24" i="1"/>
  <c r="H25" i="1"/>
  <c r="H23" i="1"/>
  <c r="H21" i="1"/>
  <c r="H22" i="1"/>
  <c r="H30" i="1"/>
  <c r="H31" i="1"/>
  <c r="H29" i="1"/>
  <c r="H27" i="1"/>
  <c r="H28" i="1"/>
  <c r="H26" i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<sst xmlns="http://schemas.openxmlformats.org/spreadsheetml/2006/main" count="933" uniqueCount="197">
  <si>
    <t>day</t>
  </si>
  <si>
    <t>sampleID</t>
  </si>
  <si>
    <t>shortID</t>
  </si>
  <si>
    <t>read1</t>
  </si>
  <si>
    <t>read2</t>
  </si>
  <si>
    <t>read3</t>
  </si>
  <si>
    <t>read4</t>
  </si>
  <si>
    <t>read5</t>
  </si>
  <si>
    <t>DIT_02_INC-FC1</t>
  </si>
  <si>
    <t>FC1</t>
  </si>
  <si>
    <t>DIT_02_INC-BC1</t>
  </si>
  <si>
    <t>BC1</t>
  </si>
  <si>
    <t>DIT_02_INC-SC1</t>
  </si>
  <si>
    <t>SC1</t>
  </si>
  <si>
    <t>DIT_02_INC-FL1</t>
  </si>
  <si>
    <t>FL1</t>
  </si>
  <si>
    <t>DIT_02_INC-BL1</t>
  </si>
  <si>
    <t>BL1</t>
  </si>
  <si>
    <t>DIT_02_INC-SL1</t>
  </si>
  <si>
    <t>SL1</t>
  </si>
  <si>
    <t>DIT_03_INC-FC1</t>
  </si>
  <si>
    <t>DIT_03_INC-BC1</t>
  </si>
  <si>
    <t>DIT_03_INC-SC1</t>
  </si>
  <si>
    <t>DIT_03_INC-FL1</t>
  </si>
  <si>
    <t>DIT_03_INC-BL1</t>
  </si>
  <si>
    <t>DIT_03_INC-SL1</t>
  </si>
  <si>
    <t>DIT_04_INC-FC1</t>
  </si>
  <si>
    <t>DIT_04_INC-BC1</t>
  </si>
  <si>
    <t>DIT_04_INC-SC1</t>
  </si>
  <si>
    <t>DIT_04_INC-FL1</t>
  </si>
  <si>
    <t>DIT_04_INC-BL1</t>
  </si>
  <si>
    <t>DIT_04_INC-SL1</t>
  </si>
  <si>
    <t>DIT_05_INC-FC1</t>
  </si>
  <si>
    <t>DIT_05_INC-BC1</t>
  </si>
  <si>
    <t>DIT_05_INC-SC1</t>
  </si>
  <si>
    <t>DIT_05_INC-FL1</t>
  </si>
  <si>
    <t>DIT_05_INC-BL1</t>
  </si>
  <si>
    <t>DIT_05_INC-SL1</t>
  </si>
  <si>
    <t>DIT_06_INC-FC1</t>
  </si>
  <si>
    <t>DIT_06_INC-BC1</t>
  </si>
  <si>
    <t>DIT_06_INC-SC1</t>
  </si>
  <si>
    <t>DIT_06_INC-FL1</t>
  </si>
  <si>
    <t>DIT_06_INC-BL1</t>
  </si>
  <si>
    <t>DIT_06_INC-SL1</t>
  </si>
  <si>
    <t>Sample ID</t>
  </si>
  <si>
    <t>Scott Creek</t>
  </si>
  <si>
    <t>Sequim Bay</t>
  </si>
  <si>
    <t>Leachate</t>
  </si>
  <si>
    <t>DIT_01_BC1</t>
  </si>
  <si>
    <t>DIT_01_BC2</t>
  </si>
  <si>
    <t>DIT_01_BC3</t>
  </si>
  <si>
    <t>DIT_01_BL1</t>
  </si>
  <si>
    <t>DIT_01_BL2</t>
  </si>
  <si>
    <t>DIT_01_BL3</t>
  </si>
  <si>
    <t>DIT_01_FC1</t>
  </si>
  <si>
    <t>DIT_01_FC2</t>
  </si>
  <si>
    <t>DIT_01_FC3</t>
  </si>
  <si>
    <t>DIT_01_FL1</t>
  </si>
  <si>
    <t>DIT_01_FL2</t>
  </si>
  <si>
    <t>DIT_01_FL3</t>
  </si>
  <si>
    <t>DIT_01_SC1</t>
  </si>
  <si>
    <t>DIT_01_SC2</t>
  </si>
  <si>
    <t>DIT_01_SC3</t>
  </si>
  <si>
    <t>DIT_01_SL1</t>
  </si>
  <si>
    <t>DIT_01_SL2</t>
  </si>
  <si>
    <t>DIT_01_SL3</t>
  </si>
  <si>
    <t>DIT_02_BC1</t>
  </si>
  <si>
    <t>DIT_02_BC2</t>
  </si>
  <si>
    <t>DIT_02_BC3</t>
  </si>
  <si>
    <t>DIT_02_BL1</t>
  </si>
  <si>
    <t>DIT_02_BL2</t>
  </si>
  <si>
    <t>DIT_02_BL3</t>
  </si>
  <si>
    <t>DIT_02_FC1</t>
  </si>
  <si>
    <t>DIT_02_FC2</t>
  </si>
  <si>
    <t>DIT_02_FC3</t>
  </si>
  <si>
    <t>DIT_02_FL1</t>
  </si>
  <si>
    <t>DIT_02_FL2</t>
  </si>
  <si>
    <t>DIT_02_FL3</t>
  </si>
  <si>
    <t>DIT_02_SC1</t>
  </si>
  <si>
    <t>DIT_02_SC2</t>
  </si>
  <si>
    <t>DIT_02_SC3</t>
  </si>
  <si>
    <t>DIT_02_SL1</t>
  </si>
  <si>
    <t>DIT_02_SL2</t>
  </si>
  <si>
    <t>DIT_02_SL3</t>
  </si>
  <si>
    <t>DIT_03_BC1</t>
  </si>
  <si>
    <t>DIT_03_BC2</t>
  </si>
  <si>
    <t>DIT_03_BC3</t>
  </si>
  <si>
    <t>DIT_03_BL1</t>
  </si>
  <si>
    <t>DIT_03_BL2</t>
  </si>
  <si>
    <t>DIT_03_BL3</t>
  </si>
  <si>
    <t>DIT_03_FC1</t>
  </si>
  <si>
    <t>DIT_03_FC2</t>
  </si>
  <si>
    <t>DIT_03_FC3</t>
  </si>
  <si>
    <t>DIT_03_FL1</t>
  </si>
  <si>
    <t>DIT_03_FL2</t>
  </si>
  <si>
    <t>DIT_03_FL3</t>
  </si>
  <si>
    <t>DIT_03_SC1</t>
  </si>
  <si>
    <t>DIT_03_SC2</t>
  </si>
  <si>
    <t>DIT_03_SC3</t>
  </si>
  <si>
    <t>DIT_03_SL1</t>
  </si>
  <si>
    <t>DIT_03_SL2</t>
  </si>
  <si>
    <t>DIT_03_SL3</t>
  </si>
  <si>
    <t>DIT_04_BC1</t>
  </si>
  <si>
    <t>DIT_04_BC2</t>
  </si>
  <si>
    <t>DIT_04_BC3</t>
  </si>
  <si>
    <t>DIT_04_BL1</t>
  </si>
  <si>
    <t>DIT_04_BL2</t>
  </si>
  <si>
    <t>DIT_04_BL3</t>
  </si>
  <si>
    <t>DIT_04_FC1</t>
  </si>
  <si>
    <t>DIT_04_FC2</t>
  </si>
  <si>
    <t>DIT_04_FC3</t>
  </si>
  <si>
    <t>DIT_04_FL1</t>
  </si>
  <si>
    <t>DIT_04_FL2</t>
  </si>
  <si>
    <t>DIT_04_FL3</t>
  </si>
  <si>
    <t>DIT_04_SC1</t>
  </si>
  <si>
    <t>DIT_04_SC2</t>
  </si>
  <si>
    <t>DIT_04_SC3</t>
  </si>
  <si>
    <t>DIT_04_SL1</t>
  </si>
  <si>
    <t>DIT_04_SL2</t>
  </si>
  <si>
    <t>DIT_04_SL3</t>
  </si>
  <si>
    <t>DIT_05_BC1</t>
  </si>
  <si>
    <t>DIT_05_BC2</t>
  </si>
  <si>
    <t>DIT_05_BC3</t>
  </si>
  <si>
    <t>DIT_05_BL1</t>
  </si>
  <si>
    <t>DIT_05_BL2</t>
  </si>
  <si>
    <t>DIT_05_BL3</t>
  </si>
  <si>
    <t>DIT_05_FC1</t>
  </si>
  <si>
    <t>DIT_05_FC2</t>
  </si>
  <si>
    <t>DIT_05_FC3</t>
  </si>
  <si>
    <t>DIT_05_FL1</t>
  </si>
  <si>
    <t>DIT_05_FL2</t>
  </si>
  <si>
    <t>DIT_05_FL3</t>
  </si>
  <si>
    <t>DIT_05_SC1</t>
  </si>
  <si>
    <t>DIT_05_SC2</t>
  </si>
  <si>
    <t>DIT_05_SC3</t>
  </si>
  <si>
    <t>DIT_05_SL1</t>
  </si>
  <si>
    <t>DIT_05_SL2</t>
  </si>
  <si>
    <t>DIT_05_SL3</t>
  </si>
  <si>
    <t>DIT_06_BC1</t>
  </si>
  <si>
    <t>DIT_06_BC2</t>
  </si>
  <si>
    <t>DIT_06_BC3</t>
  </si>
  <si>
    <t>DIT_06_BL1</t>
  </si>
  <si>
    <t>DIT_06_BL2</t>
  </si>
  <si>
    <t>DIT_06_BL3</t>
  </si>
  <si>
    <t>DIT_06_FC1</t>
  </si>
  <si>
    <t>DIT_06_FC2</t>
  </si>
  <si>
    <t>DIT_06_FC3</t>
  </si>
  <si>
    <t>DIT_06_FL1</t>
  </si>
  <si>
    <t>DIT_06_FL2</t>
  </si>
  <si>
    <t>DIT_06_FL3</t>
  </si>
  <si>
    <t>DIT_06_SC1</t>
  </si>
  <si>
    <t>DIT_06_SC2</t>
  </si>
  <si>
    <t>DIT_06_SC3</t>
  </si>
  <si>
    <t>DIT_06_SL1</t>
  </si>
  <si>
    <t>DIT_06_SL2</t>
  </si>
  <si>
    <t>DIT_06_SL3</t>
  </si>
  <si>
    <t>Sample DOC (mg-C/L)</t>
  </si>
  <si>
    <t>Avg</t>
  </si>
  <si>
    <t>pH</t>
  </si>
  <si>
    <t>DIC (mg-C/L)</t>
  </si>
  <si>
    <t>a254</t>
  </si>
  <si>
    <t>SUVA254</t>
  </si>
  <si>
    <t>Time</t>
  </si>
  <si>
    <t>Type</t>
  </si>
  <si>
    <t>S</t>
  </si>
  <si>
    <t>Control</t>
  </si>
  <si>
    <t>Sample</t>
  </si>
  <si>
    <t>Inoculuum</t>
  </si>
  <si>
    <t>Mixture</t>
  </si>
  <si>
    <t>Freshwater</t>
  </si>
  <si>
    <t>Saltwater</t>
  </si>
  <si>
    <t>%DOC</t>
  </si>
  <si>
    <t>DBS_0000_D0-1</t>
  </si>
  <si>
    <t>DBS_0000_D0-2</t>
  </si>
  <si>
    <t>DBS_0000_D0-3</t>
  </si>
  <si>
    <t>DBS_0000_D1-1</t>
  </si>
  <si>
    <t>DBS_0000_D1-2</t>
  </si>
  <si>
    <t>DBS_0000_D1-3</t>
  </si>
  <si>
    <t>DBS_0000_D4-1</t>
  </si>
  <si>
    <t>DBS_0000_D4-2</t>
  </si>
  <si>
    <t>DBS_0000_D4-3</t>
  </si>
  <si>
    <t>DBS_0000_D7-1</t>
  </si>
  <si>
    <t>DBS_0000_D7-2</t>
  </si>
  <si>
    <t>DBS_0000_D7-3</t>
  </si>
  <si>
    <t>DBS_0000_D11-1</t>
  </si>
  <si>
    <t>DBS_0000_D11-2</t>
  </si>
  <si>
    <t>DBS_0000_D11-3</t>
  </si>
  <si>
    <t>Notes</t>
  </si>
  <si>
    <t>Melinda's Control</t>
  </si>
  <si>
    <t>%lost</t>
  </si>
  <si>
    <t>ln(DOC)</t>
  </si>
  <si>
    <t>Slope</t>
  </si>
  <si>
    <t>Fresh</t>
  </si>
  <si>
    <t>Salt</t>
  </si>
  <si>
    <t>Both</t>
  </si>
  <si>
    <t>half life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</si>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</sst>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FF"/>
      <color rgb="FF669900"/>
      <color rgb="FF0099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609256699817538"/>
          <c:y val="6.018517554375908E-2"/>
          <c:w val="0.84268285214348204"/>
          <c:h val="0.74387357830271217"/>
        </c:manualLayout>
      </c:layout>
      <c:scatterChart>
        <c:scatterStyle val="lineMarker"/>
        <c:varyColors val="0"/>
        <c:ser>
          <c:idx val="0"/>
          <c:order val="0"/>
          <c:tx>
            <c:v>Freshwater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669900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669900">
                    <a:alpha val="52000"/>
                  </a:srgbClr>
                </a:solidFill>
                <a:prstDash val="lgDash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9.953783902012249E-2"/>
                  <c:y val="-0.572813137941090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'half life'!$D$2:$D$18</c:f>
              <c:numCache>
                <c:formatCode>General</c:formatCode>
                <c:ptCount val="17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14</c:v>
                </c:pt>
                <c:pt idx="16">
                  <c:v>14</c:v>
                </c:pt>
              </c:numCache>
            </c:numRef>
          </c:xVal>
          <c:yVal>
            <c:numRef>
              <c:f>'half life'!$G$2:$G$18</c:f>
              <c:numCache>
                <c:formatCode>General</c:formatCode>
                <c:ptCount val="17"/>
                <c:pt idx="0">
                  <c:v>3.1859999999999999</c:v>
                </c:pt>
                <c:pt idx="1">
                  <c:v>5.2530000000000001</c:v>
                </c:pt>
                <c:pt idx="2">
                  <c:v>2.8359999999999999</c:v>
                </c:pt>
                <c:pt idx="3">
                  <c:v>2.1560000000000001</c:v>
                </c:pt>
                <c:pt idx="4">
                  <c:v>1.9570000000000001</c:v>
                </c:pt>
                <c:pt idx="5">
                  <c:v>2.121</c:v>
                </c:pt>
                <c:pt idx="6">
                  <c:v>1.702</c:v>
                </c:pt>
                <c:pt idx="7">
                  <c:v>1.7669999999999999</c:v>
                </c:pt>
                <c:pt idx="8">
                  <c:v>1.6850000000000001</c:v>
                </c:pt>
                <c:pt idx="9">
                  <c:v>1.77</c:v>
                </c:pt>
                <c:pt idx="10">
                  <c:v>1.7649999999999999</c:v>
                </c:pt>
                <c:pt idx="11">
                  <c:v>1.5960000000000001</c:v>
                </c:pt>
                <c:pt idx="12">
                  <c:v>1.218</c:v>
                </c:pt>
                <c:pt idx="13">
                  <c:v>1.23</c:v>
                </c:pt>
                <c:pt idx="14">
                  <c:v>1.236</c:v>
                </c:pt>
                <c:pt idx="15">
                  <c:v>1.4</c:v>
                </c:pt>
                <c:pt idx="16">
                  <c:v>1.208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65F-468A-8AA5-1D76771E8A14}"/>
            </c:ext>
          </c:extLst>
        </c:ser>
        <c:ser>
          <c:idx val="1"/>
          <c:order val="1"/>
          <c:tx>
            <c:v>Mix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9999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9999">
                    <a:alpha val="57000"/>
                  </a:srgbClr>
                </a:solidFill>
                <a:prstDash val="solid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10808048993875766"/>
                  <c:y val="-0.4908391659375911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'half life'!$D$20:$D$37</c:f>
              <c:numCache>
                <c:formatCode>General</c:formatCode>
                <c:ptCount val="18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</c:numCache>
            </c:numRef>
          </c:xVal>
          <c:yVal>
            <c:numRef>
              <c:f>'half life'!$G$20:$G$37</c:f>
              <c:numCache>
                <c:formatCode>General</c:formatCode>
                <c:ptCount val="18"/>
                <c:pt idx="0">
                  <c:v>5.5149999999999997</c:v>
                </c:pt>
                <c:pt idx="1">
                  <c:v>5.1470000000000002</c:v>
                </c:pt>
                <c:pt idx="2">
                  <c:v>4.9740000000000002</c:v>
                </c:pt>
                <c:pt idx="3">
                  <c:v>3.242</c:v>
                </c:pt>
                <c:pt idx="4">
                  <c:v>3.254</c:v>
                </c:pt>
                <c:pt idx="5">
                  <c:v>3.5459999999999998</c:v>
                </c:pt>
                <c:pt idx="6">
                  <c:v>2.5750000000000002</c:v>
                </c:pt>
                <c:pt idx="7">
                  <c:v>2.7290000000000001</c:v>
                </c:pt>
                <c:pt idx="8">
                  <c:v>2.7360000000000002</c:v>
                </c:pt>
                <c:pt idx="9">
                  <c:v>2.4769999999999999</c:v>
                </c:pt>
                <c:pt idx="10">
                  <c:v>2.4350000000000001</c:v>
                </c:pt>
                <c:pt idx="11">
                  <c:v>2.3119999999999998</c:v>
                </c:pt>
                <c:pt idx="12">
                  <c:v>1.915</c:v>
                </c:pt>
                <c:pt idx="13">
                  <c:v>1.8819999999999999</c:v>
                </c:pt>
                <c:pt idx="14">
                  <c:v>1.948</c:v>
                </c:pt>
                <c:pt idx="15">
                  <c:v>1.907</c:v>
                </c:pt>
                <c:pt idx="16">
                  <c:v>1.73</c:v>
                </c:pt>
                <c:pt idx="17">
                  <c:v>1.7669999999999999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65F-468A-8AA5-1D76771E8A14}"/>
            </c:ext>
          </c:extLst>
        </c:ser>
        <c:ser>
          <c:idx val="2"/>
          <c:order val="2"/>
          <c:tx>
            <c:v>Saltwater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1"/>
            <c:spPr>
              <a:solidFill>
                <a:srgbClr val="0066FF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sq">
                <a:solidFill>
                  <a:srgbClr val="0066FF">
                    <a:alpha val="40000"/>
                  </a:srgbClr>
                </a:solidFill>
                <a:prstDash val="sysDash"/>
                <a:bevel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28379549431321083"/>
                  <c:y val="-0.4349522455526392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'half life'!$D$38:$D$55</c:f>
              <c:numCache>
                <c:formatCode>General</c:formatCode>
                <c:ptCount val="18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</c:numCache>
            </c:numRef>
          </c:xVal>
          <c:yVal>
            <c:numRef>
              <c:f>'half life'!$G$38:$G$55</c:f>
              <c:numCache>
                <c:formatCode>General</c:formatCode>
                <c:ptCount val="18"/>
                <c:pt idx="0">
                  <c:v>5.1849999999999996</c:v>
                </c:pt>
                <c:pt idx="1">
                  <c:v>5.3049999999999997</c:v>
                </c:pt>
                <c:pt idx="2">
                  <c:v>5.2119999999999997</c:v>
                </c:pt>
                <c:pt idx="3">
                  <c:v>3.5609999999999999</c:v>
                </c:pt>
                <c:pt idx="4">
                  <c:v>3.8580000000000001</c:v>
                </c:pt>
                <c:pt idx="5">
                  <c:v>4.2949999999999999</c:v>
                </c:pt>
                <c:pt idx="6">
                  <c:v>3.1709999999999998</c:v>
                </c:pt>
                <c:pt idx="7">
                  <c:v>3.1930000000000001</c:v>
                </c:pt>
                <c:pt idx="8">
                  <c:v>3.1019999999999999</c:v>
                </c:pt>
                <c:pt idx="9">
                  <c:v>2.5870000000000002</c:v>
                </c:pt>
                <c:pt idx="10">
                  <c:v>2.5350000000000001</c:v>
                </c:pt>
                <c:pt idx="11">
                  <c:v>2.5009999999999999</c:v>
                </c:pt>
                <c:pt idx="12">
                  <c:v>2.3220000000000001</c:v>
                </c:pt>
                <c:pt idx="13">
                  <c:v>2.3879999999999999</c:v>
                </c:pt>
                <c:pt idx="14">
                  <c:v>2.254</c:v>
                </c:pt>
                <c:pt idx="15">
                  <c:v>2.3380000000000001</c:v>
                </c:pt>
                <c:pt idx="16">
                  <c:v>2.2130000000000001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65F-468A-8AA5-1D76771E8A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4260399"/>
        <c:axId val="1594251279"/>
      </c:scatterChart>
      <c:valAx>
        <c:axId val="15942603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chemeClr val="tx1"/>
                    </a:solidFill>
                  </a:rPr>
                  <a:t>Time (Days)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4251279"/>
        <c:crosses val="autoZero"/>
        <c:crossBetween val="midCat"/>
        <c:majorUnit val="3"/>
      </c:valAx>
      <c:valAx>
        <c:axId val="159425127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chemeClr val="tx1"/>
                    </a:solidFill>
                  </a:rPr>
                  <a:t>DOC (mg/L)</a:t>
                </a:r>
              </a:p>
            </c:rich>
          </c:tx>
          <c:layout>
            <c:manualLayout>
              <c:xMode val="edge"/>
              <c:yMode val="edge"/>
              <c:x val="0"/>
              <c:y val="0.325050114204620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42603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0.78053696412948392"/>
          <c:y val="0.17910797608632256"/>
          <c:w val="0.1555741469816273"/>
          <c:h val="0.2343766404199475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609256699817538"/>
          <c:y val="6.018517554375908E-2"/>
          <c:w val="0.84268285214348204"/>
          <c:h val="0.74387357830271217"/>
        </c:manualLayout>
      </c:layout>
      <c:scatterChart>
        <c:scatterStyle val="lineMarker"/>
        <c:varyColors val="0"/>
        <c:ser>
          <c:idx val="0"/>
          <c:order val="0"/>
          <c:tx>
            <c:v>Freshwater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6699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'half life'!$D$2:$D$18</c:f>
              <c:numCache>
                <c:formatCode>General</c:formatCode>
                <c:ptCount val="17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14</c:v>
                </c:pt>
                <c:pt idx="16">
                  <c:v>14</c:v>
                </c:pt>
              </c:numCache>
            </c:numRef>
          </c:xVal>
          <c:yVal>
            <c:numRef>
              <c:f>'half life'!$I$2:$I$18</c:f>
              <c:numCache>
                <c:formatCode>General</c:formatCode>
                <c:ptCount val="17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42.634095462612379</c:v>
                </c:pt>
                <c:pt idx="4">
                  <c:v>47.929000380488141</c:v>
                </c:pt>
                <c:pt idx="5">
                  <c:v>43.565360146660879</c:v>
                </c:pt>
                <c:pt idx="6">
                  <c:v>54.713928792841507</c:v>
                </c:pt>
                <c:pt idx="7">
                  <c:v>52.984437236751432</c:v>
                </c:pt>
                <c:pt idx="8">
                  <c:v>55.166257353665053</c:v>
                </c:pt>
                <c:pt idx="9">
                  <c:v>52.904614549547269</c:v>
                </c:pt>
                <c:pt idx="10">
                  <c:v>53.037652361554208</c:v>
                </c:pt>
                <c:pt idx="11">
                  <c:v>57.534330407388381</c:v>
                </c:pt>
                <c:pt idx="12">
                  <c:v>67.591988995112189</c:v>
                </c:pt>
                <c:pt idx="13">
                  <c:v>67.272698246295562</c:v>
                </c:pt>
                <c:pt idx="14">
                  <c:v>67.113052871887248</c:v>
                </c:pt>
                <c:pt idx="15">
                  <c:v>62.749412638059994</c:v>
                </c:pt>
                <c:pt idx="16">
                  <c:v>67.858064619126054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65F-468A-8AA5-1D76771E8A14}"/>
            </c:ext>
          </c:extLst>
        </c:ser>
        <c:ser>
          <c:idx val="1"/>
          <c:order val="1"/>
          <c:tx>
            <c:v>Mix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9999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'half life'!$D$20:$D$37</c:f>
              <c:numCache>
                <c:formatCode>General</c:formatCode>
                <c:ptCount val="18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</c:numCache>
            </c:numRef>
          </c:xVal>
          <c:yVal>
            <c:numRef>
              <c:f>'half life'!$I$20:$I$37</c:f>
              <c:numCache>
                <c:formatCode>General</c:formatCode>
                <c:ptCount val="18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37.797390636991558</c:v>
                </c:pt>
                <c:pt idx="4">
                  <c:v>37.567152724481964</c:v>
                </c:pt>
                <c:pt idx="5">
                  <c:v>31.964696853415191</c:v>
                </c:pt>
                <c:pt idx="6">
                  <c:v>50.594781273983109</c:v>
                </c:pt>
                <c:pt idx="7">
                  <c:v>47.640061396776666</c:v>
                </c:pt>
                <c:pt idx="8">
                  <c:v>47.50575594781273</c:v>
                </c:pt>
                <c:pt idx="9">
                  <c:v>52.475057559478131</c:v>
                </c:pt>
                <c:pt idx="10">
                  <c:v>53.280890253261695</c:v>
                </c:pt>
                <c:pt idx="11">
                  <c:v>55.640828856485037</c:v>
                </c:pt>
                <c:pt idx="12">
                  <c:v>63.257866462010739</c:v>
                </c:pt>
                <c:pt idx="13">
                  <c:v>63.891020721412126</c:v>
                </c:pt>
                <c:pt idx="14">
                  <c:v>62.624712202609359</c:v>
                </c:pt>
                <c:pt idx="15">
                  <c:v>63.411358403683806</c:v>
                </c:pt>
                <c:pt idx="16">
                  <c:v>66.807367613200313</c:v>
                </c:pt>
                <c:pt idx="17">
                  <c:v>66.097467382962392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65F-468A-8AA5-1D76771E8A14}"/>
            </c:ext>
          </c:extLst>
        </c:ser>
        <c:ser>
          <c:idx val="2"/>
          <c:order val="2"/>
          <c:tx>
            <c:v>Saltwater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1"/>
            <c:spPr>
              <a:solidFill>
                <a:srgbClr val="0066FF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'half life'!$D$38:$D$55</c:f>
              <c:numCache>
                <c:formatCode>General</c:formatCode>
                <c:ptCount val="18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</c:numCache>
            </c:numRef>
          </c:xVal>
          <c:yVal>
            <c:numRef>
              <c:f>'half life'!$I$38:$I$55</c:f>
              <c:numCache>
                <c:formatCode>General</c:formatCode>
                <c:ptCount val="18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31.964081008788696</c:v>
                </c:pt>
                <c:pt idx="4">
                  <c:v>26.289644631257161</c:v>
                </c:pt>
                <c:pt idx="5">
                  <c:v>17.940389759266338</c:v>
                </c:pt>
                <c:pt idx="6">
                  <c:v>39.41536110049676</c:v>
                </c:pt>
                <c:pt idx="7">
                  <c:v>38.995032479938864</c:v>
                </c:pt>
                <c:pt idx="8">
                  <c:v>40.733664501337408</c:v>
                </c:pt>
                <c:pt idx="9">
                  <c:v>50.573175391669842</c:v>
                </c:pt>
                <c:pt idx="10">
                  <c:v>51.566679403897595</c:v>
                </c:pt>
                <c:pt idx="11">
                  <c:v>52.216278181123428</c:v>
                </c:pt>
                <c:pt idx="12">
                  <c:v>55.636224684753529</c:v>
                </c:pt>
                <c:pt idx="13">
                  <c:v>54.375238823079862</c:v>
                </c:pt>
                <c:pt idx="14">
                  <c:v>56.935422239205195</c:v>
                </c:pt>
                <c:pt idx="15">
                  <c:v>55.330531142529608</c:v>
                </c:pt>
                <c:pt idx="16">
                  <c:v>57.718761941153993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65F-468A-8AA5-1D76771E8A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4260399"/>
        <c:axId val="1594251279"/>
      </c:scatterChart>
      <c:valAx>
        <c:axId val="15942603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chemeClr val="tx1"/>
                    </a:solidFill>
                  </a:rPr>
                  <a:t>Time (Days)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4251279"/>
        <c:crosses val="max"/>
        <c:crossBetween val="midCat"/>
        <c:majorUnit val="3"/>
      </c:valAx>
      <c:valAx>
        <c:axId val="1594251279"/>
        <c:scaling>
          <c:orientation val="maxMin"/>
          <c:max val="1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chemeClr val="tx1"/>
                    </a:solidFill>
                  </a:rPr>
                  <a:t>DOC Lost (%)</a:t>
                </a:r>
              </a:p>
            </c:rich>
          </c:tx>
          <c:layout>
            <c:manualLayout>
              <c:xMode val="edge"/>
              <c:yMode val="edge"/>
              <c:x val="0"/>
              <c:y val="0.325050114204620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4260399"/>
        <c:crosses val="autoZero"/>
        <c:crossBetween val="midCat"/>
        <c:majorUnit val="2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053696412948392"/>
          <c:y val="0.17910797608632256"/>
          <c:w val="0.1555741469816273"/>
          <c:h val="0.2343766404199475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563880</xdr:colOff>
      <xdr:row>4</xdr:row>
      <xdr:rowOff>160020</xdr:rowOff>
    </xdr:from>
    <xdr:to>
      <xdr:col>24</xdr:col>
      <xdr:colOff>269966</xdr:colOff>
      <xdr:row>28</xdr:row>
      <xdr:rowOff>92529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B36B808-6B08-44C3-FFF9-656B98C173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106680</xdr:colOff>
      <xdr:row>5</xdr:row>
      <xdr:rowOff>129540</xdr:rowOff>
    </xdr:from>
    <xdr:to>
      <xdr:col>24</xdr:col>
      <xdr:colOff>422366</xdr:colOff>
      <xdr:row>29</xdr:row>
      <xdr:rowOff>62049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D1AC61B-05D0-52E9-844F-3F19657E50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712D0-0BE0-4097-8A04-E992F983ED95}">
  <dimension ref="A1:K127"/>
  <sheetViews>
    <sheetView workbookViewId="0">
      <selection sqref="A1:XFD1048576"/>
    </sheetView>
  </sheetViews>
  <sheetFormatPr defaultRowHeight="14.4" x14ac:dyDescent="0.3"/>
  <cols>
    <col min="1" max="3" width="14.88671875" style="4" customWidth="1"/>
    <col min="7" max="8" width="11.44140625" style="4" customWidth="1"/>
  </cols>
  <sheetData>
    <row r="1" spans="1:11" ht="28.8" x14ac:dyDescent="0.3">
      <c r="A1" s="1" t="s">
        <v>44</v>
      </c>
      <c r="B1" s="1" t="s">
        <v>167</v>
      </c>
      <c r="C1" s="1" t="s">
        <v>163</v>
      </c>
      <c r="D1" t="s">
        <v>162</v>
      </c>
      <c r="E1" t="s">
        <v>158</v>
      </c>
      <c r="F1" t="s">
        <v>159</v>
      </c>
      <c r="G1" s="1" t="s">
        <v>156</v>
      </c>
      <c r="H1" s="1" t="s">
        <v>171</v>
      </c>
      <c r="I1" t="s">
        <v>160</v>
      </c>
      <c r="J1" t="s">
        <v>161</v>
      </c>
      <c r="K1" t="s">
        <v>187</v>
      </c>
    </row>
    <row r="2" spans="1:11" x14ac:dyDescent="0.3">
      <c r="A2" s="2" t="s">
        <v>45</v>
      </c>
      <c r="B2" s="2"/>
      <c r="C2" s="2" t="s">
        <v>164</v>
      </c>
      <c r="G2" s="2">
        <v>1.1599999999999999</v>
      </c>
      <c r="H2" s="2"/>
    </row>
    <row r="3" spans="1:11" x14ac:dyDescent="0.3">
      <c r="A3" s="2" t="s">
        <v>46</v>
      </c>
      <c r="B3" s="2"/>
      <c r="C3" s="2" t="s">
        <v>164</v>
      </c>
      <c r="G3" s="2">
        <v>0.85040000000000004</v>
      </c>
      <c r="H3" s="2"/>
    </row>
    <row r="4" spans="1:11" x14ac:dyDescent="0.3">
      <c r="A4" s="2" t="s">
        <v>47</v>
      </c>
      <c r="B4" s="2"/>
      <c r="C4" s="2" t="s">
        <v>164</v>
      </c>
      <c r="G4" s="2">
        <v>68.34</v>
      </c>
      <c r="H4" s="2"/>
    </row>
    <row r="5" spans="1:11" x14ac:dyDescent="0.3">
      <c r="A5" s="7" t="s">
        <v>172</v>
      </c>
      <c r="C5" s="7" t="s">
        <v>165</v>
      </c>
      <c r="D5" s="7">
        <v>0</v>
      </c>
      <c r="G5" s="7">
        <v>0.43390000000000001</v>
      </c>
      <c r="H5" s="3">
        <f>G5/(0.4238)*100</f>
        <v>102.38319962246342</v>
      </c>
      <c r="K5" t="s">
        <v>188</v>
      </c>
    </row>
    <row r="6" spans="1:11" x14ac:dyDescent="0.3">
      <c r="A6" s="7" t="s">
        <v>173</v>
      </c>
      <c r="C6" s="7" t="s">
        <v>165</v>
      </c>
      <c r="D6" s="7">
        <v>0</v>
      </c>
      <c r="G6" s="7">
        <v>0.43319999999999997</v>
      </c>
      <c r="H6" s="3">
        <f t="shared" ref="H6:H19" si="0">G6/(0.4238)*100</f>
        <v>102.2180273714016</v>
      </c>
      <c r="K6" t="s">
        <v>188</v>
      </c>
    </row>
    <row r="7" spans="1:11" x14ac:dyDescent="0.3">
      <c r="A7" s="7" t="s">
        <v>174</v>
      </c>
      <c r="C7" s="7" t="s">
        <v>165</v>
      </c>
      <c r="D7" s="7">
        <v>0</v>
      </c>
      <c r="G7" s="7">
        <v>0.40439999999999998</v>
      </c>
      <c r="H7" s="3">
        <f t="shared" si="0"/>
        <v>95.422369042000938</v>
      </c>
      <c r="K7" t="s">
        <v>188</v>
      </c>
    </row>
    <row r="8" spans="1:11" x14ac:dyDescent="0.3">
      <c r="A8" s="7" t="s">
        <v>175</v>
      </c>
      <c r="C8" s="7" t="s">
        <v>165</v>
      </c>
      <c r="D8" s="7">
        <v>1</v>
      </c>
      <c r="G8" s="7">
        <v>0.4229</v>
      </c>
      <c r="H8" s="3">
        <f t="shared" si="0"/>
        <v>99.787635677206225</v>
      </c>
      <c r="K8" t="s">
        <v>188</v>
      </c>
    </row>
    <row r="9" spans="1:11" x14ac:dyDescent="0.3">
      <c r="A9" s="7" t="s">
        <v>176</v>
      </c>
      <c r="C9" s="7" t="s">
        <v>165</v>
      </c>
      <c r="D9" s="7">
        <v>1</v>
      </c>
      <c r="G9" s="7">
        <v>0.40350000000000003</v>
      </c>
      <c r="H9" s="3">
        <f t="shared" si="0"/>
        <v>95.210004719207177</v>
      </c>
      <c r="K9" t="s">
        <v>188</v>
      </c>
    </row>
    <row r="10" spans="1:11" x14ac:dyDescent="0.3">
      <c r="A10" s="7" t="s">
        <v>177</v>
      </c>
      <c r="C10" s="7" t="s">
        <v>165</v>
      </c>
      <c r="D10" s="7">
        <v>1</v>
      </c>
      <c r="G10" s="7">
        <v>0.39639999999999997</v>
      </c>
      <c r="H10" s="3">
        <f t="shared" si="0"/>
        <v>93.534686172722971</v>
      </c>
      <c r="K10" t="s">
        <v>188</v>
      </c>
    </row>
    <row r="11" spans="1:11" x14ac:dyDescent="0.3">
      <c r="A11" s="7" t="s">
        <v>178</v>
      </c>
      <c r="C11" s="7" t="s">
        <v>165</v>
      </c>
      <c r="D11" s="7">
        <v>4</v>
      </c>
      <c r="G11" s="7">
        <v>0.41860000000000003</v>
      </c>
      <c r="H11" s="3">
        <f t="shared" si="0"/>
        <v>98.773006134969336</v>
      </c>
      <c r="K11" t="s">
        <v>188</v>
      </c>
    </row>
    <row r="12" spans="1:11" x14ac:dyDescent="0.3">
      <c r="A12" s="7" t="s">
        <v>179</v>
      </c>
      <c r="C12" s="7" t="s">
        <v>165</v>
      </c>
      <c r="D12" s="7">
        <v>4</v>
      </c>
      <c r="G12" s="7">
        <v>0.41339999999999999</v>
      </c>
      <c r="H12" s="3">
        <f t="shared" si="0"/>
        <v>97.546012269938643</v>
      </c>
      <c r="K12" t="s">
        <v>188</v>
      </c>
    </row>
    <row r="13" spans="1:11" x14ac:dyDescent="0.3">
      <c r="A13" s="7" t="s">
        <v>180</v>
      </c>
      <c r="C13" s="7" t="s">
        <v>165</v>
      </c>
      <c r="D13" s="7">
        <v>4</v>
      </c>
      <c r="G13" s="7">
        <v>0.41599999999999998</v>
      </c>
      <c r="H13" s="3">
        <f t="shared" si="0"/>
        <v>98.159509202453975</v>
      </c>
      <c r="K13" t="s">
        <v>188</v>
      </c>
    </row>
    <row r="14" spans="1:11" x14ac:dyDescent="0.3">
      <c r="A14" s="7" t="s">
        <v>181</v>
      </c>
      <c r="C14" s="7" t="s">
        <v>165</v>
      </c>
      <c r="D14" s="7">
        <v>7</v>
      </c>
      <c r="G14" s="7">
        <v>0.34110000000000001</v>
      </c>
      <c r="H14" s="3">
        <f t="shared" si="0"/>
        <v>80.486078338839079</v>
      </c>
      <c r="K14" t="s">
        <v>188</v>
      </c>
    </row>
    <row r="15" spans="1:11" x14ac:dyDescent="0.3">
      <c r="A15" s="7" t="s">
        <v>182</v>
      </c>
      <c r="C15" s="7" t="s">
        <v>165</v>
      </c>
      <c r="D15" s="7">
        <v>7</v>
      </c>
      <c r="G15" s="7">
        <v>0.35049999999999998</v>
      </c>
      <c r="H15" s="3">
        <f t="shared" si="0"/>
        <v>82.704105710240668</v>
      </c>
      <c r="K15" t="s">
        <v>188</v>
      </c>
    </row>
    <row r="16" spans="1:11" x14ac:dyDescent="0.3">
      <c r="A16" s="7" t="s">
        <v>183</v>
      </c>
      <c r="C16" s="7" t="s">
        <v>165</v>
      </c>
      <c r="D16" s="7">
        <v>7</v>
      </c>
      <c r="G16" s="7">
        <v>0.32779999999999998</v>
      </c>
      <c r="H16" s="3">
        <f t="shared" si="0"/>
        <v>77.347805568664469</v>
      </c>
      <c r="K16" t="s">
        <v>188</v>
      </c>
    </row>
    <row r="17" spans="1:11" x14ac:dyDescent="0.3">
      <c r="A17" s="7" t="s">
        <v>184</v>
      </c>
      <c r="C17" s="7" t="s">
        <v>165</v>
      </c>
      <c r="D17" s="7">
        <v>11</v>
      </c>
      <c r="G17" s="7">
        <v>0.3125</v>
      </c>
      <c r="H17" s="3">
        <f t="shared" si="0"/>
        <v>73.737612081170354</v>
      </c>
      <c r="K17" t="s">
        <v>188</v>
      </c>
    </row>
    <row r="18" spans="1:11" x14ac:dyDescent="0.3">
      <c r="A18" s="7" t="s">
        <v>185</v>
      </c>
      <c r="C18" s="7" t="s">
        <v>165</v>
      </c>
      <c r="D18" s="7">
        <v>11</v>
      </c>
      <c r="G18" s="7">
        <v>0.34089999999999998</v>
      </c>
      <c r="H18" s="3">
        <f t="shared" si="0"/>
        <v>80.438886267107122</v>
      </c>
      <c r="K18" t="s">
        <v>188</v>
      </c>
    </row>
    <row r="19" spans="1:11" x14ac:dyDescent="0.3">
      <c r="A19" s="7" t="s">
        <v>186</v>
      </c>
      <c r="C19" s="7" t="s">
        <v>165</v>
      </c>
      <c r="D19" s="7">
        <v>11</v>
      </c>
      <c r="G19" s="7">
        <v>0.32840000000000003</v>
      </c>
      <c r="H19" s="3">
        <f t="shared" si="0"/>
        <v>77.48938178386031</v>
      </c>
      <c r="K19" t="s">
        <v>188</v>
      </c>
    </row>
    <row r="20" spans="1:11" x14ac:dyDescent="0.3">
      <c r="A20" s="3" t="s">
        <v>48</v>
      </c>
      <c r="B20" s="3" t="s">
        <v>168</v>
      </c>
      <c r="C20" s="3" t="s">
        <v>165</v>
      </c>
      <c r="D20">
        <v>0</v>
      </c>
      <c r="F20">
        <v>104.67245659965319</v>
      </c>
      <c r="G20" s="3">
        <v>5.1920000000000002</v>
      </c>
      <c r="H20" s="3">
        <f>G20/5.336*100</f>
        <v>97.301349325337327</v>
      </c>
    </row>
    <row r="21" spans="1:11" x14ac:dyDescent="0.3">
      <c r="A21" s="3" t="s">
        <v>49</v>
      </c>
      <c r="B21" s="3" t="s">
        <v>168</v>
      </c>
      <c r="C21" s="3" t="s">
        <v>165</v>
      </c>
      <c r="D21">
        <v>0</v>
      </c>
      <c r="F21">
        <v>104.59900745619079</v>
      </c>
      <c r="G21" s="3">
        <v>5.1829999999999998</v>
      </c>
      <c r="H21" s="3">
        <f t="shared" ref="H21:H22" si="1">G21/5.336*100</f>
        <v>97.132683658170905</v>
      </c>
    </row>
    <row r="22" spans="1:11" x14ac:dyDescent="0.3">
      <c r="A22" s="3" t="s">
        <v>50</v>
      </c>
      <c r="B22" s="3" t="s">
        <v>168</v>
      </c>
      <c r="C22" s="3" t="s">
        <v>165</v>
      </c>
      <c r="D22">
        <v>0</v>
      </c>
      <c r="F22">
        <v>104.41260551567402</v>
      </c>
      <c r="G22" s="3">
        <v>5.633</v>
      </c>
      <c r="H22" s="3">
        <f t="shared" si="1"/>
        <v>105.56596701649174</v>
      </c>
    </row>
    <row r="23" spans="1:11" x14ac:dyDescent="0.3">
      <c r="A23" s="3" t="s">
        <v>51</v>
      </c>
      <c r="B23" s="3" t="s">
        <v>168</v>
      </c>
      <c r="C23" s="3" t="s">
        <v>166</v>
      </c>
      <c r="D23">
        <v>0</v>
      </c>
      <c r="F23">
        <v>88.090249516459522</v>
      </c>
      <c r="G23" s="3">
        <v>5.5149999999999997</v>
      </c>
      <c r="H23" s="3">
        <f>G23/5.212*100</f>
        <v>105.81350729086722</v>
      </c>
    </row>
    <row r="24" spans="1:11" x14ac:dyDescent="0.3">
      <c r="A24" s="3" t="s">
        <v>52</v>
      </c>
      <c r="B24" s="3" t="s">
        <v>168</v>
      </c>
      <c r="C24" s="3" t="s">
        <v>166</v>
      </c>
      <c r="D24">
        <v>0</v>
      </c>
      <c r="F24">
        <v>87.937731729388318</v>
      </c>
      <c r="G24" s="3">
        <v>5.1470000000000002</v>
      </c>
      <c r="H24" s="3">
        <f t="shared" ref="H24:H25" si="2">G24/5.212*100</f>
        <v>98.752877973906379</v>
      </c>
    </row>
    <row r="25" spans="1:11" x14ac:dyDescent="0.3">
      <c r="A25" s="3" t="s">
        <v>53</v>
      </c>
      <c r="B25" s="3" t="s">
        <v>168</v>
      </c>
      <c r="C25" s="3" t="s">
        <v>166</v>
      </c>
      <c r="D25">
        <v>0</v>
      </c>
      <c r="F25">
        <v>88.035560739364783</v>
      </c>
      <c r="G25" s="3">
        <v>4.9740000000000002</v>
      </c>
      <c r="H25" s="3">
        <f t="shared" si="2"/>
        <v>95.433614735226413</v>
      </c>
    </row>
    <row r="26" spans="1:11" x14ac:dyDescent="0.3">
      <c r="A26" s="3" t="s">
        <v>54</v>
      </c>
      <c r="B26" s="3" t="s">
        <v>169</v>
      </c>
      <c r="C26" s="3" t="s">
        <v>165</v>
      </c>
      <c r="D26">
        <v>0</v>
      </c>
      <c r="F26">
        <v>91.760856217255068</v>
      </c>
      <c r="G26" s="3">
        <v>5.2329999999999997</v>
      </c>
      <c r="H26" s="3">
        <f>G26/5.376667*100</f>
        <v>97.327954288409515</v>
      </c>
    </row>
    <row r="27" spans="1:11" x14ac:dyDescent="0.3">
      <c r="A27" s="3" t="s">
        <v>55</v>
      </c>
      <c r="B27" s="3" t="s">
        <v>169</v>
      </c>
      <c r="C27" s="3" t="s">
        <v>165</v>
      </c>
      <c r="D27">
        <v>0</v>
      </c>
      <c r="F27">
        <v>91.879645753324382</v>
      </c>
      <c r="G27" s="3">
        <v>5.5979999999999999</v>
      </c>
      <c r="H27" s="3">
        <f t="shared" ref="H27:H28" si="3">G27/5.376667*100</f>
        <v>104.11654655198099</v>
      </c>
    </row>
    <row r="28" spans="1:11" x14ac:dyDescent="0.3">
      <c r="A28" s="3" t="s">
        <v>56</v>
      </c>
      <c r="B28" s="3" t="s">
        <v>169</v>
      </c>
      <c r="C28" s="3" t="s">
        <v>165</v>
      </c>
      <c r="D28">
        <v>0</v>
      </c>
      <c r="F28">
        <v>91.79993450929264</v>
      </c>
      <c r="G28" s="3">
        <v>5.2990000000000004</v>
      </c>
      <c r="H28" s="3">
        <f t="shared" si="3"/>
        <v>98.555480560726565</v>
      </c>
    </row>
    <row r="29" spans="1:11" x14ac:dyDescent="0.3">
      <c r="A29" s="3" t="s">
        <v>57</v>
      </c>
      <c r="B29" s="3" t="s">
        <v>169</v>
      </c>
      <c r="C29" s="3" t="s">
        <v>166</v>
      </c>
      <c r="D29">
        <v>0</v>
      </c>
      <c r="F29">
        <v>69.612005820068148</v>
      </c>
      <c r="G29" s="3">
        <v>3.1859999999999999</v>
      </c>
      <c r="H29" s="3">
        <f>G29/3.75833*100</f>
        <v>84.771693810814909</v>
      </c>
    </row>
    <row r="30" spans="1:11" x14ac:dyDescent="0.3">
      <c r="A30" s="3" t="s">
        <v>58</v>
      </c>
      <c r="B30" s="3" t="s">
        <v>169</v>
      </c>
      <c r="C30" s="3" t="s">
        <v>166</v>
      </c>
      <c r="D30">
        <v>0</v>
      </c>
      <c r="F30">
        <v>70.077475012369362</v>
      </c>
      <c r="G30" s="3">
        <v>5.2530000000000001</v>
      </c>
      <c r="H30" s="3">
        <f t="shared" ref="H30:H31" si="4">G30/3.75833*100</f>
        <v>139.76952529447919</v>
      </c>
    </row>
    <row r="31" spans="1:11" x14ac:dyDescent="0.3">
      <c r="A31" s="3" t="s">
        <v>59</v>
      </c>
      <c r="B31" s="3" t="s">
        <v>169</v>
      </c>
      <c r="C31" s="3" t="s">
        <v>166</v>
      </c>
      <c r="D31">
        <v>0</v>
      </c>
      <c r="F31">
        <v>69.843401689963969</v>
      </c>
      <c r="G31" s="3">
        <v>2.8359999999999999</v>
      </c>
      <c r="H31" s="3">
        <f t="shared" si="4"/>
        <v>75.459046970329908</v>
      </c>
    </row>
    <row r="32" spans="1:11" x14ac:dyDescent="0.3">
      <c r="A32" s="3" t="s">
        <v>60</v>
      </c>
      <c r="B32" s="3" t="s">
        <v>170</v>
      </c>
      <c r="C32" s="3" t="s">
        <v>165</v>
      </c>
      <c r="D32">
        <v>0</v>
      </c>
      <c r="F32">
        <v>113.9529850129524</v>
      </c>
      <c r="G32" s="3">
        <v>5.093</v>
      </c>
      <c r="H32" s="3">
        <f>G32/5.07133*100</f>
        <v>100.42730407999481</v>
      </c>
    </row>
    <row r="33" spans="1:8" x14ac:dyDescent="0.3">
      <c r="A33" s="3" t="s">
        <v>61</v>
      </c>
      <c r="B33" s="3" t="s">
        <v>170</v>
      </c>
      <c r="C33" s="3" t="s">
        <v>165</v>
      </c>
      <c r="D33">
        <v>0</v>
      </c>
      <c r="F33">
        <v>113.78159938367429</v>
      </c>
      <c r="G33" s="3">
        <v>5.0529999999999999</v>
      </c>
      <c r="H33" s="3">
        <f t="shared" ref="H33:H34" si="5">G33/5.07133*100</f>
        <v>99.638556355039015</v>
      </c>
    </row>
    <row r="34" spans="1:8" x14ac:dyDescent="0.3">
      <c r="A34" s="3" t="s">
        <v>62</v>
      </c>
      <c r="B34" s="3" t="s">
        <v>170</v>
      </c>
      <c r="C34" s="3" t="s">
        <v>165</v>
      </c>
      <c r="D34">
        <v>0</v>
      </c>
      <c r="F34">
        <v>113.8202237714511</v>
      </c>
      <c r="G34" s="3">
        <v>5.0679999999999996</v>
      </c>
      <c r="H34" s="3">
        <f t="shared" si="5"/>
        <v>99.934336751897433</v>
      </c>
    </row>
    <row r="35" spans="1:8" x14ac:dyDescent="0.3">
      <c r="A35" s="3" t="s">
        <v>63</v>
      </c>
      <c r="B35" s="3" t="s">
        <v>170</v>
      </c>
      <c r="C35" s="3" t="s">
        <v>166</v>
      </c>
      <c r="D35">
        <v>0</v>
      </c>
      <c r="F35">
        <v>145.641606521684</v>
      </c>
      <c r="G35" s="3">
        <v>5.1849999999999996</v>
      </c>
      <c r="H35" s="3">
        <f>G35/5.234*100</f>
        <v>99.063813526939242</v>
      </c>
    </row>
    <row r="36" spans="1:8" x14ac:dyDescent="0.3">
      <c r="A36" s="3" t="s">
        <v>64</v>
      </c>
      <c r="B36" s="3" t="s">
        <v>170</v>
      </c>
      <c r="C36" s="3" t="s">
        <v>166</v>
      </c>
      <c r="D36">
        <v>0</v>
      </c>
      <c r="F36">
        <v>145.52091018314118</v>
      </c>
      <c r="G36" s="3">
        <v>5.3049999999999997</v>
      </c>
      <c r="H36" s="3">
        <f t="shared" ref="H36:H37" si="6">G36/5.234*100</f>
        <v>101.35651509361865</v>
      </c>
    </row>
    <row r="37" spans="1:8" x14ac:dyDescent="0.3">
      <c r="A37" s="3" t="s">
        <v>65</v>
      </c>
      <c r="B37" s="3" t="s">
        <v>170</v>
      </c>
      <c r="C37" s="3" t="s">
        <v>166</v>
      </c>
      <c r="D37">
        <v>0</v>
      </c>
      <c r="F37">
        <v>145.14737235668932</v>
      </c>
      <c r="G37" s="3">
        <v>5.2119999999999997</v>
      </c>
      <c r="H37" s="3">
        <f t="shared" si="6"/>
        <v>99.579671379442104</v>
      </c>
    </row>
    <row r="38" spans="1:8" x14ac:dyDescent="0.3">
      <c r="A38" s="3" t="s">
        <v>66</v>
      </c>
      <c r="B38" s="3" t="s">
        <v>168</v>
      </c>
      <c r="C38" s="3" t="s">
        <v>165</v>
      </c>
      <c r="D38">
        <v>1</v>
      </c>
      <c r="F38">
        <v>108.73723893441441</v>
      </c>
      <c r="G38" s="3">
        <v>5.0679999999999996</v>
      </c>
      <c r="H38" s="3">
        <f>G38/5.336*100</f>
        <v>94.977511244377794</v>
      </c>
    </row>
    <row r="39" spans="1:8" x14ac:dyDescent="0.3">
      <c r="A39" s="3" t="s">
        <v>67</v>
      </c>
      <c r="B39" s="3" t="s">
        <v>168</v>
      </c>
      <c r="C39" s="3" t="s">
        <v>165</v>
      </c>
      <c r="D39">
        <v>1</v>
      </c>
      <c r="F39">
        <v>102.43788008855125</v>
      </c>
      <c r="G39" s="3">
        <v>4.9969999999999999</v>
      </c>
      <c r="H39" s="3">
        <f t="shared" ref="H39:H40" si="7">G39/5.336*100</f>
        <v>93.646926536731627</v>
      </c>
    </row>
    <row r="40" spans="1:8" x14ac:dyDescent="0.3">
      <c r="A40" s="3" t="s">
        <v>68</v>
      </c>
      <c r="B40" s="3" t="s">
        <v>168</v>
      </c>
      <c r="C40" s="3" t="s">
        <v>165</v>
      </c>
      <c r="D40">
        <v>1</v>
      </c>
      <c r="F40">
        <v>103.30023553952221</v>
      </c>
      <c r="G40" s="3">
        <v>4.3449999999999998</v>
      </c>
      <c r="H40" s="3">
        <f t="shared" si="7"/>
        <v>81.428035982008979</v>
      </c>
    </row>
    <row r="41" spans="1:8" x14ac:dyDescent="0.3">
      <c r="A41" s="3" t="s">
        <v>69</v>
      </c>
      <c r="B41" s="3" t="s">
        <v>168</v>
      </c>
      <c r="C41" s="3" t="s">
        <v>166</v>
      </c>
      <c r="D41">
        <v>1</v>
      </c>
      <c r="F41">
        <v>149.85634207350958</v>
      </c>
      <c r="G41" s="3">
        <v>3.242</v>
      </c>
      <c r="H41" s="3">
        <f>G41/5.212*100</f>
        <v>62.202609363008442</v>
      </c>
    </row>
    <row r="42" spans="1:8" x14ac:dyDescent="0.3">
      <c r="A42" s="3" t="s">
        <v>70</v>
      </c>
      <c r="B42" s="3" t="s">
        <v>168</v>
      </c>
      <c r="C42" s="3" t="s">
        <v>166</v>
      </c>
      <c r="D42">
        <v>1</v>
      </c>
      <c r="F42">
        <v>150.72236830483035</v>
      </c>
      <c r="G42" s="3">
        <v>3.254</v>
      </c>
      <c r="H42" s="3">
        <f t="shared" ref="H42:H43" si="8">G42/5.212*100</f>
        <v>62.432847275518036</v>
      </c>
    </row>
    <row r="43" spans="1:8" x14ac:dyDescent="0.3">
      <c r="A43" s="3" t="s">
        <v>71</v>
      </c>
      <c r="B43" s="3" t="s">
        <v>168</v>
      </c>
      <c r="C43" s="3" t="s">
        <v>166</v>
      </c>
      <c r="D43">
        <v>1</v>
      </c>
      <c r="F43">
        <v>150.51399465629115</v>
      </c>
      <c r="G43" s="3">
        <v>3.5459999999999998</v>
      </c>
      <c r="H43" s="3">
        <f t="shared" si="8"/>
        <v>68.035303146584809</v>
      </c>
    </row>
    <row r="44" spans="1:8" x14ac:dyDescent="0.3">
      <c r="A44" s="3" t="s">
        <v>72</v>
      </c>
      <c r="B44" s="3" t="s">
        <v>169</v>
      </c>
      <c r="C44" s="3" t="s">
        <v>165</v>
      </c>
      <c r="D44">
        <v>1</v>
      </c>
      <c r="F44" s="6">
        <v>68.866878182413174</v>
      </c>
      <c r="G44" s="3">
        <v>3.4140000000000001</v>
      </c>
      <c r="H44" s="3">
        <f>G44/5.376667*100</f>
        <v>63.496586268035571</v>
      </c>
    </row>
    <row r="45" spans="1:8" x14ac:dyDescent="0.3">
      <c r="A45" s="3" t="s">
        <v>73</v>
      </c>
      <c r="B45" s="3" t="s">
        <v>169</v>
      </c>
      <c r="C45" s="3" t="s">
        <v>165</v>
      </c>
      <c r="D45">
        <v>1</v>
      </c>
      <c r="F45">
        <v>94.188549022088182</v>
      </c>
      <c r="G45" s="3">
        <v>3.8650000000000002</v>
      </c>
      <c r="H45" s="3">
        <f t="shared" ref="H45:H46" si="9">G45/5.376667*100</f>
        <v>71.884682462201951</v>
      </c>
    </row>
    <row r="46" spans="1:8" x14ac:dyDescent="0.3">
      <c r="A46" s="3" t="s">
        <v>74</v>
      </c>
      <c r="B46" s="3" t="s">
        <v>169</v>
      </c>
      <c r="C46" s="3" t="s">
        <v>165</v>
      </c>
      <c r="D46">
        <v>1</v>
      </c>
      <c r="F46">
        <v>94.68492370062971</v>
      </c>
      <c r="G46" s="3">
        <v>3.847</v>
      </c>
      <c r="H46" s="3">
        <f t="shared" si="9"/>
        <v>71.54990256975185</v>
      </c>
    </row>
    <row r="47" spans="1:8" x14ac:dyDescent="0.3">
      <c r="A47" s="3" t="s">
        <v>75</v>
      </c>
      <c r="B47" s="3" t="s">
        <v>169</v>
      </c>
      <c r="C47" s="3" t="s">
        <v>166</v>
      </c>
      <c r="D47">
        <v>1</v>
      </c>
      <c r="F47">
        <v>110.73999130412092</v>
      </c>
      <c r="G47" s="3">
        <v>2.1560000000000001</v>
      </c>
      <c r="H47" s="3">
        <f>G47/3.75833*100</f>
        <v>57.365904537387621</v>
      </c>
    </row>
    <row r="48" spans="1:8" x14ac:dyDescent="0.3">
      <c r="A48" s="3" t="s">
        <v>76</v>
      </c>
      <c r="B48" s="3" t="s">
        <v>169</v>
      </c>
      <c r="C48" s="3" t="s">
        <v>166</v>
      </c>
      <c r="D48">
        <v>1</v>
      </c>
      <c r="F48">
        <v>111.78672297016928</v>
      </c>
      <c r="G48" s="3">
        <v>1.9570000000000001</v>
      </c>
      <c r="H48" s="3">
        <f t="shared" ref="H48:H49" si="10">G48/3.75833*100</f>
        <v>52.070999619511859</v>
      </c>
    </row>
    <row r="49" spans="1:8" x14ac:dyDescent="0.3">
      <c r="A49" s="3" t="s">
        <v>77</v>
      </c>
      <c r="B49" s="3" t="s">
        <v>169</v>
      </c>
      <c r="C49" s="3" t="s">
        <v>166</v>
      </c>
      <c r="D49">
        <v>1</v>
      </c>
      <c r="F49">
        <v>111.78628064684308</v>
      </c>
      <c r="G49" s="3">
        <v>2.121</v>
      </c>
      <c r="H49" s="3">
        <f t="shared" si="10"/>
        <v>56.434639853339121</v>
      </c>
    </row>
    <row r="50" spans="1:8" x14ac:dyDescent="0.3">
      <c r="A50" s="3" t="s">
        <v>78</v>
      </c>
      <c r="B50" s="3" t="s">
        <v>170</v>
      </c>
      <c r="C50" s="3" t="s">
        <v>165</v>
      </c>
      <c r="D50">
        <v>1</v>
      </c>
      <c r="F50">
        <v>122.18910565323401</v>
      </c>
      <c r="G50" s="3">
        <v>3.65</v>
      </c>
      <c r="H50" s="3">
        <f>G50/5.07133*100</f>
        <v>71.97322990221501</v>
      </c>
    </row>
    <row r="51" spans="1:8" x14ac:dyDescent="0.3">
      <c r="A51" s="3" t="s">
        <v>79</v>
      </c>
      <c r="B51" s="3" t="s">
        <v>170</v>
      </c>
      <c r="C51" s="3" t="s">
        <v>165</v>
      </c>
      <c r="D51">
        <v>1</v>
      </c>
      <c r="F51" s="6">
        <v>95.73149981918904</v>
      </c>
      <c r="G51" s="3">
        <v>3.9430000000000001</v>
      </c>
      <c r="H51" s="3">
        <f t="shared" ref="H51:H52" si="11">G51/5.07133*100</f>
        <v>77.7508069875161</v>
      </c>
    </row>
    <row r="52" spans="1:8" x14ac:dyDescent="0.3">
      <c r="A52" s="3" t="s">
        <v>80</v>
      </c>
      <c r="B52" s="3" t="s">
        <v>170</v>
      </c>
      <c r="C52" s="3" t="s">
        <v>165</v>
      </c>
      <c r="D52">
        <v>1</v>
      </c>
      <c r="F52">
        <v>118.19404364988205</v>
      </c>
      <c r="G52" s="3">
        <v>3.7320000000000002</v>
      </c>
      <c r="H52" s="3">
        <f t="shared" si="11"/>
        <v>73.59016273837436</v>
      </c>
    </row>
    <row r="53" spans="1:8" x14ac:dyDescent="0.3">
      <c r="A53" s="3" t="s">
        <v>81</v>
      </c>
      <c r="B53" s="3" t="s">
        <v>170</v>
      </c>
      <c r="C53" s="3" t="s">
        <v>166</v>
      </c>
      <c r="D53">
        <v>1</v>
      </c>
      <c r="F53">
        <v>136.35658009612706</v>
      </c>
      <c r="G53" s="3">
        <v>3.5609999999999999</v>
      </c>
      <c r="H53" s="3">
        <f>G53/5.234*100</f>
        <v>68.035918991211304</v>
      </c>
    </row>
    <row r="54" spans="1:8" x14ac:dyDescent="0.3">
      <c r="A54" s="3" t="s">
        <v>82</v>
      </c>
      <c r="B54" s="3" t="s">
        <v>170</v>
      </c>
      <c r="C54" s="3" t="s">
        <v>166</v>
      </c>
      <c r="D54">
        <v>1</v>
      </c>
      <c r="F54">
        <v>136.8268592625956</v>
      </c>
      <c r="G54" s="3">
        <v>3.8580000000000001</v>
      </c>
      <c r="H54" s="3">
        <f t="shared" ref="H54:H55" si="12">G54/5.234*100</f>
        <v>73.710355368742839</v>
      </c>
    </row>
    <row r="55" spans="1:8" x14ac:dyDescent="0.3">
      <c r="A55" s="3" t="s">
        <v>83</v>
      </c>
      <c r="B55" s="3" t="s">
        <v>170</v>
      </c>
      <c r="C55" s="3" t="s">
        <v>166</v>
      </c>
      <c r="D55">
        <v>1</v>
      </c>
      <c r="F55">
        <v>141.60593289540654</v>
      </c>
      <c r="G55" s="3">
        <v>4.2949999999999999</v>
      </c>
      <c r="H55" s="3">
        <f t="shared" si="12"/>
        <v>82.059610240733662</v>
      </c>
    </row>
    <row r="56" spans="1:8" x14ac:dyDescent="0.3">
      <c r="A56" s="3" t="s">
        <v>84</v>
      </c>
      <c r="B56" s="3" t="s">
        <v>168</v>
      </c>
      <c r="C56" s="3" t="s">
        <v>165</v>
      </c>
      <c r="D56">
        <v>3</v>
      </c>
      <c r="F56">
        <v>182.2578924595376</v>
      </c>
      <c r="G56" s="3">
        <v>3.8929999999999998</v>
      </c>
      <c r="H56" s="3">
        <f>G56/5.336*100</f>
        <v>72.957271364317833</v>
      </c>
    </row>
    <row r="57" spans="1:8" x14ac:dyDescent="0.3">
      <c r="A57" s="3" t="s">
        <v>85</v>
      </c>
      <c r="B57" s="3" t="s">
        <v>168</v>
      </c>
      <c r="C57" s="3" t="s">
        <v>165</v>
      </c>
      <c r="D57">
        <v>3</v>
      </c>
      <c r="F57">
        <v>189.78783849744738</v>
      </c>
      <c r="G57" s="3">
        <v>3.7050000000000001</v>
      </c>
      <c r="H57" s="3">
        <f t="shared" ref="H57:H58" si="13">G57/5.336*100</f>
        <v>69.434032983508246</v>
      </c>
    </row>
    <row r="58" spans="1:8" x14ac:dyDescent="0.3">
      <c r="A58" s="3" t="s">
        <v>86</v>
      </c>
      <c r="B58" s="3" t="s">
        <v>168</v>
      </c>
      <c r="C58" s="3" t="s">
        <v>165</v>
      </c>
      <c r="D58">
        <v>3</v>
      </c>
      <c r="F58">
        <v>194.18652368487662</v>
      </c>
      <c r="G58" s="3">
        <v>3.88</v>
      </c>
      <c r="H58" s="3">
        <f t="shared" si="13"/>
        <v>72.713643178410791</v>
      </c>
    </row>
    <row r="59" spans="1:8" x14ac:dyDescent="0.3">
      <c r="A59" s="3" t="s">
        <v>87</v>
      </c>
      <c r="B59" s="3" t="s">
        <v>168</v>
      </c>
      <c r="C59" s="3" t="s">
        <v>166</v>
      </c>
      <c r="D59">
        <v>3</v>
      </c>
      <c r="F59">
        <v>210.21696787706131</v>
      </c>
      <c r="G59" s="3">
        <v>2.5750000000000002</v>
      </c>
      <c r="H59" s="3">
        <f>G59/5.212*100</f>
        <v>49.405218726016891</v>
      </c>
    </row>
    <row r="60" spans="1:8" x14ac:dyDescent="0.3">
      <c r="A60" s="3" t="s">
        <v>88</v>
      </c>
      <c r="B60" s="3" t="s">
        <v>168</v>
      </c>
      <c r="C60" s="3" t="s">
        <v>166</v>
      </c>
      <c r="D60">
        <v>3</v>
      </c>
      <c r="F60">
        <v>221.20434192684328</v>
      </c>
      <c r="G60" s="3">
        <v>2.7290000000000001</v>
      </c>
      <c r="H60" s="3">
        <f t="shared" ref="H60:H61" si="14">G60/5.212*100</f>
        <v>52.359938603223334</v>
      </c>
    </row>
    <row r="61" spans="1:8" x14ac:dyDescent="0.3">
      <c r="A61" s="3" t="s">
        <v>89</v>
      </c>
      <c r="B61" s="3" t="s">
        <v>168</v>
      </c>
      <c r="C61" s="3" t="s">
        <v>166</v>
      </c>
      <c r="D61">
        <v>3</v>
      </c>
      <c r="F61">
        <v>233.51468058112653</v>
      </c>
      <c r="G61" s="3">
        <v>2.7360000000000002</v>
      </c>
      <c r="H61" s="3">
        <f t="shared" si="14"/>
        <v>52.49424405218727</v>
      </c>
    </row>
    <row r="62" spans="1:8" x14ac:dyDescent="0.3">
      <c r="A62" s="3" t="s">
        <v>90</v>
      </c>
      <c r="B62" s="3" t="s">
        <v>169</v>
      </c>
      <c r="C62" s="3" t="s">
        <v>165</v>
      </c>
      <c r="D62">
        <v>3</v>
      </c>
      <c r="F62">
        <v>159.53068624214532</v>
      </c>
      <c r="G62" s="3">
        <v>2.718</v>
      </c>
      <c r="H62" s="3">
        <f>G62/5.376667*100</f>
        <v>50.551763759965041</v>
      </c>
    </row>
    <row r="63" spans="1:8" x14ac:dyDescent="0.3">
      <c r="A63" s="3" t="s">
        <v>91</v>
      </c>
      <c r="B63" s="3" t="s">
        <v>169</v>
      </c>
      <c r="C63" s="3" t="s">
        <v>165</v>
      </c>
      <c r="D63">
        <v>3</v>
      </c>
      <c r="F63">
        <v>175.84614751277454</v>
      </c>
      <c r="G63" s="3">
        <v>2.8879999999999999</v>
      </c>
      <c r="H63" s="3">
        <f t="shared" ref="H63:H64" si="15">G63/5.376667*100</f>
        <v>53.713573855327098</v>
      </c>
    </row>
    <row r="64" spans="1:8" x14ac:dyDescent="0.3">
      <c r="A64" s="3" t="s">
        <v>92</v>
      </c>
      <c r="B64" s="3" t="s">
        <v>169</v>
      </c>
      <c r="C64" s="3" t="s">
        <v>165</v>
      </c>
      <c r="D64">
        <v>3</v>
      </c>
      <c r="F64">
        <v>173.73814335325494</v>
      </c>
      <c r="G64" s="3">
        <v>2.8439999999999999</v>
      </c>
      <c r="H64" s="3">
        <f t="shared" si="15"/>
        <v>52.895223007115746</v>
      </c>
    </row>
    <row r="65" spans="1:8" x14ac:dyDescent="0.3">
      <c r="A65" s="3" t="s">
        <v>93</v>
      </c>
      <c r="B65" s="3" t="s">
        <v>169</v>
      </c>
      <c r="C65" s="3" t="s">
        <v>166</v>
      </c>
      <c r="D65">
        <v>3</v>
      </c>
      <c r="F65">
        <v>147.33075858716407</v>
      </c>
      <c r="G65" s="3">
        <v>1.702</v>
      </c>
      <c r="H65" s="3">
        <f>G65/3.75833*100</f>
        <v>45.286071207158493</v>
      </c>
    </row>
    <row r="66" spans="1:8" x14ac:dyDescent="0.3">
      <c r="A66" s="3" t="s">
        <v>94</v>
      </c>
      <c r="B66" s="3" t="s">
        <v>169</v>
      </c>
      <c r="C66" s="3" t="s">
        <v>166</v>
      </c>
      <c r="D66">
        <v>3</v>
      </c>
      <c r="F66">
        <v>147.40560171381114</v>
      </c>
      <c r="G66" s="3">
        <v>1.7669999999999999</v>
      </c>
      <c r="H66" s="3">
        <f t="shared" ref="H66:H67" si="16">G66/3.75833*100</f>
        <v>47.015562763248568</v>
      </c>
    </row>
    <row r="67" spans="1:8" x14ac:dyDescent="0.3">
      <c r="A67" s="3" t="s">
        <v>95</v>
      </c>
      <c r="B67" s="3" t="s">
        <v>169</v>
      </c>
      <c r="C67" s="3" t="s">
        <v>166</v>
      </c>
      <c r="D67">
        <v>3</v>
      </c>
      <c r="F67">
        <v>150.27488623637677</v>
      </c>
      <c r="G67" s="3">
        <v>1.6850000000000001</v>
      </c>
      <c r="H67" s="3">
        <f t="shared" si="16"/>
        <v>44.833742646334947</v>
      </c>
    </row>
    <row r="68" spans="1:8" x14ac:dyDescent="0.3">
      <c r="A68" s="3" t="s">
        <v>96</v>
      </c>
      <c r="B68" s="3" t="s">
        <v>170</v>
      </c>
      <c r="C68" s="3" t="s">
        <v>165</v>
      </c>
      <c r="D68">
        <v>3</v>
      </c>
      <c r="F68">
        <v>183.48839135946699</v>
      </c>
      <c r="G68" s="3">
        <v>2.839</v>
      </c>
      <c r="H68" s="3">
        <f>G68/5.07133*100</f>
        <v>55.981369778736543</v>
      </c>
    </row>
    <row r="69" spans="1:8" x14ac:dyDescent="0.3">
      <c r="A69" s="3" t="s">
        <v>97</v>
      </c>
      <c r="B69" s="3" t="s">
        <v>170</v>
      </c>
      <c r="C69" s="3" t="s">
        <v>165</v>
      </c>
      <c r="D69">
        <v>3</v>
      </c>
      <c r="F69">
        <v>180.72899567921922</v>
      </c>
      <c r="G69" s="3">
        <v>3.0030000000000001</v>
      </c>
      <c r="H69" s="3">
        <f t="shared" ref="H69:H70" si="17">G69/5.07133*100</f>
        <v>59.21523545105525</v>
      </c>
    </row>
    <row r="70" spans="1:8" x14ac:dyDescent="0.3">
      <c r="A70" s="3" t="s">
        <v>98</v>
      </c>
      <c r="B70" s="3" t="s">
        <v>170</v>
      </c>
      <c r="C70" s="3" t="s">
        <v>165</v>
      </c>
      <c r="D70">
        <v>3</v>
      </c>
      <c r="F70">
        <v>193.15990217532544</v>
      </c>
      <c r="G70" s="3">
        <v>2.8820000000000001</v>
      </c>
      <c r="H70" s="3">
        <f t="shared" si="17"/>
        <v>56.829273583064008</v>
      </c>
    </row>
    <row r="71" spans="1:8" x14ac:dyDescent="0.3">
      <c r="A71" s="3" t="s">
        <v>99</v>
      </c>
      <c r="B71" s="3" t="s">
        <v>170</v>
      </c>
      <c r="C71" s="3" t="s">
        <v>166</v>
      </c>
      <c r="D71">
        <v>3</v>
      </c>
      <c r="F71">
        <v>212.51703666636683</v>
      </c>
      <c r="G71" s="3">
        <v>3.1709999999999998</v>
      </c>
      <c r="H71" s="3">
        <f>G71/5.234*100</f>
        <v>60.58463889950324</v>
      </c>
    </row>
    <row r="72" spans="1:8" x14ac:dyDescent="0.3">
      <c r="A72" s="3" t="s">
        <v>100</v>
      </c>
      <c r="B72" s="3" t="s">
        <v>170</v>
      </c>
      <c r="C72" s="3" t="s">
        <v>166</v>
      </c>
      <c r="D72">
        <v>3</v>
      </c>
      <c r="F72">
        <v>218.2509396076334</v>
      </c>
      <c r="G72" s="3">
        <v>3.1930000000000001</v>
      </c>
      <c r="H72" s="3">
        <f t="shared" ref="H72:H73" si="18">G72/5.234*100</f>
        <v>61.004967520061136</v>
      </c>
    </row>
    <row r="73" spans="1:8" x14ac:dyDescent="0.3">
      <c r="A73" s="3" t="s">
        <v>101</v>
      </c>
      <c r="B73" s="3" t="s">
        <v>170</v>
      </c>
      <c r="C73" s="3" t="s">
        <v>166</v>
      </c>
      <c r="D73">
        <v>3</v>
      </c>
      <c r="F73">
        <v>223.80881435888784</v>
      </c>
      <c r="G73" s="3">
        <v>3.1019999999999999</v>
      </c>
      <c r="H73" s="3">
        <f t="shared" si="18"/>
        <v>59.266335498662592</v>
      </c>
    </row>
    <row r="74" spans="1:8" x14ac:dyDescent="0.3">
      <c r="A74" s="3" t="s">
        <v>102</v>
      </c>
      <c r="B74" s="3" t="s">
        <v>168</v>
      </c>
      <c r="C74" s="3" t="s">
        <v>165</v>
      </c>
      <c r="D74">
        <v>7</v>
      </c>
      <c r="F74">
        <v>258.61096609847948</v>
      </c>
      <c r="G74" s="3">
        <v>2.7650000000000001</v>
      </c>
      <c r="H74" s="3">
        <f>G74/5.336*100</f>
        <v>51.817841079460273</v>
      </c>
    </row>
    <row r="75" spans="1:8" x14ac:dyDescent="0.3">
      <c r="A75" s="3" t="s">
        <v>103</v>
      </c>
      <c r="B75" s="3" t="s">
        <v>168</v>
      </c>
      <c r="C75" s="3" t="s">
        <v>165</v>
      </c>
      <c r="D75">
        <v>7</v>
      </c>
      <c r="F75">
        <v>275.04085165069279</v>
      </c>
      <c r="G75" s="3">
        <v>2.7949999999999999</v>
      </c>
      <c r="H75" s="3">
        <f t="shared" ref="H75:H76" si="19">G75/5.336*100</f>
        <v>52.38005997001499</v>
      </c>
    </row>
    <row r="76" spans="1:8" x14ac:dyDescent="0.3">
      <c r="A76" s="3" t="s">
        <v>104</v>
      </c>
      <c r="B76" s="3" t="s">
        <v>168</v>
      </c>
      <c r="C76" s="3" t="s">
        <v>165</v>
      </c>
      <c r="D76">
        <v>7</v>
      </c>
      <c r="F76">
        <v>274.13362398811643</v>
      </c>
      <c r="G76" s="3">
        <v>2.9089999999999998</v>
      </c>
      <c r="H76" s="3">
        <f t="shared" si="19"/>
        <v>54.516491754122931</v>
      </c>
    </row>
    <row r="77" spans="1:8" x14ac:dyDescent="0.3">
      <c r="A77" s="3" t="s">
        <v>105</v>
      </c>
      <c r="B77" s="3" t="s">
        <v>168</v>
      </c>
      <c r="C77" s="3" t="s">
        <v>166</v>
      </c>
      <c r="D77">
        <v>7</v>
      </c>
      <c r="F77">
        <v>308.41058160074198</v>
      </c>
      <c r="G77" s="3">
        <v>2.4769999999999999</v>
      </c>
      <c r="H77" s="3">
        <f>G77/5.212*100</f>
        <v>47.524942440521869</v>
      </c>
    </row>
    <row r="78" spans="1:8" x14ac:dyDescent="0.3">
      <c r="A78" s="3" t="s">
        <v>106</v>
      </c>
      <c r="B78" s="3" t="s">
        <v>168</v>
      </c>
      <c r="C78" s="3" t="s">
        <v>166</v>
      </c>
      <c r="D78">
        <v>7</v>
      </c>
      <c r="F78">
        <v>335.82391793674191</v>
      </c>
      <c r="G78" s="3">
        <v>2.4350000000000001</v>
      </c>
      <c r="H78" s="3">
        <f t="shared" ref="H78:H79" si="20">G78/5.212*100</f>
        <v>46.719109746738305</v>
      </c>
    </row>
    <row r="79" spans="1:8" x14ac:dyDescent="0.3">
      <c r="A79" s="3" t="s">
        <v>107</v>
      </c>
      <c r="B79" s="3" t="s">
        <v>168</v>
      </c>
      <c r="C79" s="3" t="s">
        <v>166</v>
      </c>
      <c r="D79">
        <v>7</v>
      </c>
      <c r="F79">
        <v>326.80327092512488</v>
      </c>
      <c r="G79" s="3">
        <v>2.3119999999999998</v>
      </c>
      <c r="H79" s="3">
        <f t="shared" si="20"/>
        <v>44.359171143514963</v>
      </c>
    </row>
    <row r="80" spans="1:8" x14ac:dyDescent="0.3">
      <c r="A80" s="3" t="s">
        <v>108</v>
      </c>
      <c r="B80" s="3" t="s">
        <v>169</v>
      </c>
      <c r="C80" s="3" t="s">
        <v>165</v>
      </c>
      <c r="D80">
        <v>7</v>
      </c>
      <c r="F80">
        <v>246.26796280579677</v>
      </c>
      <c r="G80" s="3">
        <v>2.7240000000000002</v>
      </c>
      <c r="H80" s="3">
        <f>G80/5.376667*100</f>
        <v>50.663357057448422</v>
      </c>
    </row>
    <row r="81" spans="1:8" x14ac:dyDescent="0.3">
      <c r="A81" s="3" t="s">
        <v>109</v>
      </c>
      <c r="B81" s="3" t="s">
        <v>169</v>
      </c>
      <c r="C81" s="3" t="s">
        <v>165</v>
      </c>
      <c r="D81">
        <v>7</v>
      </c>
      <c r="F81">
        <v>269.47868481273002</v>
      </c>
      <c r="G81" s="3">
        <v>2.5590000000000002</v>
      </c>
      <c r="H81" s="3">
        <f t="shared" ref="H81:H82" si="21">G81/5.376667*100</f>
        <v>47.594541376655833</v>
      </c>
    </row>
    <row r="82" spans="1:8" x14ac:dyDescent="0.3">
      <c r="A82" s="3" t="s">
        <v>110</v>
      </c>
      <c r="B82" s="3" t="s">
        <v>169</v>
      </c>
      <c r="C82" s="3" t="s">
        <v>165</v>
      </c>
      <c r="D82">
        <v>7</v>
      </c>
      <c r="F82">
        <v>262.5962521594102</v>
      </c>
      <c r="G82" s="3">
        <v>2.6920000000000002</v>
      </c>
      <c r="H82" s="3">
        <f t="shared" si="21"/>
        <v>50.06819280420379</v>
      </c>
    </row>
    <row r="83" spans="1:8" x14ac:dyDescent="0.3">
      <c r="A83" s="3" t="s">
        <v>111</v>
      </c>
      <c r="B83" s="3" t="s">
        <v>169</v>
      </c>
      <c r="C83" s="3" t="s">
        <v>166</v>
      </c>
      <c r="D83">
        <v>7</v>
      </c>
      <c r="F83">
        <v>202.00416391480891</v>
      </c>
      <c r="G83" s="3">
        <v>1.77</v>
      </c>
      <c r="H83" s="3">
        <f>G83/3.75833*100</f>
        <v>47.095385450452731</v>
      </c>
    </row>
    <row r="84" spans="1:8" x14ac:dyDescent="0.3">
      <c r="A84" s="3" t="s">
        <v>112</v>
      </c>
      <c r="B84" s="3" t="s">
        <v>169</v>
      </c>
      <c r="C84" s="3" t="s">
        <v>166</v>
      </c>
      <c r="D84">
        <v>7</v>
      </c>
      <c r="F84">
        <v>216.75663145980434</v>
      </c>
      <c r="G84" s="3">
        <v>1.7649999999999999</v>
      </c>
      <c r="H84" s="3">
        <f t="shared" ref="H84:H85" si="22">G84/3.75833*100</f>
        <v>46.962347638445792</v>
      </c>
    </row>
    <row r="85" spans="1:8" x14ac:dyDescent="0.3">
      <c r="A85" s="3" t="s">
        <v>113</v>
      </c>
      <c r="B85" s="3" t="s">
        <v>169</v>
      </c>
      <c r="C85" s="3" t="s">
        <v>166</v>
      </c>
      <c r="D85">
        <v>7</v>
      </c>
      <c r="F85">
        <v>204.19325282104629</v>
      </c>
      <c r="G85" s="3">
        <v>1.5960000000000001</v>
      </c>
      <c r="H85" s="3">
        <f t="shared" si="22"/>
        <v>42.465669592611619</v>
      </c>
    </row>
    <row r="86" spans="1:8" x14ac:dyDescent="0.3">
      <c r="A86" s="3" t="s">
        <v>114</v>
      </c>
      <c r="B86" s="3" t="s">
        <v>170</v>
      </c>
      <c r="C86" s="3" t="s">
        <v>165</v>
      </c>
      <c r="D86">
        <v>7</v>
      </c>
      <c r="F86">
        <v>266.40521421594076</v>
      </c>
      <c r="G86" s="3">
        <v>3.214</v>
      </c>
      <c r="H86" s="3">
        <f>G86/5.07133*100</f>
        <v>63.37587970019699</v>
      </c>
    </row>
    <row r="87" spans="1:8" x14ac:dyDescent="0.3">
      <c r="A87" s="3" t="s">
        <v>115</v>
      </c>
      <c r="B87" s="3" t="s">
        <v>170</v>
      </c>
      <c r="C87" s="3" t="s">
        <v>165</v>
      </c>
      <c r="D87">
        <v>7</v>
      </c>
      <c r="F87">
        <v>283.32295947767363</v>
      </c>
      <c r="G87" s="3">
        <v>3.1669999999999998</v>
      </c>
      <c r="H87" s="3">
        <f t="shared" ref="H87:H88" si="23">G87/5.07133*100</f>
        <v>62.44910112337395</v>
      </c>
    </row>
    <row r="88" spans="1:8" x14ac:dyDescent="0.3">
      <c r="A88" s="3" t="s">
        <v>116</v>
      </c>
      <c r="B88" s="3" t="s">
        <v>170</v>
      </c>
      <c r="C88" s="3" t="s">
        <v>165</v>
      </c>
      <c r="D88">
        <v>7</v>
      </c>
      <c r="F88">
        <v>284.2263508906272</v>
      </c>
      <c r="G88" s="3">
        <v>3.0449999999999999</v>
      </c>
      <c r="H88" s="3">
        <f t="shared" si="23"/>
        <v>60.043420562258817</v>
      </c>
    </row>
    <row r="89" spans="1:8" x14ac:dyDescent="0.3">
      <c r="A89" s="3" t="s">
        <v>117</v>
      </c>
      <c r="B89" s="3" t="s">
        <v>170</v>
      </c>
      <c r="C89" s="3" t="s">
        <v>166</v>
      </c>
      <c r="D89">
        <v>7</v>
      </c>
      <c r="F89">
        <v>281.26722325519387</v>
      </c>
      <c r="G89" s="3">
        <v>2.5870000000000002</v>
      </c>
      <c r="H89" s="3">
        <f>G89/5.234*100</f>
        <v>49.426824608330158</v>
      </c>
    </row>
    <row r="90" spans="1:8" x14ac:dyDescent="0.3">
      <c r="A90" s="3" t="s">
        <v>118</v>
      </c>
      <c r="B90" s="3" t="s">
        <v>170</v>
      </c>
      <c r="C90" s="3" t="s">
        <v>166</v>
      </c>
      <c r="D90">
        <v>7</v>
      </c>
      <c r="F90">
        <v>309.27838125745347</v>
      </c>
      <c r="G90" s="3">
        <v>2.5350000000000001</v>
      </c>
      <c r="H90" s="3">
        <f t="shared" ref="H90:H91" si="24">G90/5.234*100</f>
        <v>48.433320596102405</v>
      </c>
    </row>
    <row r="91" spans="1:8" x14ac:dyDescent="0.3">
      <c r="A91" s="3" t="s">
        <v>119</v>
      </c>
      <c r="B91" s="3" t="s">
        <v>170</v>
      </c>
      <c r="C91" s="3" t="s">
        <v>166</v>
      </c>
      <c r="D91">
        <v>7</v>
      </c>
      <c r="F91">
        <v>306.47142708727426</v>
      </c>
      <c r="G91" s="3">
        <v>2.5009999999999999</v>
      </c>
      <c r="H91" s="3">
        <f t="shared" si="24"/>
        <v>47.783721818876572</v>
      </c>
    </row>
    <row r="92" spans="1:8" x14ac:dyDescent="0.3">
      <c r="A92" s="3" t="s">
        <v>120</v>
      </c>
      <c r="B92" s="3" t="s">
        <v>168</v>
      </c>
      <c r="C92" s="3" t="s">
        <v>165</v>
      </c>
      <c r="D92">
        <v>10</v>
      </c>
      <c r="F92">
        <v>276.82129021859265</v>
      </c>
      <c r="G92" s="3">
        <v>2.1829999999999998</v>
      </c>
      <c r="H92" s="3">
        <f>G92/5.336*100</f>
        <v>40.910794602698644</v>
      </c>
    </row>
    <row r="93" spans="1:8" x14ac:dyDescent="0.3">
      <c r="A93" s="3" t="s">
        <v>121</v>
      </c>
      <c r="B93" s="3" t="s">
        <v>168</v>
      </c>
      <c r="C93" s="3" t="s">
        <v>165</v>
      </c>
      <c r="D93">
        <v>10</v>
      </c>
      <c r="F93">
        <v>293.73039090994041</v>
      </c>
      <c r="G93" s="3">
        <v>2.2000000000000002</v>
      </c>
      <c r="H93" s="3">
        <f t="shared" ref="H93:H94" si="25">G93/5.336*100</f>
        <v>41.229385307346327</v>
      </c>
    </row>
    <row r="94" spans="1:8" x14ac:dyDescent="0.3">
      <c r="A94" s="3" t="s">
        <v>122</v>
      </c>
      <c r="B94" s="3" t="s">
        <v>168</v>
      </c>
      <c r="C94" s="3" t="s">
        <v>165</v>
      </c>
      <c r="D94">
        <v>10</v>
      </c>
      <c r="F94">
        <v>295.91928627990001</v>
      </c>
      <c r="G94" s="3">
        <v>2.1539999999999999</v>
      </c>
      <c r="H94" s="3">
        <f t="shared" si="25"/>
        <v>40.367316341829081</v>
      </c>
    </row>
    <row r="95" spans="1:8" x14ac:dyDescent="0.3">
      <c r="A95" s="3" t="s">
        <v>123</v>
      </c>
      <c r="B95" s="3" t="s">
        <v>168</v>
      </c>
      <c r="C95" s="3" t="s">
        <v>166</v>
      </c>
      <c r="D95">
        <v>10</v>
      </c>
      <c r="F95">
        <v>334.76492322571141</v>
      </c>
      <c r="G95" s="3">
        <v>1.915</v>
      </c>
      <c r="H95" s="3">
        <f>G95/5.212*100</f>
        <v>36.742133537989261</v>
      </c>
    </row>
    <row r="96" spans="1:8" x14ac:dyDescent="0.3">
      <c r="A96" s="3" t="s">
        <v>124</v>
      </c>
      <c r="B96" s="3" t="s">
        <v>168</v>
      </c>
      <c r="C96" s="3" t="s">
        <v>166</v>
      </c>
      <c r="D96">
        <v>10</v>
      </c>
      <c r="F96">
        <v>353.45876316964262</v>
      </c>
      <c r="G96" s="3">
        <v>1.8819999999999999</v>
      </c>
      <c r="H96" s="3">
        <f t="shared" ref="H96:H97" si="26">G96/5.212*100</f>
        <v>36.108979278587874</v>
      </c>
    </row>
    <row r="97" spans="1:8" x14ac:dyDescent="0.3">
      <c r="A97" s="3" t="s">
        <v>125</v>
      </c>
      <c r="B97" s="3" t="s">
        <v>168</v>
      </c>
      <c r="C97" s="3" t="s">
        <v>166</v>
      </c>
      <c r="D97">
        <v>10</v>
      </c>
      <c r="F97">
        <v>353.07828882585426</v>
      </c>
      <c r="G97" s="3">
        <v>1.948</v>
      </c>
      <c r="H97" s="3">
        <f t="shared" si="26"/>
        <v>37.375287797390641</v>
      </c>
    </row>
    <row r="98" spans="1:8" x14ac:dyDescent="0.3">
      <c r="A98" s="3" t="s">
        <v>126</v>
      </c>
      <c r="B98" s="3" t="s">
        <v>169</v>
      </c>
      <c r="C98" s="3" t="s">
        <v>165</v>
      </c>
      <c r="D98">
        <v>10</v>
      </c>
      <c r="F98">
        <v>264.69900764318794</v>
      </c>
      <c r="G98" s="3">
        <v>2.2770000000000001</v>
      </c>
      <c r="H98" s="3">
        <f>G98/5.376667*100</f>
        <v>42.349656394937604</v>
      </c>
    </row>
    <row r="99" spans="1:8" x14ac:dyDescent="0.3">
      <c r="A99" s="3" t="s">
        <v>127</v>
      </c>
      <c r="B99" s="3" t="s">
        <v>169</v>
      </c>
      <c r="C99" s="3" t="s">
        <v>165</v>
      </c>
      <c r="D99">
        <v>10</v>
      </c>
      <c r="F99">
        <v>280.93582293505318</v>
      </c>
      <c r="G99" s="3">
        <v>2.2120000000000002</v>
      </c>
      <c r="H99" s="3">
        <f t="shared" ref="H99:H100" si="27">G99/5.376667*100</f>
        <v>41.140729005534467</v>
      </c>
    </row>
    <row r="100" spans="1:8" x14ac:dyDescent="0.3">
      <c r="A100" s="3" t="s">
        <v>128</v>
      </c>
      <c r="B100" s="3" t="s">
        <v>169</v>
      </c>
      <c r="C100" s="3" t="s">
        <v>165</v>
      </c>
      <c r="D100">
        <v>10</v>
      </c>
      <c r="F100">
        <v>282.62579691974935</v>
      </c>
      <c r="G100" s="3">
        <v>2.1080000000000001</v>
      </c>
      <c r="H100" s="3">
        <f t="shared" si="27"/>
        <v>39.206445182489446</v>
      </c>
    </row>
    <row r="101" spans="1:8" x14ac:dyDescent="0.3">
      <c r="A101" s="3" t="s">
        <v>129</v>
      </c>
      <c r="B101" s="3" t="s">
        <v>169</v>
      </c>
      <c r="C101" s="3" t="s">
        <v>166</v>
      </c>
      <c r="D101">
        <v>10</v>
      </c>
      <c r="F101">
        <v>216.83290060464421</v>
      </c>
      <c r="G101" s="3">
        <v>1.218</v>
      </c>
      <c r="H101" s="3">
        <f>G101/3.75833*100</f>
        <v>32.408011004887811</v>
      </c>
    </row>
    <row r="102" spans="1:8" x14ac:dyDescent="0.3">
      <c r="A102" s="3" t="s">
        <v>130</v>
      </c>
      <c r="B102" s="3" t="s">
        <v>169</v>
      </c>
      <c r="C102" s="3" t="s">
        <v>166</v>
      </c>
      <c r="D102">
        <v>10</v>
      </c>
      <c r="F102">
        <v>230.82767873068005</v>
      </c>
      <c r="G102" s="3">
        <v>1.23</v>
      </c>
      <c r="H102" s="3">
        <f t="shared" ref="H102:H103" si="28">G102/3.75833*100</f>
        <v>32.727301753704438</v>
      </c>
    </row>
    <row r="103" spans="1:8" x14ac:dyDescent="0.3">
      <c r="A103" s="3" t="s">
        <v>131</v>
      </c>
      <c r="B103" s="3" t="s">
        <v>169</v>
      </c>
      <c r="C103" s="3" t="s">
        <v>166</v>
      </c>
      <c r="D103">
        <v>10</v>
      </c>
      <c r="F103">
        <v>228.15982743615587</v>
      </c>
      <c r="G103" s="3">
        <v>1.236</v>
      </c>
      <c r="H103" s="3">
        <f t="shared" si="28"/>
        <v>32.886947128112752</v>
      </c>
    </row>
    <row r="104" spans="1:8" x14ac:dyDescent="0.3">
      <c r="A104" s="3" t="s">
        <v>132</v>
      </c>
      <c r="B104" s="3" t="s">
        <v>170</v>
      </c>
      <c r="C104" s="3" t="s">
        <v>165</v>
      </c>
      <c r="D104">
        <v>10</v>
      </c>
      <c r="F104">
        <v>277.15393531365413</v>
      </c>
      <c r="G104" s="3">
        <v>2.177</v>
      </c>
      <c r="H104" s="3">
        <f>G104/5.07133*100</f>
        <v>42.927594930718378</v>
      </c>
    </row>
    <row r="105" spans="1:8" x14ac:dyDescent="0.3">
      <c r="A105" s="3" t="s">
        <v>133</v>
      </c>
      <c r="B105" s="3" t="s">
        <v>170</v>
      </c>
      <c r="C105" s="3" t="s">
        <v>165</v>
      </c>
      <c r="D105">
        <v>10</v>
      </c>
      <c r="F105">
        <v>298.00155587589893</v>
      </c>
      <c r="G105" s="3">
        <v>2.2149999999999999</v>
      </c>
      <c r="H105" s="3">
        <f t="shared" ref="H105:H106" si="29">G105/5.07133*100</f>
        <v>43.676905269426364</v>
      </c>
    </row>
    <row r="106" spans="1:8" x14ac:dyDescent="0.3">
      <c r="A106" s="3" t="s">
        <v>134</v>
      </c>
      <c r="B106" s="3" t="s">
        <v>170</v>
      </c>
      <c r="C106" s="3" t="s">
        <v>165</v>
      </c>
      <c r="D106">
        <v>10</v>
      </c>
      <c r="F106">
        <v>293.65510049713606</v>
      </c>
      <c r="G106" s="3">
        <v>2.1970000000000001</v>
      </c>
      <c r="H106" s="3">
        <f t="shared" si="29"/>
        <v>43.321968793196262</v>
      </c>
    </row>
    <row r="107" spans="1:8" x14ac:dyDescent="0.3">
      <c r="A107" s="3" t="s">
        <v>135</v>
      </c>
      <c r="B107" s="3" t="s">
        <v>170</v>
      </c>
      <c r="C107" s="3" t="s">
        <v>166</v>
      </c>
      <c r="D107">
        <v>10</v>
      </c>
      <c r="F107">
        <v>292.30829837877565</v>
      </c>
      <c r="G107" s="3">
        <v>2.3220000000000001</v>
      </c>
      <c r="H107" s="3">
        <f>G107/5.234*100</f>
        <v>44.363775315246471</v>
      </c>
    </row>
    <row r="108" spans="1:8" x14ac:dyDescent="0.3">
      <c r="A108" s="3" t="s">
        <v>136</v>
      </c>
      <c r="B108" s="3" t="s">
        <v>170</v>
      </c>
      <c r="C108" s="3" t="s">
        <v>166</v>
      </c>
      <c r="D108">
        <v>10</v>
      </c>
      <c r="F108">
        <v>294.87460694124627</v>
      </c>
      <c r="G108" s="3">
        <v>2.3879999999999999</v>
      </c>
      <c r="H108" s="3">
        <f t="shared" ref="H108:H109" si="30">G108/5.234*100</f>
        <v>45.624761176920138</v>
      </c>
    </row>
    <row r="109" spans="1:8" x14ac:dyDescent="0.3">
      <c r="A109" s="3" t="s">
        <v>137</v>
      </c>
      <c r="B109" s="3" t="s">
        <v>170</v>
      </c>
      <c r="C109" s="3" t="s">
        <v>166</v>
      </c>
      <c r="D109">
        <v>10</v>
      </c>
      <c r="F109">
        <v>314.54680494040542</v>
      </c>
      <c r="G109" s="3">
        <v>2.254</v>
      </c>
      <c r="H109" s="3">
        <f t="shared" si="30"/>
        <v>43.064577760794805</v>
      </c>
    </row>
    <row r="110" spans="1:8" x14ac:dyDescent="0.3">
      <c r="A110" s="3" t="s">
        <v>138</v>
      </c>
      <c r="B110" s="3" t="s">
        <v>168</v>
      </c>
      <c r="C110" s="3" t="s">
        <v>165</v>
      </c>
      <c r="D110">
        <v>14</v>
      </c>
      <c r="F110">
        <v>275.95857722685975</v>
      </c>
      <c r="G110" s="3">
        <v>2.1850000000000001</v>
      </c>
      <c r="H110" s="3">
        <f>G110/5.336*100</f>
        <v>40.948275862068968</v>
      </c>
    </row>
    <row r="111" spans="1:8" x14ac:dyDescent="0.3">
      <c r="A111" s="3" t="s">
        <v>139</v>
      </c>
      <c r="B111" s="3" t="s">
        <v>168</v>
      </c>
      <c r="C111" s="3" t="s">
        <v>165</v>
      </c>
      <c r="D111">
        <v>14</v>
      </c>
      <c r="F111">
        <v>277.40217590466</v>
      </c>
      <c r="G111" s="3">
        <v>2.1110000000000002</v>
      </c>
      <c r="H111" s="3">
        <f t="shared" ref="H111" si="31">G111/5.336*100</f>
        <v>39.561469265367315</v>
      </c>
    </row>
    <row r="112" spans="1:8" x14ac:dyDescent="0.3">
      <c r="A112" s="3" t="s">
        <v>140</v>
      </c>
      <c r="B112" s="3" t="s">
        <v>168</v>
      </c>
      <c r="C112" s="3" t="s">
        <v>165</v>
      </c>
      <c r="D112">
        <v>14</v>
      </c>
      <c r="F112">
        <v>278.38076778300268</v>
      </c>
      <c r="G112" s="3"/>
      <c r="H112" s="3"/>
    </row>
    <row r="113" spans="1:8" x14ac:dyDescent="0.3">
      <c r="A113" s="3" t="s">
        <v>141</v>
      </c>
      <c r="B113" s="3" t="s">
        <v>168</v>
      </c>
      <c r="C113" s="3" t="s">
        <v>166</v>
      </c>
      <c r="D113">
        <v>14</v>
      </c>
      <c r="F113">
        <v>338.71625720932633</v>
      </c>
      <c r="G113" s="3">
        <v>1.907</v>
      </c>
      <c r="H113" s="3">
        <f>G113/5.212*100</f>
        <v>36.588641596316194</v>
      </c>
    </row>
    <row r="114" spans="1:8" x14ac:dyDescent="0.3">
      <c r="A114" s="3" t="s">
        <v>142</v>
      </c>
      <c r="B114" s="3" t="s">
        <v>168</v>
      </c>
      <c r="C114" s="3" t="s">
        <v>166</v>
      </c>
      <c r="D114">
        <v>14</v>
      </c>
      <c r="F114">
        <v>349.25175391981708</v>
      </c>
      <c r="G114" s="3">
        <v>1.73</v>
      </c>
      <c r="H114" s="3">
        <f t="shared" ref="H114:H115" si="32">G114/5.212*100</f>
        <v>33.192632386799694</v>
      </c>
    </row>
    <row r="115" spans="1:8" x14ac:dyDescent="0.3">
      <c r="A115" s="3" t="s">
        <v>143</v>
      </c>
      <c r="B115" s="3" t="s">
        <v>168</v>
      </c>
      <c r="C115" s="3" t="s">
        <v>166</v>
      </c>
      <c r="D115">
        <v>14</v>
      </c>
      <c r="F115">
        <v>349.25175391981708</v>
      </c>
      <c r="G115" s="3">
        <v>1.7669999999999999</v>
      </c>
      <c r="H115" s="3">
        <f t="shared" si="32"/>
        <v>33.902532617037608</v>
      </c>
    </row>
    <row r="116" spans="1:8" x14ac:dyDescent="0.3">
      <c r="A116" s="3" t="s">
        <v>144</v>
      </c>
      <c r="B116" s="3" t="s">
        <v>169</v>
      </c>
      <c r="C116" s="3" t="s">
        <v>165</v>
      </c>
      <c r="D116">
        <v>14</v>
      </c>
      <c r="F116">
        <v>354.37566749124545</v>
      </c>
      <c r="G116" s="3">
        <v>2.2229999999999999</v>
      </c>
      <c r="H116" s="3">
        <f>G116/5.376667*100</f>
        <v>41.345316717587302</v>
      </c>
    </row>
    <row r="117" spans="1:8" x14ac:dyDescent="0.3">
      <c r="A117" s="3" t="s">
        <v>145</v>
      </c>
      <c r="B117" s="3" t="s">
        <v>169</v>
      </c>
      <c r="C117" s="3" t="s">
        <v>165</v>
      </c>
      <c r="D117">
        <v>14</v>
      </c>
      <c r="F117">
        <v>267.63314489454331</v>
      </c>
      <c r="G117" s="3">
        <v>2.1240000000000001</v>
      </c>
      <c r="H117" s="3">
        <f t="shared" ref="H117" si="33">G117/5.376667*100</f>
        <v>39.504027309111763</v>
      </c>
    </row>
    <row r="118" spans="1:8" x14ac:dyDescent="0.3">
      <c r="A118" s="3" t="s">
        <v>146</v>
      </c>
      <c r="B118" s="3" t="s">
        <v>169</v>
      </c>
      <c r="C118" s="3" t="s">
        <v>165</v>
      </c>
      <c r="D118">
        <v>14</v>
      </c>
      <c r="F118">
        <v>270.68747675318087</v>
      </c>
      <c r="G118" s="3"/>
      <c r="H118" s="3"/>
    </row>
    <row r="119" spans="1:8" x14ac:dyDescent="0.3">
      <c r="A119" s="3" t="s">
        <v>147</v>
      </c>
      <c r="B119" s="3" t="s">
        <v>169</v>
      </c>
      <c r="C119" s="3" t="s">
        <v>166</v>
      </c>
      <c r="D119">
        <v>14</v>
      </c>
      <c r="F119">
        <v>281.65666086262416</v>
      </c>
      <c r="G119" s="3">
        <v>1.4</v>
      </c>
      <c r="H119" s="3">
        <f>G119/3.75833*100</f>
        <v>37.250587361940006</v>
      </c>
    </row>
    <row r="120" spans="1:8" x14ac:dyDescent="0.3">
      <c r="A120" s="3" t="s">
        <v>148</v>
      </c>
      <c r="B120" s="3" t="s">
        <v>169</v>
      </c>
      <c r="C120" s="3" t="s">
        <v>166</v>
      </c>
      <c r="D120">
        <v>14</v>
      </c>
      <c r="F120">
        <v>216.21062833102656</v>
      </c>
      <c r="G120" s="3">
        <v>1.208</v>
      </c>
      <c r="H120" s="3">
        <f t="shared" ref="H120" si="34">G120/3.75833*100</f>
        <v>32.141935380873953</v>
      </c>
    </row>
    <row r="121" spans="1:8" x14ac:dyDescent="0.3">
      <c r="A121" s="3" t="s">
        <v>149</v>
      </c>
      <c r="B121" s="3" t="s">
        <v>169</v>
      </c>
      <c r="C121" s="3" t="s">
        <v>166</v>
      </c>
      <c r="D121">
        <v>14</v>
      </c>
      <c r="F121">
        <v>217.98723046912843</v>
      </c>
      <c r="G121" s="3"/>
      <c r="H121" s="3"/>
    </row>
    <row r="122" spans="1:8" x14ac:dyDescent="0.3">
      <c r="A122" s="3" t="s">
        <v>150</v>
      </c>
      <c r="B122" s="3" t="s">
        <v>170</v>
      </c>
      <c r="C122" s="3" t="s">
        <v>165</v>
      </c>
      <c r="D122">
        <v>14</v>
      </c>
      <c r="F122">
        <v>224.04885428223346</v>
      </c>
      <c r="G122" s="3">
        <v>2.2010000000000001</v>
      </c>
      <c r="H122" s="3">
        <f>G122/5.07133*100</f>
        <v>43.400843565691844</v>
      </c>
    </row>
    <row r="123" spans="1:8" x14ac:dyDescent="0.3">
      <c r="A123" s="3" t="s">
        <v>151</v>
      </c>
      <c r="B123" s="3" t="s">
        <v>170</v>
      </c>
      <c r="C123" s="3" t="s">
        <v>165</v>
      </c>
      <c r="D123">
        <v>14</v>
      </c>
      <c r="F123">
        <v>283.7431475671674</v>
      </c>
      <c r="G123" s="3">
        <v>2.2229999999999999</v>
      </c>
      <c r="H123" s="3">
        <f t="shared" ref="H123" si="35">G123/5.07133*100</f>
        <v>43.834654814417519</v>
      </c>
    </row>
    <row r="124" spans="1:8" x14ac:dyDescent="0.3">
      <c r="A124" s="3" t="s">
        <v>152</v>
      </c>
      <c r="B124" s="3" t="s">
        <v>170</v>
      </c>
      <c r="C124" s="3" t="s">
        <v>165</v>
      </c>
      <c r="D124">
        <v>14</v>
      </c>
      <c r="F124">
        <v>285.34602700999568</v>
      </c>
      <c r="G124" s="3"/>
      <c r="H124" s="3"/>
    </row>
    <row r="125" spans="1:8" x14ac:dyDescent="0.3">
      <c r="A125" s="3" t="s">
        <v>153</v>
      </c>
      <c r="B125" s="3" t="s">
        <v>170</v>
      </c>
      <c r="C125" s="3" t="s">
        <v>166</v>
      </c>
      <c r="D125">
        <v>14</v>
      </c>
      <c r="F125">
        <v>285.43341781650656</v>
      </c>
      <c r="G125" s="3">
        <v>2.3380000000000001</v>
      </c>
      <c r="H125" s="3">
        <f>G125/5.234*100</f>
        <v>44.669468857470392</v>
      </c>
    </row>
    <row r="126" spans="1:8" x14ac:dyDescent="0.3">
      <c r="A126" s="3" t="s">
        <v>154</v>
      </c>
      <c r="B126" s="3" t="s">
        <v>170</v>
      </c>
      <c r="C126" s="3" t="s">
        <v>166</v>
      </c>
      <c r="D126">
        <v>14</v>
      </c>
      <c r="F126">
        <v>305.39642214070432</v>
      </c>
      <c r="G126" s="3">
        <v>2.2130000000000001</v>
      </c>
      <c r="H126" s="3">
        <f t="shared" ref="H126" si="36">G126/5.234*100</f>
        <v>42.281238058846007</v>
      </c>
    </row>
    <row r="127" spans="1:8" x14ac:dyDescent="0.3">
      <c r="A127" s="3" t="s">
        <v>155</v>
      </c>
      <c r="B127" s="3" t="s">
        <v>170</v>
      </c>
      <c r="C127" s="3" t="s">
        <v>166</v>
      </c>
      <c r="D127">
        <v>14</v>
      </c>
      <c r="F127">
        <v>306.96593870227588</v>
      </c>
      <c r="G127" s="3"/>
      <c r="H1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B0563-B816-4F27-82BF-708BEA88E87D}">
  <dimension ref="A1:P55"/>
  <sheetViews>
    <sheetView tabSelected="1" topLeftCell="B1" workbookViewId="0">
      <selection activeCell="N5" sqref="N5"/>
    </sheetView>
  </sheetViews>
  <sheetFormatPr defaultRowHeight="14.4" x14ac:dyDescent="0.3"/>
  <cols>
    <col min="1" max="3" width="14.88671875" style="4" customWidth="1"/>
    <col min="7" max="9" width="11.44140625" style="4" customWidth="1"/>
  </cols>
  <sheetData>
    <row r="1" spans="1:16" ht="28.8" x14ac:dyDescent="0.3">
      <c r="A1" s="1" t="s">
        <v>44</v>
      </c>
      <c r="B1" s="1" t="s">
        <v>167</v>
      </c>
      <c r="C1" s="1" t="s">
        <v>163</v>
      </c>
      <c r="D1" t="s">
        <v>162</v>
      </c>
      <c r="E1" t="s">
        <v>158</v>
      </c>
      <c r="F1" t="s">
        <v>159</v>
      </c>
      <c r="G1" s="1" t="s">
        <v>156</v>
      </c>
      <c r="H1" s="1" t="s">
        <v>171</v>
      </c>
      <c r="I1" s="1" t="s">
        <v>189</v>
      </c>
      <c r="J1" t="s">
        <v>190</v>
      </c>
      <c r="K1" t="s">
        <v>161</v>
      </c>
      <c r="L1" t="s">
        <v>187</v>
      </c>
    </row>
    <row r="2" spans="1:16" x14ac:dyDescent="0.3">
      <c r="A2" s="3" t="s">
        <v>57</v>
      </c>
      <c r="B2" s="3" t="s">
        <v>169</v>
      </c>
      <c r="C2" s="3" t="s">
        <v>166</v>
      </c>
      <c r="D2">
        <v>0.1</v>
      </c>
      <c r="F2">
        <v>69.612005820068148</v>
      </c>
      <c r="G2" s="3">
        <v>3.1859999999999999</v>
      </c>
      <c r="H2" s="3">
        <f t="shared" ref="H2:H18" si="0">G2/3.75833*100</f>
        <v>84.771693810814909</v>
      </c>
      <c r="I2" s="3">
        <v>0.1</v>
      </c>
      <c r="J2">
        <f>LN(G2)</f>
        <v>1.1587662114878567</v>
      </c>
      <c r="M2" t="s">
        <v>163</v>
      </c>
      <c r="N2" t="s">
        <v>192</v>
      </c>
      <c r="O2" t="s">
        <v>194</v>
      </c>
      <c r="P2" t="s">
        <v>193</v>
      </c>
    </row>
    <row r="3" spans="1:16" x14ac:dyDescent="0.3">
      <c r="A3" s="3" t="s">
        <v>58</v>
      </c>
      <c r="B3" s="3" t="s">
        <v>169</v>
      </c>
      <c r="C3" s="3" t="s">
        <v>166</v>
      </c>
      <c r="D3">
        <v>0.1</v>
      </c>
      <c r="F3">
        <v>70.077475012369362</v>
      </c>
      <c r="G3" s="3">
        <v>5.2530000000000001</v>
      </c>
      <c r="H3" s="3">
        <f t="shared" si="0"/>
        <v>139.76952529447919</v>
      </c>
      <c r="I3" s="3">
        <v>0.1</v>
      </c>
      <c r="J3">
        <f t="shared" ref="J3:J55" si="1">LN(G3)</f>
        <v>1.6587993419718245</v>
      </c>
      <c r="M3" t="s">
        <v>191</v>
      </c>
      <c r="N3">
        <f>ABS(SLOPE(J2:J18, D2:D18))</f>
        <v>6.2756184642231969E-2</v>
      </c>
      <c r="O3">
        <f>ABS(SLOPE(J20:J37, D20:D37))</f>
        <v>6.4514616805806752E-2</v>
      </c>
      <c r="P3">
        <f>ABS(SLOPE(J38:J54, D2:D18))</f>
        <v>5.7381096794897904E-2</v>
      </c>
    </row>
    <row r="4" spans="1:16" x14ac:dyDescent="0.3">
      <c r="A4" s="3" t="s">
        <v>59</v>
      </c>
      <c r="B4" s="3" t="s">
        <v>169</v>
      </c>
      <c r="C4" s="3" t="s">
        <v>166</v>
      </c>
      <c r="D4">
        <v>0.1</v>
      </c>
      <c r="F4">
        <v>69.843401689963969</v>
      </c>
      <c r="G4" s="3">
        <v>2.8359999999999999</v>
      </c>
      <c r="H4" s="3">
        <f t="shared" si="0"/>
        <v>75.459046970329908</v>
      </c>
      <c r="I4" s="3">
        <v>0.1</v>
      </c>
      <c r="J4">
        <f t="shared" si="1"/>
        <v>1.042394608669881</v>
      </c>
      <c r="M4" t="s">
        <v>195</v>
      </c>
      <c r="N4">
        <f>LN(2)/N3</f>
        <v>11.045081604490814</v>
      </c>
      <c r="O4">
        <f t="shared" ref="O4:P4" si="2">LN(2)/O3</f>
        <v>10.744033133551175</v>
      </c>
      <c r="P4">
        <f t="shared" si="2"/>
        <v>12.079712993941538</v>
      </c>
    </row>
    <row r="5" spans="1:16" x14ac:dyDescent="0.3">
      <c r="A5" s="3" t="s">
        <v>75</v>
      </c>
      <c r="B5" s="3" t="s">
        <v>169</v>
      </c>
      <c r="C5" s="3" t="s">
        <v>166</v>
      </c>
      <c r="D5">
        <v>1</v>
      </c>
      <c r="F5">
        <v>110.73999130412092</v>
      </c>
      <c r="G5" s="3">
        <v>2.1560000000000001</v>
      </c>
      <c r="H5" s="3">
        <f t="shared" si="0"/>
        <v>57.365904537387621</v>
      </c>
      <c r="I5" s="3">
        <f t="shared" ref="I5:I54" si="3">100-H5</f>
        <v>42.634095462612379</v>
      </c>
      <c r="J5">
        <f t="shared" si="1"/>
        <v>0.76825465304675078</v>
      </c>
      <c r="M5" t="s">
        <v>196</v>
      </c>
      <c r="N5">
        <f>0.012781</f>
        <v>1.2781000000000001E-2</v>
      </c>
      <c r="O5">
        <v>7.4320000000000002E-3</v>
      </c>
      <c r="P5">
        <v>8.1030000000000008E-3</v>
      </c>
    </row>
    <row r="6" spans="1:16" x14ac:dyDescent="0.3">
      <c r="A6" s="3" t="s">
        <v>76</v>
      </c>
      <c r="B6" s="3" t="s">
        <v>169</v>
      </c>
      <c r="C6" s="3" t="s">
        <v>166</v>
      </c>
      <c r="D6">
        <v>1</v>
      </c>
      <c r="F6">
        <v>111.78672297016928</v>
      </c>
      <c r="G6" s="3">
        <v>1.9570000000000001</v>
      </c>
      <c r="H6" s="3">
        <f t="shared" si="0"/>
        <v>52.070999619511859</v>
      </c>
      <c r="I6" s="3">
        <f t="shared" si="3"/>
        <v>47.929000380488141</v>
      </c>
      <c r="J6">
        <f t="shared" si="1"/>
        <v>0.6714126884139392</v>
      </c>
    </row>
    <row r="7" spans="1:16" x14ac:dyDescent="0.3">
      <c r="A7" s="3" t="s">
        <v>77</v>
      </c>
      <c r="B7" s="3" t="s">
        <v>169</v>
      </c>
      <c r="C7" s="3" t="s">
        <v>166</v>
      </c>
      <c r="D7">
        <v>1</v>
      </c>
      <c r="F7">
        <v>111.78628064684308</v>
      </c>
      <c r="G7" s="3">
        <v>2.121</v>
      </c>
      <c r="H7" s="3">
        <f t="shared" si="0"/>
        <v>56.434639853339121</v>
      </c>
      <c r="I7" s="3">
        <f t="shared" si="3"/>
        <v>43.565360146660879</v>
      </c>
      <c r="J7">
        <f t="shared" si="1"/>
        <v>0.75188767558254543</v>
      </c>
      <c r="M7" t="s">
        <v>192</v>
      </c>
    </row>
    <row r="8" spans="1:16" x14ac:dyDescent="0.3">
      <c r="A8" s="3" t="s">
        <v>93</v>
      </c>
      <c r="B8" s="3" t="s">
        <v>169</v>
      </c>
      <c r="C8" s="3" t="s">
        <v>166</v>
      </c>
      <c r="D8">
        <v>3</v>
      </c>
      <c r="F8">
        <v>147.33075858716407</v>
      </c>
      <c r="G8" s="3">
        <v>1.702</v>
      </c>
      <c r="H8" s="3">
        <f t="shared" si="0"/>
        <v>45.286071207158493</v>
      </c>
      <c r="I8" s="3">
        <f t="shared" si="3"/>
        <v>54.713928792841507</v>
      </c>
      <c r="J8">
        <f t="shared" si="1"/>
        <v>0.53180403015118238</v>
      </c>
      <c r="M8" cm="1">
        <f t="array" ref="M8:N12">LINEST(J2:J18,D2:D18,TRUE,TRUE)</f>
        <v>-6.2756184642231969E-2</v>
      </c>
      <c r="N8">
        <v>0.9501283173024484</v>
      </c>
    </row>
    <row r="9" spans="1:16" x14ac:dyDescent="0.3">
      <c r="A9" s="3" t="s">
        <v>94</v>
      </c>
      <c r="B9" s="3" t="s">
        <v>169</v>
      </c>
      <c r="C9" s="3" t="s">
        <v>166</v>
      </c>
      <c r="D9">
        <v>3</v>
      </c>
      <c r="F9">
        <v>147.40560171381114</v>
      </c>
      <c r="G9" s="3">
        <v>1.7669999999999999</v>
      </c>
      <c r="H9" s="3">
        <f t="shared" si="0"/>
        <v>47.015562763248568</v>
      </c>
      <c r="I9" s="3">
        <f t="shared" si="3"/>
        <v>52.984437236751432</v>
      </c>
      <c r="J9">
        <f t="shared" si="1"/>
        <v>0.56928319333755928</v>
      </c>
      <c r="M9">
        <v>1.2781285212476725E-2</v>
      </c>
      <c r="N9">
        <v>9.1383428974647685E-2</v>
      </c>
    </row>
    <row r="10" spans="1:16" x14ac:dyDescent="0.3">
      <c r="A10" s="3" t="s">
        <v>95</v>
      </c>
      <c r="B10" s="3" t="s">
        <v>169</v>
      </c>
      <c r="C10" s="3" t="s">
        <v>166</v>
      </c>
      <c r="D10">
        <v>3</v>
      </c>
      <c r="F10">
        <v>150.27488623637677</v>
      </c>
      <c r="G10" s="3">
        <v>1.6850000000000001</v>
      </c>
      <c r="H10" s="3">
        <f t="shared" si="0"/>
        <v>44.833742646334947</v>
      </c>
      <c r="I10" s="3">
        <f t="shared" si="3"/>
        <v>55.166257353665053</v>
      </c>
      <c r="J10">
        <f t="shared" si="1"/>
        <v>0.52176556380432504</v>
      </c>
      <c r="M10">
        <v>0.61644830304244191</v>
      </c>
      <c r="N10">
        <v>0.24872502337601257</v>
      </c>
    </row>
    <row r="11" spans="1:16" x14ac:dyDescent="0.3">
      <c r="A11" s="3" t="s">
        <v>111</v>
      </c>
      <c r="B11" s="3" t="s">
        <v>169</v>
      </c>
      <c r="C11" s="3" t="s">
        <v>166</v>
      </c>
      <c r="D11">
        <v>7</v>
      </c>
      <c r="F11">
        <v>202.00416391480891</v>
      </c>
      <c r="G11" s="3">
        <v>1.77</v>
      </c>
      <c r="H11" s="3">
        <f t="shared" si="0"/>
        <v>47.095385450452731</v>
      </c>
      <c r="I11" s="3">
        <f t="shared" si="3"/>
        <v>52.904614549547269</v>
      </c>
      <c r="J11">
        <f t="shared" si="1"/>
        <v>0.5709795465857378</v>
      </c>
      <c r="M11">
        <v>24.108157046323342</v>
      </c>
      <c r="N11">
        <v>15</v>
      </c>
    </row>
    <row r="12" spans="1:16" x14ac:dyDescent="0.3">
      <c r="A12" s="3" t="s">
        <v>112</v>
      </c>
      <c r="B12" s="3" t="s">
        <v>169</v>
      </c>
      <c r="C12" s="3" t="s">
        <v>166</v>
      </c>
      <c r="D12">
        <v>7</v>
      </c>
      <c r="F12">
        <v>216.75663145980434</v>
      </c>
      <c r="G12" s="3">
        <v>1.7649999999999999</v>
      </c>
      <c r="H12" s="3">
        <f t="shared" si="0"/>
        <v>46.962347638445792</v>
      </c>
      <c r="I12" s="3">
        <f t="shared" si="3"/>
        <v>53.037652361554208</v>
      </c>
      <c r="J12">
        <f t="shared" si="1"/>
        <v>0.56815069038526</v>
      </c>
      <c r="M12">
        <v>1.4914303364402215</v>
      </c>
      <c r="N12">
        <v>0.92796205880097005</v>
      </c>
    </row>
    <row r="13" spans="1:16" x14ac:dyDescent="0.3">
      <c r="A13" s="3" t="s">
        <v>113</v>
      </c>
      <c r="B13" s="3" t="s">
        <v>169</v>
      </c>
      <c r="C13" s="3" t="s">
        <v>166</v>
      </c>
      <c r="D13">
        <v>7</v>
      </c>
      <c r="F13">
        <v>204.19325282104629</v>
      </c>
      <c r="G13" s="3">
        <v>1.5960000000000001</v>
      </c>
      <c r="H13" s="3">
        <f t="shared" si="0"/>
        <v>42.465669592611619</v>
      </c>
      <c r="I13" s="3">
        <f t="shared" si="3"/>
        <v>57.534330407388381</v>
      </c>
      <c r="J13">
        <f t="shared" si="1"/>
        <v>0.46750049902761709</v>
      </c>
      <c r="M13" t="s">
        <v>194</v>
      </c>
    </row>
    <row r="14" spans="1:16" x14ac:dyDescent="0.3">
      <c r="A14" s="3" t="s">
        <v>129</v>
      </c>
      <c r="B14" s="3" t="s">
        <v>169</v>
      </c>
      <c r="C14" s="3" t="s">
        <v>166</v>
      </c>
      <c r="D14">
        <v>10</v>
      </c>
      <c r="F14">
        <v>216.83290060464421</v>
      </c>
      <c r="G14" s="3">
        <v>1.218</v>
      </c>
      <c r="H14" s="3">
        <f t="shared" si="0"/>
        <v>32.408011004887811</v>
      </c>
      <c r="I14" s="3">
        <f t="shared" si="3"/>
        <v>67.591988995112189</v>
      </c>
      <c r="J14">
        <f t="shared" si="1"/>
        <v>0.19721016928770527</v>
      </c>
      <c r="M14" cm="1">
        <f t="array" ref="M14:N18">LINEST(J20:J37,D20:D37,TRUE,TRUE)</f>
        <v>-6.4514616805806765E-2</v>
      </c>
      <c r="N14">
        <v>1.3704764577281596</v>
      </c>
    </row>
    <row r="15" spans="1:16" x14ac:dyDescent="0.3">
      <c r="A15" s="3" t="s">
        <v>130</v>
      </c>
      <c r="B15" s="3" t="s">
        <v>169</v>
      </c>
      <c r="C15" s="3" t="s">
        <v>166</v>
      </c>
      <c r="D15">
        <v>10</v>
      </c>
      <c r="F15">
        <v>230.82767873068005</v>
      </c>
      <c r="G15" s="3">
        <v>1.23</v>
      </c>
      <c r="H15" s="3">
        <f t="shared" si="0"/>
        <v>32.727301753704438</v>
      </c>
      <c r="I15" s="3">
        <f t="shared" si="3"/>
        <v>67.272698246295562</v>
      </c>
      <c r="J15">
        <f t="shared" si="1"/>
        <v>0.20701416938432612</v>
      </c>
      <c r="M15">
        <v>8.1026162862080538E-3</v>
      </c>
      <c r="N15">
        <v>6.2326098353535961E-2</v>
      </c>
    </row>
    <row r="16" spans="1:16" x14ac:dyDescent="0.3">
      <c r="A16" s="3" t="s">
        <v>131</v>
      </c>
      <c r="B16" s="3" t="s">
        <v>169</v>
      </c>
      <c r="C16" s="3" t="s">
        <v>166</v>
      </c>
      <c r="D16">
        <v>10</v>
      </c>
      <c r="F16">
        <v>228.15982743615587</v>
      </c>
      <c r="G16" s="3">
        <v>1.236</v>
      </c>
      <c r="H16" s="3">
        <f t="shared" si="0"/>
        <v>32.886947128112752</v>
      </c>
      <c r="I16" s="3">
        <f t="shared" si="3"/>
        <v>67.113052871887248</v>
      </c>
      <c r="J16">
        <f t="shared" si="1"/>
        <v>0.21188035903549901</v>
      </c>
      <c r="M16">
        <v>0.79847993633201542</v>
      </c>
      <c r="N16">
        <v>0.17169614068397493</v>
      </c>
    </row>
    <row r="17" spans="1:14" x14ac:dyDescent="0.3">
      <c r="A17" s="3" t="s">
        <v>147</v>
      </c>
      <c r="B17" s="3" t="s">
        <v>169</v>
      </c>
      <c r="C17" s="3" t="s">
        <v>166</v>
      </c>
      <c r="D17">
        <v>14</v>
      </c>
      <c r="F17">
        <v>281.65666086262416</v>
      </c>
      <c r="G17" s="3">
        <v>1.4</v>
      </c>
      <c r="H17" s="3">
        <f t="shared" si="0"/>
        <v>37.250587361940006</v>
      </c>
      <c r="I17" s="3">
        <f t="shared" si="3"/>
        <v>62.749412638059994</v>
      </c>
      <c r="J17">
        <f t="shared" si="1"/>
        <v>0.33647223662121289</v>
      </c>
      <c r="M17">
        <v>63.396560862351066</v>
      </c>
      <c r="N17">
        <v>16</v>
      </c>
    </row>
    <row r="18" spans="1:14" x14ac:dyDescent="0.3">
      <c r="A18" s="3" t="s">
        <v>148</v>
      </c>
      <c r="B18" s="3" t="s">
        <v>169</v>
      </c>
      <c r="C18" s="3" t="s">
        <v>166</v>
      </c>
      <c r="D18">
        <v>14</v>
      </c>
      <c r="F18">
        <v>216.21062833102656</v>
      </c>
      <c r="G18" s="3">
        <v>1.208</v>
      </c>
      <c r="H18" s="3">
        <f t="shared" si="0"/>
        <v>32.141935380873953</v>
      </c>
      <c r="I18" s="3">
        <f t="shared" si="3"/>
        <v>67.858064619126054</v>
      </c>
      <c r="J18">
        <f t="shared" si="1"/>
        <v>0.18896609951262316</v>
      </c>
      <c r="M18">
        <v>1.8689030193329788</v>
      </c>
      <c r="N18">
        <v>0.47167303561234103</v>
      </c>
    </row>
    <row r="19" spans="1:14" x14ac:dyDescent="0.3">
      <c r="A19" s="3" t="s">
        <v>149</v>
      </c>
      <c r="B19" s="3" t="s">
        <v>169</v>
      </c>
      <c r="C19" s="3" t="s">
        <v>166</v>
      </c>
      <c r="D19">
        <v>14</v>
      </c>
      <c r="F19">
        <v>217.98723046912843</v>
      </c>
      <c r="G19" s="3"/>
      <c r="H19" s="3"/>
      <c r="I19" s="3"/>
      <c r="J19" t="e">
        <f t="shared" si="1"/>
        <v>#NUM!</v>
      </c>
      <c r="M19" t="s">
        <v>193</v>
      </c>
    </row>
    <row r="20" spans="1:14" x14ac:dyDescent="0.3">
      <c r="A20" s="3" t="s">
        <v>51</v>
      </c>
      <c r="B20" s="3" t="s">
        <v>168</v>
      </c>
      <c r="C20" s="3" t="s">
        <v>166</v>
      </c>
      <c r="D20">
        <v>0.1</v>
      </c>
      <c r="F20">
        <v>88.090249516459522</v>
      </c>
      <c r="G20" s="3">
        <v>5.5149999999999997</v>
      </c>
      <c r="H20" s="3">
        <f t="shared" ref="H20:H37" si="4">G20/5.212*100</f>
        <v>105.81350729086722</v>
      </c>
      <c r="I20" s="3">
        <v>0.1</v>
      </c>
      <c r="J20">
        <f t="shared" si="1"/>
        <v>1.7074716527054656</v>
      </c>
      <c r="M20" cm="1">
        <f t="array" ref="M20:N24">LINEST(J38:J54,D38:D54,TRUE,TRUE)</f>
        <v>-5.7381096794897897E-2</v>
      </c>
      <c r="N20">
        <v>1.452681992313398</v>
      </c>
    </row>
    <row r="21" spans="1:14" x14ac:dyDescent="0.3">
      <c r="A21" s="3" t="s">
        <v>52</v>
      </c>
      <c r="B21" s="3" t="s">
        <v>168</v>
      </c>
      <c r="C21" s="3" t="s">
        <v>166</v>
      </c>
      <c r="D21">
        <v>0.1</v>
      </c>
      <c r="F21">
        <v>87.937731729388318</v>
      </c>
      <c r="G21" s="3">
        <v>5.1470000000000002</v>
      </c>
      <c r="H21" s="3">
        <f t="shared" si="4"/>
        <v>98.752877973906379</v>
      </c>
      <c r="I21" s="3">
        <v>0.1</v>
      </c>
      <c r="J21">
        <f t="shared" si="1"/>
        <v>1.6384140206706175</v>
      </c>
      <c r="M21">
        <v>7.4322236312239689E-3</v>
      </c>
      <c r="N21">
        <v>5.3138793872204305E-2</v>
      </c>
    </row>
    <row r="22" spans="1:14" x14ac:dyDescent="0.3">
      <c r="A22" s="3" t="s">
        <v>53</v>
      </c>
      <c r="B22" s="3" t="s">
        <v>168</v>
      </c>
      <c r="C22" s="3" t="s">
        <v>166</v>
      </c>
      <c r="D22">
        <v>0.1</v>
      </c>
      <c r="F22">
        <v>88.035560739364783</v>
      </c>
      <c r="G22" s="3">
        <v>4.9740000000000002</v>
      </c>
      <c r="H22" s="3">
        <f t="shared" si="4"/>
        <v>95.433614735226413</v>
      </c>
      <c r="I22" s="3">
        <v>0.1</v>
      </c>
      <c r="J22">
        <f t="shared" si="1"/>
        <v>1.6042243453812131</v>
      </c>
      <c r="M22">
        <v>0.79894754779893351</v>
      </c>
      <c r="N22">
        <v>0.1446317772963398</v>
      </c>
    </row>
    <row r="23" spans="1:14" x14ac:dyDescent="0.3">
      <c r="A23" s="3" t="s">
        <v>69</v>
      </c>
      <c r="B23" s="3" t="s">
        <v>168</v>
      </c>
      <c r="C23" s="3" t="s">
        <v>166</v>
      </c>
      <c r="D23">
        <v>1</v>
      </c>
      <c r="F23">
        <v>149.85634207350958</v>
      </c>
      <c r="G23" s="3">
        <v>3.242</v>
      </c>
      <c r="H23" s="3">
        <f t="shared" si="4"/>
        <v>62.202609363008442</v>
      </c>
      <c r="I23" s="3">
        <f t="shared" si="3"/>
        <v>37.797390636991558</v>
      </c>
      <c r="J23">
        <f t="shared" si="1"/>
        <v>1.1761904233134843</v>
      </c>
      <c r="M23">
        <v>59.607396407177134</v>
      </c>
      <c r="N23">
        <v>15</v>
      </c>
    </row>
    <row r="24" spans="1:14" x14ac:dyDescent="0.3">
      <c r="A24" s="3" t="s">
        <v>70</v>
      </c>
      <c r="B24" s="3" t="s">
        <v>168</v>
      </c>
      <c r="C24" s="3" t="s">
        <v>166</v>
      </c>
      <c r="D24">
        <v>1</v>
      </c>
      <c r="F24">
        <v>150.72236830483035</v>
      </c>
      <c r="G24" s="3">
        <v>3.254</v>
      </c>
      <c r="H24" s="3">
        <f t="shared" si="4"/>
        <v>62.432847275518036</v>
      </c>
      <c r="I24" s="3">
        <f t="shared" si="3"/>
        <v>37.567152724481964</v>
      </c>
      <c r="J24">
        <f t="shared" si="1"/>
        <v>1.179885008796846</v>
      </c>
      <c r="M24">
        <v>1.2468884404738221</v>
      </c>
      <c r="N24">
        <v>0.31377526505847053</v>
      </c>
    </row>
    <row r="25" spans="1:14" x14ac:dyDescent="0.3">
      <c r="A25" s="3" t="s">
        <v>71</v>
      </c>
      <c r="B25" s="3" t="s">
        <v>168</v>
      </c>
      <c r="C25" s="3" t="s">
        <v>166</v>
      </c>
      <c r="D25">
        <v>1</v>
      </c>
      <c r="F25">
        <v>150.51399465629115</v>
      </c>
      <c r="G25" s="3">
        <v>3.5459999999999998</v>
      </c>
      <c r="H25" s="3">
        <f t="shared" si="4"/>
        <v>68.035303146584809</v>
      </c>
      <c r="I25" s="3">
        <f t="shared" si="3"/>
        <v>31.964696853415191</v>
      </c>
      <c r="J25">
        <f t="shared" si="1"/>
        <v>1.2658202076520162</v>
      </c>
    </row>
    <row r="26" spans="1:14" x14ac:dyDescent="0.3">
      <c r="A26" s="3" t="s">
        <v>87</v>
      </c>
      <c r="B26" s="3" t="s">
        <v>168</v>
      </c>
      <c r="C26" s="3" t="s">
        <v>166</v>
      </c>
      <c r="D26">
        <v>3</v>
      </c>
      <c r="F26">
        <v>210.21696787706131</v>
      </c>
      <c r="G26" s="3">
        <v>2.5750000000000002</v>
      </c>
      <c r="H26" s="3">
        <f t="shared" si="4"/>
        <v>49.405218726016891</v>
      </c>
      <c r="I26" s="3">
        <f t="shared" si="3"/>
        <v>50.594781273983109</v>
      </c>
      <c r="J26">
        <f t="shared" si="1"/>
        <v>0.9458495341156995</v>
      </c>
    </row>
    <row r="27" spans="1:14" x14ac:dyDescent="0.3">
      <c r="A27" s="3" t="s">
        <v>88</v>
      </c>
      <c r="B27" s="3" t="s">
        <v>168</v>
      </c>
      <c r="C27" s="3" t="s">
        <v>166</v>
      </c>
      <c r="D27">
        <v>3</v>
      </c>
      <c r="F27">
        <v>221.20434192684328</v>
      </c>
      <c r="G27" s="3">
        <v>2.7290000000000001</v>
      </c>
      <c r="H27" s="3">
        <f t="shared" si="4"/>
        <v>52.359938603223334</v>
      </c>
      <c r="I27" s="3">
        <f t="shared" si="3"/>
        <v>47.640061396776666</v>
      </c>
      <c r="J27">
        <f t="shared" si="1"/>
        <v>1.0039352417262015</v>
      </c>
    </row>
    <row r="28" spans="1:14" x14ac:dyDescent="0.3">
      <c r="A28" s="3" t="s">
        <v>89</v>
      </c>
      <c r="B28" s="3" t="s">
        <v>168</v>
      </c>
      <c r="C28" s="3" t="s">
        <v>166</v>
      </c>
      <c r="D28">
        <v>3</v>
      </c>
      <c r="F28">
        <v>233.51468058112653</v>
      </c>
      <c r="G28" s="3">
        <v>2.7360000000000002</v>
      </c>
      <c r="H28" s="3">
        <f t="shared" si="4"/>
        <v>52.49424405218727</v>
      </c>
      <c r="I28" s="3">
        <f t="shared" si="3"/>
        <v>47.50575594781273</v>
      </c>
      <c r="J28">
        <f t="shared" si="1"/>
        <v>1.0064969997603042</v>
      </c>
    </row>
    <row r="29" spans="1:14" x14ac:dyDescent="0.3">
      <c r="A29" s="3" t="s">
        <v>105</v>
      </c>
      <c r="B29" s="3" t="s">
        <v>168</v>
      </c>
      <c r="C29" s="3" t="s">
        <v>166</v>
      </c>
      <c r="D29">
        <v>7</v>
      </c>
      <c r="F29">
        <v>308.41058160074198</v>
      </c>
      <c r="G29" s="3">
        <v>2.4769999999999999</v>
      </c>
      <c r="H29" s="3">
        <f t="shared" si="4"/>
        <v>47.524942440521869</v>
      </c>
      <c r="I29" s="3">
        <f t="shared" si="3"/>
        <v>52.475057559478131</v>
      </c>
      <c r="J29">
        <f t="shared" si="1"/>
        <v>0.90704815050722243</v>
      </c>
    </row>
    <row r="30" spans="1:14" x14ac:dyDescent="0.3">
      <c r="A30" s="3" t="s">
        <v>106</v>
      </c>
      <c r="B30" s="3" t="s">
        <v>168</v>
      </c>
      <c r="C30" s="3" t="s">
        <v>166</v>
      </c>
      <c r="D30">
        <v>7</v>
      </c>
      <c r="F30">
        <v>335.82391793674191</v>
      </c>
      <c r="G30" s="3">
        <v>2.4350000000000001</v>
      </c>
      <c r="H30" s="3">
        <f t="shared" si="4"/>
        <v>46.719109746738305</v>
      </c>
      <c r="I30" s="3">
        <f t="shared" si="3"/>
        <v>53.280890253261695</v>
      </c>
      <c r="J30">
        <f t="shared" si="1"/>
        <v>0.88994675653455313</v>
      </c>
    </row>
    <row r="31" spans="1:14" x14ac:dyDescent="0.3">
      <c r="A31" s="3" t="s">
        <v>107</v>
      </c>
      <c r="B31" s="3" t="s">
        <v>168</v>
      </c>
      <c r="C31" s="3" t="s">
        <v>166</v>
      </c>
      <c r="D31">
        <v>7</v>
      </c>
      <c r="F31">
        <v>326.80327092512488</v>
      </c>
      <c r="G31" s="3">
        <v>2.3119999999999998</v>
      </c>
      <c r="H31" s="3">
        <f t="shared" si="4"/>
        <v>44.359171143514963</v>
      </c>
      <c r="I31" s="3">
        <f t="shared" si="3"/>
        <v>55.640828856485037</v>
      </c>
      <c r="J31">
        <f t="shared" si="1"/>
        <v>0.83811295081013093</v>
      </c>
    </row>
    <row r="32" spans="1:14" x14ac:dyDescent="0.3">
      <c r="A32" s="3" t="s">
        <v>123</v>
      </c>
      <c r="B32" s="3" t="s">
        <v>168</v>
      </c>
      <c r="C32" s="3" t="s">
        <v>166</v>
      </c>
      <c r="D32">
        <v>10</v>
      </c>
      <c r="F32">
        <v>334.76492322571141</v>
      </c>
      <c r="G32" s="3">
        <v>1.915</v>
      </c>
      <c r="H32" s="3">
        <f t="shared" si="4"/>
        <v>36.742133537989261</v>
      </c>
      <c r="I32" s="3">
        <f t="shared" si="3"/>
        <v>63.257866462010739</v>
      </c>
      <c r="J32">
        <f t="shared" si="1"/>
        <v>0.64971762263260935</v>
      </c>
    </row>
    <row r="33" spans="1:10" x14ac:dyDescent="0.3">
      <c r="A33" s="3" t="s">
        <v>124</v>
      </c>
      <c r="B33" s="3" t="s">
        <v>168</v>
      </c>
      <c r="C33" s="3" t="s">
        <v>166</v>
      </c>
      <c r="D33">
        <v>10</v>
      </c>
      <c r="F33">
        <v>353.45876316964262</v>
      </c>
      <c r="G33" s="3">
        <v>1.8819999999999999</v>
      </c>
      <c r="H33" s="3">
        <f t="shared" si="4"/>
        <v>36.108979278587874</v>
      </c>
      <c r="I33" s="3">
        <f t="shared" si="3"/>
        <v>63.891020721412126</v>
      </c>
      <c r="J33">
        <f t="shared" si="1"/>
        <v>0.63233504116318784</v>
      </c>
    </row>
    <row r="34" spans="1:10" x14ac:dyDescent="0.3">
      <c r="A34" s="3" t="s">
        <v>125</v>
      </c>
      <c r="B34" s="3" t="s">
        <v>168</v>
      </c>
      <c r="C34" s="3" t="s">
        <v>166</v>
      </c>
      <c r="D34">
        <v>10</v>
      </c>
      <c r="F34">
        <v>353.07828882585426</v>
      </c>
      <c r="G34" s="3">
        <v>1.948</v>
      </c>
      <c r="H34" s="3">
        <f t="shared" si="4"/>
        <v>37.375287797390641</v>
      </c>
      <c r="I34" s="3">
        <f t="shared" si="3"/>
        <v>62.624712202609359</v>
      </c>
      <c r="J34">
        <f t="shared" si="1"/>
        <v>0.66680320522034331</v>
      </c>
    </row>
    <row r="35" spans="1:10" x14ac:dyDescent="0.3">
      <c r="A35" s="3" t="s">
        <v>141</v>
      </c>
      <c r="B35" s="3" t="s">
        <v>168</v>
      </c>
      <c r="C35" s="3" t="s">
        <v>166</v>
      </c>
      <c r="D35">
        <v>14</v>
      </c>
      <c r="F35">
        <v>338.71625720932633</v>
      </c>
      <c r="G35" s="3">
        <v>1.907</v>
      </c>
      <c r="H35" s="3">
        <f t="shared" si="4"/>
        <v>36.588641596316194</v>
      </c>
      <c r="I35" s="3">
        <f t="shared" si="3"/>
        <v>63.411358403683806</v>
      </c>
      <c r="J35">
        <f t="shared" si="1"/>
        <v>0.64553132661828205</v>
      </c>
    </row>
    <row r="36" spans="1:10" x14ac:dyDescent="0.3">
      <c r="A36" s="3" t="s">
        <v>142</v>
      </c>
      <c r="B36" s="3" t="s">
        <v>168</v>
      </c>
      <c r="C36" s="3" t="s">
        <v>166</v>
      </c>
      <c r="D36">
        <v>14</v>
      </c>
      <c r="F36">
        <v>349.25175391981708</v>
      </c>
      <c r="G36" s="3">
        <v>1.73</v>
      </c>
      <c r="H36" s="3">
        <f t="shared" si="4"/>
        <v>33.192632386799694</v>
      </c>
      <c r="I36" s="3">
        <f t="shared" si="3"/>
        <v>66.807367613200313</v>
      </c>
      <c r="J36">
        <f t="shared" si="1"/>
        <v>0.5481214085096876</v>
      </c>
    </row>
    <row r="37" spans="1:10" x14ac:dyDescent="0.3">
      <c r="A37" s="3" t="s">
        <v>143</v>
      </c>
      <c r="B37" s="3" t="s">
        <v>168</v>
      </c>
      <c r="C37" s="3" t="s">
        <v>166</v>
      </c>
      <c r="D37">
        <v>14</v>
      </c>
      <c r="F37">
        <v>349.25175391981708</v>
      </c>
      <c r="G37" s="3">
        <v>1.7669999999999999</v>
      </c>
      <c r="H37" s="3">
        <f t="shared" si="4"/>
        <v>33.902532617037608</v>
      </c>
      <c r="I37" s="3">
        <f t="shared" si="3"/>
        <v>66.097467382962392</v>
      </c>
      <c r="J37">
        <f t="shared" si="1"/>
        <v>0.56928319333755928</v>
      </c>
    </row>
    <row r="38" spans="1:10" x14ac:dyDescent="0.3">
      <c r="A38" s="3" t="s">
        <v>63</v>
      </c>
      <c r="B38" s="3" t="s">
        <v>170</v>
      </c>
      <c r="C38" s="3" t="s">
        <v>166</v>
      </c>
      <c r="D38">
        <v>0.1</v>
      </c>
      <c r="F38">
        <v>145.641606521684</v>
      </c>
      <c r="G38" s="3">
        <v>5.1849999999999996</v>
      </c>
      <c r="H38" s="3">
        <f t="shared" ref="H38:H54" si="5">G38/5.234*100</f>
        <v>99.063813526939242</v>
      </c>
      <c r="I38" s="3">
        <v>0.1</v>
      </c>
      <c r="J38">
        <f t="shared" si="1"/>
        <v>1.6457698416814905</v>
      </c>
    </row>
    <row r="39" spans="1:10" x14ac:dyDescent="0.3">
      <c r="A39" s="3" t="s">
        <v>64</v>
      </c>
      <c r="B39" s="3" t="s">
        <v>170</v>
      </c>
      <c r="C39" s="3" t="s">
        <v>166</v>
      </c>
      <c r="D39">
        <v>0.1</v>
      </c>
      <c r="F39">
        <v>145.52091018314118</v>
      </c>
      <c r="G39" s="3">
        <v>5.3049999999999997</v>
      </c>
      <c r="H39" s="3">
        <f t="shared" si="5"/>
        <v>101.35651509361865</v>
      </c>
      <c r="I39" s="3">
        <v>0.1</v>
      </c>
      <c r="J39">
        <f t="shared" si="1"/>
        <v>1.6686497720659463</v>
      </c>
    </row>
    <row r="40" spans="1:10" x14ac:dyDescent="0.3">
      <c r="A40" s="3" t="s">
        <v>65</v>
      </c>
      <c r="B40" s="3" t="s">
        <v>170</v>
      </c>
      <c r="C40" s="3" t="s">
        <v>166</v>
      </c>
      <c r="D40">
        <v>0.1</v>
      </c>
      <c r="F40">
        <v>145.14737235668932</v>
      </c>
      <c r="G40" s="3">
        <v>5.2119999999999997</v>
      </c>
      <c r="H40" s="3">
        <f t="shared" si="5"/>
        <v>99.579671379442104</v>
      </c>
      <c r="I40" s="3">
        <v>0.1</v>
      </c>
      <c r="J40">
        <f t="shared" si="1"/>
        <v>1.6509636592625987</v>
      </c>
    </row>
    <row r="41" spans="1:10" x14ac:dyDescent="0.3">
      <c r="A41" s="3" t="s">
        <v>81</v>
      </c>
      <c r="B41" s="3" t="s">
        <v>170</v>
      </c>
      <c r="C41" s="3" t="s">
        <v>166</v>
      </c>
      <c r="D41">
        <v>1</v>
      </c>
      <c r="F41">
        <v>136.35658009612706</v>
      </c>
      <c r="G41" s="3">
        <v>3.5609999999999999</v>
      </c>
      <c r="H41" s="3">
        <f t="shared" si="5"/>
        <v>68.035918991211304</v>
      </c>
      <c r="I41" s="3">
        <f t="shared" si="3"/>
        <v>31.964081008788696</v>
      </c>
      <c r="J41">
        <f t="shared" si="1"/>
        <v>1.2700414042956407</v>
      </c>
    </row>
    <row r="42" spans="1:10" x14ac:dyDescent="0.3">
      <c r="A42" s="3" t="s">
        <v>82</v>
      </c>
      <c r="B42" s="3" t="s">
        <v>170</v>
      </c>
      <c r="C42" s="3" t="s">
        <v>166</v>
      </c>
      <c r="D42">
        <v>1</v>
      </c>
      <c r="F42">
        <v>136.8268592625956</v>
      </c>
      <c r="G42" s="3">
        <v>3.8580000000000001</v>
      </c>
      <c r="H42" s="3">
        <f t="shared" si="5"/>
        <v>73.710355368742839</v>
      </c>
      <c r="I42" s="3">
        <f t="shared" si="3"/>
        <v>26.289644631257161</v>
      </c>
      <c r="J42">
        <f t="shared" si="1"/>
        <v>1.3501489144835375</v>
      </c>
    </row>
    <row r="43" spans="1:10" x14ac:dyDescent="0.3">
      <c r="A43" s="3" t="s">
        <v>83</v>
      </c>
      <c r="B43" s="3" t="s">
        <v>170</v>
      </c>
      <c r="C43" s="3" t="s">
        <v>166</v>
      </c>
      <c r="D43">
        <v>1</v>
      </c>
      <c r="F43">
        <v>141.60593289540654</v>
      </c>
      <c r="G43" s="3">
        <v>4.2949999999999999</v>
      </c>
      <c r="H43" s="3">
        <f t="shared" si="5"/>
        <v>82.059610240733662</v>
      </c>
      <c r="I43" s="3">
        <f t="shared" si="3"/>
        <v>17.940389759266338</v>
      </c>
      <c r="J43">
        <f t="shared" si="1"/>
        <v>1.4574515554362186</v>
      </c>
    </row>
    <row r="44" spans="1:10" x14ac:dyDescent="0.3">
      <c r="A44" s="3" t="s">
        <v>99</v>
      </c>
      <c r="B44" s="3" t="s">
        <v>170</v>
      </c>
      <c r="C44" s="3" t="s">
        <v>166</v>
      </c>
      <c r="D44">
        <v>3</v>
      </c>
      <c r="F44">
        <v>212.51703666636683</v>
      </c>
      <c r="G44" s="3">
        <v>3.1709999999999998</v>
      </c>
      <c r="H44" s="3">
        <f t="shared" si="5"/>
        <v>60.58463889950324</v>
      </c>
      <c r="I44" s="3">
        <f t="shared" si="3"/>
        <v>39.41536110049676</v>
      </c>
      <c r="J44">
        <f t="shared" si="1"/>
        <v>1.1540469955562103</v>
      </c>
    </row>
    <row r="45" spans="1:10" x14ac:dyDescent="0.3">
      <c r="A45" s="3" t="s">
        <v>100</v>
      </c>
      <c r="B45" s="3" t="s">
        <v>170</v>
      </c>
      <c r="C45" s="3" t="s">
        <v>166</v>
      </c>
      <c r="D45">
        <v>3</v>
      </c>
      <c r="F45">
        <v>218.2509396076334</v>
      </c>
      <c r="G45" s="3">
        <v>3.1930000000000001</v>
      </c>
      <c r="H45" s="3">
        <f t="shared" si="5"/>
        <v>61.004967520061136</v>
      </c>
      <c r="I45" s="3">
        <f t="shared" si="3"/>
        <v>38.995032479938864</v>
      </c>
      <c r="J45">
        <f t="shared" si="1"/>
        <v>1.1609609137326451</v>
      </c>
    </row>
    <row r="46" spans="1:10" x14ac:dyDescent="0.3">
      <c r="A46" s="3" t="s">
        <v>101</v>
      </c>
      <c r="B46" s="3" t="s">
        <v>170</v>
      </c>
      <c r="C46" s="3" t="s">
        <v>166</v>
      </c>
      <c r="D46">
        <v>3</v>
      </c>
      <c r="F46">
        <v>223.80881435888784</v>
      </c>
      <c r="G46" s="3">
        <v>3.1019999999999999</v>
      </c>
      <c r="H46" s="3">
        <f t="shared" si="5"/>
        <v>59.266335498662592</v>
      </c>
      <c r="I46" s="3">
        <f t="shared" si="3"/>
        <v>40.733664501337408</v>
      </c>
      <c r="J46">
        <f t="shared" si="1"/>
        <v>1.132047064754347</v>
      </c>
    </row>
    <row r="47" spans="1:10" x14ac:dyDescent="0.3">
      <c r="A47" s="3" t="s">
        <v>117</v>
      </c>
      <c r="B47" s="3" t="s">
        <v>170</v>
      </c>
      <c r="C47" s="3" t="s">
        <v>166</v>
      </c>
      <c r="D47">
        <v>7</v>
      </c>
      <c r="F47">
        <v>281.26722325519387</v>
      </c>
      <c r="G47" s="3">
        <v>2.5870000000000002</v>
      </c>
      <c r="H47" s="3">
        <f t="shared" si="5"/>
        <v>49.426824608330158</v>
      </c>
      <c r="I47" s="3">
        <f t="shared" si="3"/>
        <v>50.573175391669842</v>
      </c>
      <c r="J47">
        <f t="shared" si="1"/>
        <v>0.95049890320389219</v>
      </c>
    </row>
    <row r="48" spans="1:10" x14ac:dyDescent="0.3">
      <c r="A48" s="3" t="s">
        <v>118</v>
      </c>
      <c r="B48" s="3" t="s">
        <v>170</v>
      </c>
      <c r="C48" s="3" t="s">
        <v>166</v>
      </c>
      <c r="D48">
        <v>7</v>
      </c>
      <c r="F48">
        <v>309.27838125745347</v>
      </c>
      <c r="G48" s="3">
        <v>2.5350000000000001</v>
      </c>
      <c r="H48" s="3">
        <f t="shared" si="5"/>
        <v>48.433320596102405</v>
      </c>
      <c r="I48" s="3">
        <f t="shared" si="3"/>
        <v>51.566679403897595</v>
      </c>
      <c r="J48">
        <f t="shared" si="1"/>
        <v>0.9301936370431465</v>
      </c>
    </row>
    <row r="49" spans="1:10" x14ac:dyDescent="0.3">
      <c r="A49" s="3" t="s">
        <v>119</v>
      </c>
      <c r="B49" s="3" t="s">
        <v>170</v>
      </c>
      <c r="C49" s="3" t="s">
        <v>166</v>
      </c>
      <c r="D49">
        <v>7</v>
      </c>
      <c r="F49">
        <v>306.47142708727426</v>
      </c>
      <c r="G49" s="3">
        <v>2.5009999999999999</v>
      </c>
      <c r="H49" s="3">
        <f t="shared" si="5"/>
        <v>47.783721818876572</v>
      </c>
      <c r="I49" s="3">
        <f t="shared" si="3"/>
        <v>52.216278181123428</v>
      </c>
      <c r="J49">
        <f t="shared" si="1"/>
        <v>0.91669065189548193</v>
      </c>
    </row>
    <row r="50" spans="1:10" x14ac:dyDescent="0.3">
      <c r="A50" s="3" t="s">
        <v>135</v>
      </c>
      <c r="B50" s="3" t="s">
        <v>170</v>
      </c>
      <c r="C50" s="3" t="s">
        <v>166</v>
      </c>
      <c r="D50">
        <v>10</v>
      </c>
      <c r="F50">
        <v>292.30829837877565</v>
      </c>
      <c r="G50" s="3">
        <v>2.3220000000000001</v>
      </c>
      <c r="H50" s="3">
        <f t="shared" si="5"/>
        <v>44.363775315246471</v>
      </c>
      <c r="I50" s="3">
        <f t="shared" si="3"/>
        <v>55.636224684753529</v>
      </c>
      <c r="J50">
        <f t="shared" si="1"/>
        <v>0.84242888327569976</v>
      </c>
    </row>
    <row r="51" spans="1:10" x14ac:dyDescent="0.3">
      <c r="A51" s="3" t="s">
        <v>136</v>
      </c>
      <c r="B51" s="3" t="s">
        <v>170</v>
      </c>
      <c r="C51" s="3" t="s">
        <v>166</v>
      </c>
      <c r="D51">
        <v>10</v>
      </c>
      <c r="F51">
        <v>294.87460694124627</v>
      </c>
      <c r="G51" s="3">
        <v>2.3879999999999999</v>
      </c>
      <c r="H51" s="3">
        <f t="shared" si="5"/>
        <v>45.624761176920138</v>
      </c>
      <c r="I51" s="3">
        <f t="shared" si="3"/>
        <v>54.375238823079862</v>
      </c>
      <c r="J51">
        <f t="shared" si="1"/>
        <v>0.87045619553035558</v>
      </c>
    </row>
    <row r="52" spans="1:10" x14ac:dyDescent="0.3">
      <c r="A52" s="3" t="s">
        <v>137</v>
      </c>
      <c r="B52" s="3" t="s">
        <v>170</v>
      </c>
      <c r="C52" s="3" t="s">
        <v>166</v>
      </c>
      <c r="D52">
        <v>10</v>
      </c>
      <c r="F52">
        <v>314.54680494040542</v>
      </c>
      <c r="G52" s="3">
        <v>2.254</v>
      </c>
      <c r="H52" s="3">
        <f t="shared" si="5"/>
        <v>43.064577760794805</v>
      </c>
      <c r="I52" s="3">
        <f t="shared" si="3"/>
        <v>56.935422239205195</v>
      </c>
      <c r="J52">
        <f t="shared" si="1"/>
        <v>0.81270641561758461</v>
      </c>
    </row>
    <row r="53" spans="1:10" x14ac:dyDescent="0.3">
      <c r="A53" s="3" t="s">
        <v>153</v>
      </c>
      <c r="B53" s="3" t="s">
        <v>170</v>
      </c>
      <c r="C53" s="3" t="s">
        <v>166</v>
      </c>
      <c r="D53">
        <v>14</v>
      </c>
      <c r="F53">
        <v>285.43341781650656</v>
      </c>
      <c r="G53" s="3">
        <v>2.3380000000000001</v>
      </c>
      <c r="H53" s="3">
        <f t="shared" si="5"/>
        <v>44.669468857470392</v>
      </c>
      <c r="I53" s="3">
        <f t="shared" si="3"/>
        <v>55.330531142529608</v>
      </c>
      <c r="J53">
        <f t="shared" si="1"/>
        <v>0.8492958630498767</v>
      </c>
    </row>
    <row r="54" spans="1:10" x14ac:dyDescent="0.3">
      <c r="A54" s="3" t="s">
        <v>154</v>
      </c>
      <c r="B54" s="3" t="s">
        <v>170</v>
      </c>
      <c r="C54" s="3" t="s">
        <v>166</v>
      </c>
      <c r="D54">
        <v>14</v>
      </c>
      <c r="F54">
        <v>305.39642214070432</v>
      </c>
      <c r="G54" s="3">
        <v>2.2130000000000001</v>
      </c>
      <c r="H54" s="3">
        <f t="shared" si="5"/>
        <v>42.281238058846007</v>
      </c>
      <c r="I54" s="3">
        <f t="shared" si="3"/>
        <v>57.718761941153993</v>
      </c>
      <c r="J54">
        <f t="shared" si="1"/>
        <v>0.79434906106891268</v>
      </c>
    </row>
    <row r="55" spans="1:10" x14ac:dyDescent="0.3">
      <c r="A55" s="3" t="s">
        <v>155</v>
      </c>
      <c r="B55" s="3" t="s">
        <v>170</v>
      </c>
      <c r="C55" s="3" t="s">
        <v>166</v>
      </c>
      <c r="D55">
        <v>14</v>
      </c>
      <c r="F55">
        <v>306.96593870227588</v>
      </c>
      <c r="G55" s="3"/>
      <c r="H55" s="3"/>
      <c r="I55" s="3"/>
      <c r="J55" t="e">
        <f t="shared" si="1"/>
        <v>#NUM!</v>
      </c>
    </row>
  </sheetData>
  <autoFilter ref="A1:L1" xr:uid="{1B5B0563-B816-4F27-82BF-708BEA88E87D}">
    <sortState xmlns:xlrd2="http://schemas.microsoft.com/office/spreadsheetml/2017/richdata2" ref="A2:L55">
      <sortCondition ref="B1"/>
    </sortState>
  </autoFilter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85434-E00B-4008-9850-84288D418CA9}">
  <dimension ref="A1:D15"/>
  <sheetViews>
    <sheetView workbookViewId="0">
      <selection sqref="A1:XFD15"/>
    </sheetView>
  </sheetViews>
  <sheetFormatPr defaultRowHeight="14.4" x14ac:dyDescent="0.3"/>
  <sheetData>
    <row r="1" spans="1:4" x14ac:dyDescent="0.3">
      <c r="A1" s="7" t="s">
        <v>172</v>
      </c>
      <c r="B1" s="7" t="s">
        <v>165</v>
      </c>
      <c r="C1" s="7">
        <v>0</v>
      </c>
      <c r="D1" s="7">
        <v>0.43390000000000001</v>
      </c>
    </row>
    <row r="2" spans="1:4" x14ac:dyDescent="0.3">
      <c r="A2" s="7" t="s">
        <v>173</v>
      </c>
      <c r="B2" s="7" t="s">
        <v>165</v>
      </c>
      <c r="C2" s="7">
        <v>0</v>
      </c>
      <c r="D2" s="7">
        <v>0.43319999999999997</v>
      </c>
    </row>
    <row r="3" spans="1:4" x14ac:dyDescent="0.3">
      <c r="A3" s="7" t="s">
        <v>174</v>
      </c>
      <c r="B3" s="7" t="s">
        <v>165</v>
      </c>
      <c r="C3" s="7">
        <v>0</v>
      </c>
      <c r="D3" s="7">
        <v>0.40439999999999998</v>
      </c>
    </row>
    <row r="4" spans="1:4" x14ac:dyDescent="0.3">
      <c r="A4" s="7" t="s">
        <v>175</v>
      </c>
      <c r="B4" s="7" t="s">
        <v>165</v>
      </c>
      <c r="C4" s="7">
        <v>1</v>
      </c>
      <c r="D4" s="7">
        <v>0.4229</v>
      </c>
    </row>
    <row r="5" spans="1:4" x14ac:dyDescent="0.3">
      <c r="A5" s="7" t="s">
        <v>176</v>
      </c>
      <c r="B5" s="7" t="s">
        <v>165</v>
      </c>
      <c r="C5" s="7">
        <v>1</v>
      </c>
      <c r="D5" s="7">
        <v>0.40350000000000003</v>
      </c>
    </row>
    <row r="6" spans="1:4" x14ac:dyDescent="0.3">
      <c r="A6" s="7" t="s">
        <v>177</v>
      </c>
      <c r="B6" s="7" t="s">
        <v>165</v>
      </c>
      <c r="C6" s="7">
        <v>1</v>
      </c>
      <c r="D6" s="7">
        <v>0.39639999999999997</v>
      </c>
    </row>
    <row r="7" spans="1:4" x14ac:dyDescent="0.3">
      <c r="A7" s="7" t="s">
        <v>178</v>
      </c>
      <c r="B7" s="7" t="s">
        <v>165</v>
      </c>
      <c r="C7" s="7">
        <v>4</v>
      </c>
      <c r="D7" s="7">
        <v>0.41860000000000003</v>
      </c>
    </row>
    <row r="8" spans="1:4" x14ac:dyDescent="0.3">
      <c r="A8" s="7" t="s">
        <v>179</v>
      </c>
      <c r="B8" s="7" t="s">
        <v>165</v>
      </c>
      <c r="C8" s="7">
        <v>4</v>
      </c>
      <c r="D8" s="7">
        <v>0.41339999999999999</v>
      </c>
    </row>
    <row r="9" spans="1:4" x14ac:dyDescent="0.3">
      <c r="A9" s="7" t="s">
        <v>180</v>
      </c>
      <c r="B9" s="7" t="s">
        <v>165</v>
      </c>
      <c r="C9" s="7">
        <v>4</v>
      </c>
      <c r="D9" s="7">
        <v>0.41599999999999998</v>
      </c>
    </row>
    <row r="10" spans="1:4" x14ac:dyDescent="0.3">
      <c r="A10" s="7" t="s">
        <v>181</v>
      </c>
      <c r="B10" s="7" t="s">
        <v>165</v>
      </c>
      <c r="C10" s="7">
        <v>7</v>
      </c>
      <c r="D10" s="7">
        <v>0.34110000000000001</v>
      </c>
    </row>
    <row r="11" spans="1:4" x14ac:dyDescent="0.3">
      <c r="A11" s="7" t="s">
        <v>182</v>
      </c>
      <c r="B11" s="7" t="s">
        <v>165</v>
      </c>
      <c r="C11" s="7">
        <v>7</v>
      </c>
      <c r="D11" s="7">
        <v>0.35049999999999998</v>
      </c>
    </row>
    <row r="12" spans="1:4" x14ac:dyDescent="0.3">
      <c r="A12" s="7" t="s">
        <v>183</v>
      </c>
      <c r="B12" s="7" t="s">
        <v>165</v>
      </c>
      <c r="C12" s="7">
        <v>7</v>
      </c>
      <c r="D12" s="7">
        <v>0.32779999999999998</v>
      </c>
    </row>
    <row r="13" spans="1:4" x14ac:dyDescent="0.3">
      <c r="A13" s="7" t="s">
        <v>184</v>
      </c>
      <c r="B13" s="7" t="s">
        <v>165</v>
      </c>
      <c r="C13" s="7">
        <v>11</v>
      </c>
      <c r="D13" s="7">
        <v>0.3125</v>
      </c>
    </row>
    <row r="14" spans="1:4" x14ac:dyDescent="0.3">
      <c r="A14" s="7" t="s">
        <v>185</v>
      </c>
      <c r="B14" s="7" t="s">
        <v>165</v>
      </c>
      <c r="C14" s="7">
        <v>11</v>
      </c>
      <c r="D14" s="7">
        <v>0.34089999999999998</v>
      </c>
    </row>
    <row r="15" spans="1:4" x14ac:dyDescent="0.3">
      <c r="A15" s="7" t="s">
        <v>186</v>
      </c>
      <c r="B15" s="7" t="s">
        <v>165</v>
      </c>
      <c r="C15" s="7">
        <v>11</v>
      </c>
      <c r="D15" s="7">
        <v>0.32840000000000003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6C58F-C234-4F98-83B5-81DA6CF73A30}">
  <dimension ref="A1:K163"/>
  <sheetViews>
    <sheetView workbookViewId="0">
      <selection activeCell="A140" sqref="A140:I145"/>
    </sheetView>
  </sheetViews>
  <sheetFormatPr defaultRowHeight="14.4" x14ac:dyDescent="0.3"/>
  <cols>
    <col min="2" max="2" width="20.44140625" customWidth="1"/>
    <col min="11" max="11" width="14.88671875" style="4" customWidth="1"/>
    <col min="12" max="12" width="20.44140625" customWidth="1"/>
    <col min="15" max="15" width="18.441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157</v>
      </c>
      <c r="K1" s="1"/>
    </row>
    <row r="2" spans="1:11" hidden="1" x14ac:dyDescent="0.3">
      <c r="A2">
        <v>1</v>
      </c>
      <c r="B2" t="s">
        <v>8</v>
      </c>
      <c r="C2" t="s">
        <v>9</v>
      </c>
      <c r="D2">
        <v>6.67</v>
      </c>
      <c r="E2">
        <v>6.66</v>
      </c>
      <c r="F2">
        <v>6.68</v>
      </c>
      <c r="G2">
        <v>6.66</v>
      </c>
      <c r="H2">
        <v>6.66</v>
      </c>
      <c r="I2">
        <f>AVERAGE(D2:H2)</f>
        <v>6.6659999999999995</v>
      </c>
      <c r="K2" s="2"/>
    </row>
    <row r="3" spans="1:11" hidden="1" x14ac:dyDescent="0.3">
      <c r="A3">
        <v>1</v>
      </c>
      <c r="B3" t="s">
        <v>10</v>
      </c>
      <c r="C3" t="s">
        <v>11</v>
      </c>
      <c r="D3">
        <v>7.09</v>
      </c>
      <c r="E3">
        <v>7.08</v>
      </c>
      <c r="F3">
        <v>7.08</v>
      </c>
      <c r="G3">
        <v>7.08</v>
      </c>
      <c r="H3">
        <v>7.09</v>
      </c>
      <c r="I3">
        <f t="shared" ref="I3:I66" si="0">AVERAGE(D3:H3)</f>
        <v>7.0840000000000005</v>
      </c>
      <c r="K3" s="2"/>
    </row>
    <row r="4" spans="1:11" hidden="1" x14ac:dyDescent="0.3">
      <c r="A4">
        <v>1</v>
      </c>
      <c r="B4" t="s">
        <v>12</v>
      </c>
      <c r="C4" t="s">
        <v>13</v>
      </c>
      <c r="D4">
        <v>7.38</v>
      </c>
      <c r="E4">
        <v>7.41</v>
      </c>
      <c r="F4">
        <v>7.39</v>
      </c>
      <c r="G4">
        <v>7.4</v>
      </c>
      <c r="H4">
        <v>7.39</v>
      </c>
      <c r="I4">
        <f t="shared" si="0"/>
        <v>7.3940000000000001</v>
      </c>
      <c r="K4" s="2"/>
    </row>
    <row r="5" spans="1:11" hidden="1" x14ac:dyDescent="0.3">
      <c r="A5">
        <v>1</v>
      </c>
      <c r="B5" t="s">
        <v>14</v>
      </c>
      <c r="C5" t="s">
        <v>15</v>
      </c>
      <c r="D5">
        <v>6.11</v>
      </c>
      <c r="E5">
        <v>6.12</v>
      </c>
      <c r="F5">
        <v>6.14</v>
      </c>
      <c r="G5">
        <v>6.13</v>
      </c>
      <c r="H5">
        <v>6.15</v>
      </c>
      <c r="I5">
        <f t="shared" si="0"/>
        <v>6.13</v>
      </c>
      <c r="K5" s="3"/>
    </row>
    <row r="6" spans="1:11" hidden="1" x14ac:dyDescent="0.3">
      <c r="A6">
        <v>1</v>
      </c>
      <c r="B6" t="s">
        <v>16</v>
      </c>
      <c r="C6" t="s">
        <v>17</v>
      </c>
      <c r="D6">
        <v>5.59</v>
      </c>
      <c r="E6">
        <v>5.6</v>
      </c>
      <c r="F6">
        <v>5.59</v>
      </c>
      <c r="G6">
        <v>5.62</v>
      </c>
      <c r="H6">
        <v>5.6</v>
      </c>
      <c r="I6">
        <f t="shared" si="0"/>
        <v>5.6</v>
      </c>
      <c r="K6" s="3"/>
    </row>
    <row r="7" spans="1:11" hidden="1" x14ac:dyDescent="0.3">
      <c r="A7">
        <v>1</v>
      </c>
      <c r="B7" t="s">
        <v>18</v>
      </c>
      <c r="C7" t="s">
        <v>19</v>
      </c>
      <c r="D7">
        <v>7.2</v>
      </c>
      <c r="E7">
        <v>7.2</v>
      </c>
      <c r="F7">
        <v>7.21</v>
      </c>
      <c r="G7">
        <v>7.2</v>
      </c>
      <c r="H7">
        <v>7.17</v>
      </c>
      <c r="I7">
        <f t="shared" si="0"/>
        <v>7.1959999999999997</v>
      </c>
      <c r="K7" s="3"/>
    </row>
    <row r="8" spans="1:11" hidden="1" x14ac:dyDescent="0.3">
      <c r="A8">
        <v>1</v>
      </c>
      <c r="B8" t="s">
        <v>20</v>
      </c>
      <c r="C8" t="s">
        <v>9</v>
      </c>
      <c r="D8">
        <v>7.41</v>
      </c>
      <c r="E8">
        <v>7.39</v>
      </c>
      <c r="F8">
        <v>7.38</v>
      </c>
      <c r="G8">
        <v>7.41</v>
      </c>
      <c r="H8">
        <v>7.39</v>
      </c>
      <c r="I8">
        <f t="shared" si="0"/>
        <v>7.395999999999999</v>
      </c>
      <c r="K8" s="3"/>
    </row>
    <row r="9" spans="1:11" hidden="1" x14ac:dyDescent="0.3">
      <c r="A9">
        <v>1</v>
      </c>
      <c r="B9" t="s">
        <v>21</v>
      </c>
      <c r="C9" t="s">
        <v>11</v>
      </c>
      <c r="D9">
        <v>7.57</v>
      </c>
      <c r="E9">
        <v>7.55</v>
      </c>
      <c r="F9">
        <v>7.57</v>
      </c>
      <c r="G9">
        <v>7.58</v>
      </c>
      <c r="H9">
        <v>7.58</v>
      </c>
      <c r="I9">
        <f t="shared" si="0"/>
        <v>7.57</v>
      </c>
      <c r="K9" s="3"/>
    </row>
    <row r="10" spans="1:11" hidden="1" x14ac:dyDescent="0.3">
      <c r="A10">
        <v>1</v>
      </c>
      <c r="B10" t="s">
        <v>22</v>
      </c>
      <c r="C10" t="s">
        <v>13</v>
      </c>
      <c r="D10">
        <v>7.34</v>
      </c>
      <c r="E10">
        <v>7.34</v>
      </c>
      <c r="F10">
        <v>7.32</v>
      </c>
      <c r="G10">
        <v>7.31</v>
      </c>
      <c r="H10">
        <v>7.3</v>
      </c>
      <c r="I10">
        <f t="shared" si="0"/>
        <v>7.3220000000000001</v>
      </c>
      <c r="K10" s="3"/>
    </row>
    <row r="11" spans="1:11" hidden="1" x14ac:dyDescent="0.3">
      <c r="A11">
        <v>1</v>
      </c>
      <c r="B11" t="s">
        <v>23</v>
      </c>
      <c r="C11" t="s">
        <v>15</v>
      </c>
      <c r="D11">
        <v>6.25</v>
      </c>
      <c r="E11">
        <v>6.24</v>
      </c>
      <c r="F11">
        <v>6.25</v>
      </c>
      <c r="G11">
        <v>6.24</v>
      </c>
      <c r="H11">
        <v>6.21</v>
      </c>
      <c r="I11">
        <f t="shared" si="0"/>
        <v>6.2380000000000013</v>
      </c>
      <c r="K11" s="3"/>
    </row>
    <row r="12" spans="1:11" hidden="1" x14ac:dyDescent="0.3">
      <c r="A12">
        <v>1</v>
      </c>
      <c r="B12" t="s">
        <v>24</v>
      </c>
      <c r="C12" t="s">
        <v>17</v>
      </c>
      <c r="D12">
        <v>5.51</v>
      </c>
      <c r="E12">
        <v>5.5</v>
      </c>
      <c r="F12">
        <v>5.49</v>
      </c>
      <c r="G12">
        <v>5.48</v>
      </c>
      <c r="H12">
        <v>5.51</v>
      </c>
      <c r="I12">
        <f t="shared" si="0"/>
        <v>5.4980000000000002</v>
      </c>
      <c r="K12" s="3"/>
    </row>
    <row r="13" spans="1:11" hidden="1" x14ac:dyDescent="0.3">
      <c r="A13">
        <v>1</v>
      </c>
      <c r="B13" t="s">
        <v>25</v>
      </c>
      <c r="C13" t="s">
        <v>19</v>
      </c>
      <c r="D13">
        <v>7.17</v>
      </c>
      <c r="E13">
        <v>7.19</v>
      </c>
      <c r="F13">
        <v>7.18</v>
      </c>
      <c r="G13">
        <v>7.18</v>
      </c>
      <c r="H13">
        <v>7.19</v>
      </c>
      <c r="I13">
        <f t="shared" si="0"/>
        <v>7.1819999999999995</v>
      </c>
      <c r="K13" s="3"/>
    </row>
    <row r="14" spans="1:11" hidden="1" x14ac:dyDescent="0.3">
      <c r="A14">
        <v>1</v>
      </c>
      <c r="B14" t="s">
        <v>26</v>
      </c>
      <c r="C14" t="s">
        <v>9</v>
      </c>
      <c r="D14">
        <v>7.37</v>
      </c>
      <c r="E14">
        <v>7.37</v>
      </c>
      <c r="F14">
        <v>7.36</v>
      </c>
      <c r="G14">
        <v>7.37</v>
      </c>
      <c r="H14">
        <v>7.36</v>
      </c>
      <c r="I14">
        <f t="shared" si="0"/>
        <v>7.3660000000000014</v>
      </c>
      <c r="K14" s="3"/>
    </row>
    <row r="15" spans="1:11" hidden="1" x14ac:dyDescent="0.3">
      <c r="A15">
        <v>1</v>
      </c>
      <c r="B15" t="s">
        <v>27</v>
      </c>
      <c r="C15" t="s">
        <v>11</v>
      </c>
      <c r="D15">
        <v>7.22</v>
      </c>
      <c r="E15">
        <v>7.2</v>
      </c>
      <c r="F15">
        <v>7.19</v>
      </c>
      <c r="G15">
        <v>7.21</v>
      </c>
      <c r="H15">
        <v>7.2</v>
      </c>
      <c r="I15">
        <f t="shared" si="0"/>
        <v>7.2040000000000006</v>
      </c>
      <c r="K15" s="3"/>
    </row>
    <row r="16" spans="1:11" hidden="1" x14ac:dyDescent="0.3">
      <c r="A16">
        <v>1</v>
      </c>
      <c r="B16" t="s">
        <v>28</v>
      </c>
      <c r="C16" t="s">
        <v>13</v>
      </c>
      <c r="D16">
        <v>7.38</v>
      </c>
      <c r="E16">
        <v>7.4</v>
      </c>
      <c r="F16">
        <v>7.39</v>
      </c>
      <c r="G16">
        <v>7.37</v>
      </c>
      <c r="H16">
        <v>7.38</v>
      </c>
      <c r="I16">
        <f t="shared" si="0"/>
        <v>7.3840000000000003</v>
      </c>
      <c r="K16" s="3"/>
    </row>
    <row r="17" spans="1:11" hidden="1" x14ac:dyDescent="0.3">
      <c r="A17">
        <v>1</v>
      </c>
      <c r="B17" t="s">
        <v>29</v>
      </c>
      <c r="C17" t="s">
        <v>15</v>
      </c>
      <c r="D17">
        <v>6.19</v>
      </c>
      <c r="E17">
        <v>6.18</v>
      </c>
      <c r="F17">
        <v>6.19</v>
      </c>
      <c r="G17">
        <v>6.17</v>
      </c>
      <c r="H17">
        <v>6.19</v>
      </c>
      <c r="I17">
        <f t="shared" si="0"/>
        <v>6.1840000000000011</v>
      </c>
      <c r="K17" s="3"/>
    </row>
    <row r="18" spans="1:11" hidden="1" x14ac:dyDescent="0.3">
      <c r="A18">
        <v>1</v>
      </c>
      <c r="B18" t="s">
        <v>30</v>
      </c>
      <c r="C18" t="s">
        <v>17</v>
      </c>
      <c r="D18">
        <v>5.49</v>
      </c>
      <c r="E18">
        <v>5.49</v>
      </c>
      <c r="F18">
        <v>5.49</v>
      </c>
      <c r="G18">
        <v>5.47</v>
      </c>
      <c r="H18">
        <v>5.49</v>
      </c>
      <c r="I18">
        <f t="shared" si="0"/>
        <v>5.4859999999999998</v>
      </c>
      <c r="K18" s="3"/>
    </row>
    <row r="19" spans="1:11" hidden="1" x14ac:dyDescent="0.3">
      <c r="A19">
        <v>1</v>
      </c>
      <c r="B19" t="s">
        <v>31</v>
      </c>
      <c r="C19" t="s">
        <v>19</v>
      </c>
      <c r="D19">
        <v>7.03</v>
      </c>
      <c r="E19">
        <v>7.03</v>
      </c>
      <c r="F19">
        <v>7.03</v>
      </c>
      <c r="G19">
        <v>7.03</v>
      </c>
      <c r="H19">
        <v>7.02</v>
      </c>
      <c r="I19">
        <f t="shared" si="0"/>
        <v>7.0280000000000005</v>
      </c>
      <c r="K19" s="3"/>
    </row>
    <row r="20" spans="1:11" hidden="1" x14ac:dyDescent="0.3">
      <c r="A20">
        <v>1</v>
      </c>
      <c r="B20" t="s">
        <v>32</v>
      </c>
      <c r="C20" t="s">
        <v>9</v>
      </c>
      <c r="D20">
        <v>7.76</v>
      </c>
      <c r="E20">
        <v>7.75</v>
      </c>
      <c r="F20">
        <v>7.74</v>
      </c>
      <c r="G20">
        <v>7.74</v>
      </c>
      <c r="H20">
        <v>7.73</v>
      </c>
      <c r="I20">
        <f t="shared" si="0"/>
        <v>7.7439999999999998</v>
      </c>
      <c r="K20" s="3"/>
    </row>
    <row r="21" spans="1:11" hidden="1" x14ac:dyDescent="0.3">
      <c r="A21">
        <v>1</v>
      </c>
      <c r="B21" t="s">
        <v>33</v>
      </c>
      <c r="C21" t="s">
        <v>11</v>
      </c>
      <c r="D21">
        <v>7.39</v>
      </c>
      <c r="E21">
        <v>7.37</v>
      </c>
      <c r="F21">
        <v>7.41</v>
      </c>
      <c r="G21">
        <v>7.4</v>
      </c>
      <c r="H21">
        <v>7.39</v>
      </c>
      <c r="I21">
        <f t="shared" si="0"/>
        <v>7.3920000000000003</v>
      </c>
      <c r="K21" s="3"/>
    </row>
    <row r="22" spans="1:11" hidden="1" x14ac:dyDescent="0.3">
      <c r="A22">
        <v>1</v>
      </c>
      <c r="B22" t="s">
        <v>34</v>
      </c>
      <c r="C22" t="s">
        <v>13</v>
      </c>
      <c r="D22">
        <v>7.67</v>
      </c>
      <c r="E22">
        <v>7.58</v>
      </c>
      <c r="F22">
        <v>7.56</v>
      </c>
      <c r="G22">
        <v>7.58</v>
      </c>
      <c r="H22">
        <v>7.58</v>
      </c>
      <c r="I22">
        <f t="shared" si="0"/>
        <v>7.5939999999999994</v>
      </c>
      <c r="K22" s="3"/>
    </row>
    <row r="23" spans="1:11" hidden="1" x14ac:dyDescent="0.3">
      <c r="A23">
        <v>1</v>
      </c>
      <c r="B23" t="s">
        <v>35</v>
      </c>
      <c r="C23" t="s">
        <v>15</v>
      </c>
      <c r="D23">
        <v>6.54</v>
      </c>
      <c r="E23">
        <v>6.54</v>
      </c>
      <c r="F23">
        <v>6.53</v>
      </c>
      <c r="G23">
        <v>6.54</v>
      </c>
      <c r="H23">
        <v>6.54</v>
      </c>
      <c r="I23">
        <f t="shared" si="0"/>
        <v>6.5379999999999994</v>
      </c>
      <c r="K23" s="3"/>
    </row>
    <row r="24" spans="1:11" hidden="1" x14ac:dyDescent="0.3">
      <c r="A24">
        <v>1</v>
      </c>
      <c r="B24" t="s">
        <v>36</v>
      </c>
      <c r="C24" t="s">
        <v>17</v>
      </c>
      <c r="D24">
        <v>5.59</v>
      </c>
      <c r="E24">
        <v>5.58</v>
      </c>
      <c r="F24">
        <v>5.56</v>
      </c>
      <c r="G24">
        <v>5.57</v>
      </c>
      <c r="H24">
        <v>5.56</v>
      </c>
      <c r="I24">
        <f t="shared" si="0"/>
        <v>5.5720000000000001</v>
      </c>
      <c r="K24" s="3"/>
    </row>
    <row r="25" spans="1:11" hidden="1" x14ac:dyDescent="0.3">
      <c r="A25">
        <v>1</v>
      </c>
      <c r="B25" t="s">
        <v>37</v>
      </c>
      <c r="C25" t="s">
        <v>19</v>
      </c>
      <c r="D25">
        <v>7.16</v>
      </c>
      <c r="E25">
        <v>7.17</v>
      </c>
      <c r="F25">
        <v>7.16</v>
      </c>
      <c r="G25">
        <v>7.18</v>
      </c>
      <c r="H25">
        <v>7.17</v>
      </c>
      <c r="I25">
        <f t="shared" si="0"/>
        <v>7.168000000000001</v>
      </c>
      <c r="K25" s="3"/>
    </row>
    <row r="26" spans="1:11" x14ac:dyDescent="0.3">
      <c r="A26" s="5">
        <v>1</v>
      </c>
      <c r="B26" s="5" t="s">
        <v>38</v>
      </c>
      <c r="C26" s="5" t="s">
        <v>9</v>
      </c>
      <c r="D26" s="5">
        <v>7.82</v>
      </c>
      <c r="E26" s="5">
        <v>7.82</v>
      </c>
      <c r="F26" s="5">
        <v>7.81</v>
      </c>
      <c r="G26" s="5">
        <v>7.82</v>
      </c>
      <c r="H26" s="5">
        <v>7.82</v>
      </c>
      <c r="I26" s="5">
        <f t="shared" si="0"/>
        <v>7.8180000000000005</v>
      </c>
      <c r="K26" s="3"/>
    </row>
    <row r="27" spans="1:11" x14ac:dyDescent="0.3">
      <c r="A27" s="5">
        <v>1</v>
      </c>
      <c r="B27" s="5" t="s">
        <v>39</v>
      </c>
      <c r="C27" s="5" t="s">
        <v>11</v>
      </c>
      <c r="D27" s="5">
        <v>7.29</v>
      </c>
      <c r="E27" s="5">
        <v>7.3</v>
      </c>
      <c r="F27" s="5">
        <v>7.28</v>
      </c>
      <c r="G27" s="5">
        <v>7.29</v>
      </c>
      <c r="H27" s="5">
        <v>7.28</v>
      </c>
      <c r="I27" s="5">
        <f t="shared" si="0"/>
        <v>7.2879999999999994</v>
      </c>
      <c r="K27" s="3"/>
    </row>
    <row r="28" spans="1:11" x14ac:dyDescent="0.3">
      <c r="A28" s="5">
        <v>1</v>
      </c>
      <c r="B28" s="5" t="s">
        <v>40</v>
      </c>
      <c r="C28" s="5" t="s">
        <v>13</v>
      </c>
      <c r="D28" s="5">
        <v>7.77</v>
      </c>
      <c r="E28" s="5">
        <v>7.73</v>
      </c>
      <c r="F28" s="5">
        <v>7.74</v>
      </c>
      <c r="G28" s="5">
        <v>7.75</v>
      </c>
      <c r="H28" s="5">
        <v>7.72</v>
      </c>
      <c r="I28" s="5">
        <f t="shared" si="0"/>
        <v>7.742</v>
      </c>
      <c r="K28" s="3"/>
    </row>
    <row r="29" spans="1:11" x14ac:dyDescent="0.3">
      <c r="A29" s="5">
        <v>1</v>
      </c>
      <c r="B29" s="5" t="s">
        <v>41</v>
      </c>
      <c r="C29" s="5" t="s">
        <v>15</v>
      </c>
      <c r="D29" s="5">
        <v>6.04</v>
      </c>
      <c r="E29" s="5">
        <v>6.06</v>
      </c>
      <c r="F29" s="5">
        <v>6.08</v>
      </c>
      <c r="G29" s="5">
        <v>6.04</v>
      </c>
      <c r="H29" s="5">
        <v>6.06</v>
      </c>
      <c r="I29" s="5">
        <f t="shared" si="0"/>
        <v>6.0559999999999992</v>
      </c>
      <c r="K29" s="3"/>
    </row>
    <row r="30" spans="1:11" x14ac:dyDescent="0.3">
      <c r="A30" s="5">
        <v>1</v>
      </c>
      <c r="B30" s="5" t="s">
        <v>42</v>
      </c>
      <c r="C30" s="5" t="s">
        <v>17</v>
      </c>
      <c r="D30" s="5">
        <v>5.54</v>
      </c>
      <c r="E30" s="5">
        <v>5.55</v>
      </c>
      <c r="F30" s="5">
        <v>5.57</v>
      </c>
      <c r="G30" s="5">
        <v>5.54</v>
      </c>
      <c r="H30" s="5">
        <v>5.53</v>
      </c>
      <c r="I30" s="5">
        <f t="shared" si="0"/>
        <v>5.5460000000000003</v>
      </c>
      <c r="K30" s="3"/>
    </row>
    <row r="31" spans="1:11" x14ac:dyDescent="0.3">
      <c r="A31" s="5">
        <v>1</v>
      </c>
      <c r="B31" s="5" t="s">
        <v>43</v>
      </c>
      <c r="C31" s="5" t="s">
        <v>19</v>
      </c>
      <c r="D31" s="5">
        <v>7.12</v>
      </c>
      <c r="E31" s="5">
        <v>7.12</v>
      </c>
      <c r="F31" s="5">
        <v>7.12</v>
      </c>
      <c r="G31" s="5">
        <v>7.12</v>
      </c>
      <c r="H31" s="5">
        <v>7.1</v>
      </c>
      <c r="I31" s="5">
        <f t="shared" si="0"/>
        <v>7.1159999999999997</v>
      </c>
      <c r="K31" s="3"/>
    </row>
    <row r="32" spans="1:11" hidden="1" x14ac:dyDescent="0.3">
      <c r="A32">
        <v>2</v>
      </c>
      <c r="B32" t="s">
        <v>20</v>
      </c>
      <c r="C32" t="s">
        <v>9</v>
      </c>
      <c r="D32">
        <v>6.61</v>
      </c>
      <c r="E32">
        <v>6.64</v>
      </c>
      <c r="F32">
        <v>6.63</v>
      </c>
      <c r="G32">
        <v>6.64</v>
      </c>
      <c r="H32">
        <v>6.66</v>
      </c>
      <c r="I32">
        <f t="shared" si="0"/>
        <v>6.6360000000000001</v>
      </c>
      <c r="K32" s="3"/>
    </row>
    <row r="33" spans="1:11" hidden="1" x14ac:dyDescent="0.3">
      <c r="A33">
        <v>2</v>
      </c>
      <c r="B33" t="s">
        <v>21</v>
      </c>
      <c r="C33" t="s">
        <v>11</v>
      </c>
      <c r="D33">
        <v>7.79</v>
      </c>
      <c r="E33">
        <v>7.78</v>
      </c>
      <c r="F33">
        <v>7.79</v>
      </c>
      <c r="G33">
        <v>7.81</v>
      </c>
      <c r="H33">
        <v>7.78</v>
      </c>
      <c r="I33">
        <f t="shared" si="0"/>
        <v>7.7899999999999991</v>
      </c>
      <c r="K33" s="3"/>
    </row>
    <row r="34" spans="1:11" hidden="1" x14ac:dyDescent="0.3">
      <c r="A34">
        <v>2</v>
      </c>
      <c r="B34" t="s">
        <v>22</v>
      </c>
      <c r="C34" t="s">
        <v>13</v>
      </c>
      <c r="D34">
        <v>11.82</v>
      </c>
      <c r="E34">
        <v>11.84</v>
      </c>
      <c r="F34">
        <v>11.8</v>
      </c>
      <c r="G34">
        <v>11.12</v>
      </c>
      <c r="H34">
        <v>11.86</v>
      </c>
      <c r="I34">
        <f t="shared" si="0"/>
        <v>11.687999999999999</v>
      </c>
      <c r="K34" s="3"/>
    </row>
    <row r="35" spans="1:11" hidden="1" x14ac:dyDescent="0.3">
      <c r="A35">
        <v>2</v>
      </c>
      <c r="B35" t="s">
        <v>23</v>
      </c>
      <c r="C35" t="s">
        <v>15</v>
      </c>
      <c r="D35">
        <v>8.4600000000000009</v>
      </c>
      <c r="E35">
        <v>8.4</v>
      </c>
      <c r="F35">
        <v>8.4</v>
      </c>
      <c r="G35">
        <v>8.33</v>
      </c>
      <c r="H35">
        <v>8.36</v>
      </c>
      <c r="I35">
        <f t="shared" si="0"/>
        <v>8.3899999999999988</v>
      </c>
      <c r="K35" s="3"/>
    </row>
    <row r="36" spans="1:11" hidden="1" x14ac:dyDescent="0.3">
      <c r="A36">
        <v>2</v>
      </c>
      <c r="B36" t="s">
        <v>24</v>
      </c>
      <c r="C36" t="s">
        <v>17</v>
      </c>
      <c r="D36">
        <v>5.0199999999999996</v>
      </c>
      <c r="E36">
        <v>5.0199999999999996</v>
      </c>
      <c r="F36">
        <v>4.99</v>
      </c>
      <c r="G36">
        <v>4.97</v>
      </c>
      <c r="H36">
        <v>4.95</v>
      </c>
      <c r="I36">
        <f t="shared" si="0"/>
        <v>4.99</v>
      </c>
      <c r="K36" s="3"/>
    </row>
    <row r="37" spans="1:11" hidden="1" x14ac:dyDescent="0.3">
      <c r="A37">
        <v>2</v>
      </c>
      <c r="B37" t="s">
        <v>25</v>
      </c>
      <c r="C37" t="s">
        <v>19</v>
      </c>
      <c r="D37">
        <v>9.2799999999999994</v>
      </c>
      <c r="E37">
        <v>9.2799999999999994</v>
      </c>
      <c r="F37">
        <v>9.31</v>
      </c>
      <c r="G37">
        <v>9.24</v>
      </c>
      <c r="H37">
        <v>9.3000000000000007</v>
      </c>
      <c r="I37">
        <f t="shared" si="0"/>
        <v>9.282</v>
      </c>
      <c r="K37" s="3"/>
    </row>
    <row r="38" spans="1:11" hidden="1" x14ac:dyDescent="0.3">
      <c r="A38">
        <v>2</v>
      </c>
      <c r="B38" t="s">
        <v>26</v>
      </c>
      <c r="C38" t="s">
        <v>9</v>
      </c>
      <c r="D38">
        <v>8.61</v>
      </c>
      <c r="E38">
        <v>8.65</v>
      </c>
      <c r="F38">
        <v>8.65</v>
      </c>
      <c r="G38">
        <v>8.61</v>
      </c>
      <c r="H38">
        <v>8.61</v>
      </c>
      <c r="I38">
        <f t="shared" si="0"/>
        <v>8.6259999999999994</v>
      </c>
      <c r="K38" s="3"/>
    </row>
    <row r="39" spans="1:11" hidden="1" x14ac:dyDescent="0.3">
      <c r="A39">
        <v>2</v>
      </c>
      <c r="B39" t="s">
        <v>27</v>
      </c>
      <c r="C39" t="s">
        <v>11</v>
      </c>
      <c r="D39">
        <v>9.0500000000000007</v>
      </c>
      <c r="E39">
        <v>9.14</v>
      </c>
      <c r="F39">
        <v>9.0399999999999991</v>
      </c>
      <c r="G39">
        <v>9.1</v>
      </c>
      <c r="H39">
        <v>9.14</v>
      </c>
      <c r="I39">
        <f t="shared" si="0"/>
        <v>9.0939999999999994</v>
      </c>
      <c r="K39" s="3"/>
    </row>
    <row r="40" spans="1:11" hidden="1" x14ac:dyDescent="0.3">
      <c r="A40">
        <v>2</v>
      </c>
      <c r="B40" t="s">
        <v>28</v>
      </c>
      <c r="C40" t="s">
        <v>13</v>
      </c>
      <c r="D40">
        <v>12.69</v>
      </c>
      <c r="E40">
        <v>12.75</v>
      </c>
      <c r="F40">
        <v>12.75</v>
      </c>
      <c r="G40">
        <v>12.8</v>
      </c>
      <c r="H40">
        <v>12.65</v>
      </c>
      <c r="I40">
        <f t="shared" si="0"/>
        <v>12.727999999999998</v>
      </c>
      <c r="K40" s="3"/>
    </row>
    <row r="41" spans="1:11" hidden="1" x14ac:dyDescent="0.3">
      <c r="A41">
        <v>2</v>
      </c>
      <c r="B41" t="s">
        <v>29</v>
      </c>
      <c r="C41" t="s">
        <v>15</v>
      </c>
      <c r="D41">
        <v>8.6999999999999993</v>
      </c>
      <c r="E41">
        <v>8.6999999999999993</v>
      </c>
      <c r="F41">
        <v>8.7100000000000009</v>
      </c>
      <c r="G41">
        <v>8.6999999999999993</v>
      </c>
      <c r="H41">
        <v>8.6300000000000008</v>
      </c>
      <c r="I41">
        <f t="shared" si="0"/>
        <v>8.6880000000000006</v>
      </c>
      <c r="K41" s="3"/>
    </row>
    <row r="42" spans="1:11" hidden="1" x14ac:dyDescent="0.3">
      <c r="A42">
        <v>2</v>
      </c>
      <c r="B42" t="s">
        <v>30</v>
      </c>
      <c r="C42" t="s">
        <v>17</v>
      </c>
      <c r="D42">
        <v>5.72</v>
      </c>
      <c r="E42">
        <v>5.73</v>
      </c>
      <c r="F42">
        <v>5.75</v>
      </c>
      <c r="G42">
        <v>5.72</v>
      </c>
      <c r="H42">
        <v>5.71</v>
      </c>
      <c r="I42">
        <f t="shared" si="0"/>
        <v>5.726</v>
      </c>
      <c r="K42" s="3"/>
    </row>
    <row r="43" spans="1:11" hidden="1" x14ac:dyDescent="0.3">
      <c r="A43">
        <v>2</v>
      </c>
      <c r="B43" t="s">
        <v>31</v>
      </c>
      <c r="C43" t="s">
        <v>19</v>
      </c>
      <c r="D43">
        <v>8.5299999999999994</v>
      </c>
      <c r="E43">
        <v>8.49</v>
      </c>
      <c r="F43">
        <v>8.49</v>
      </c>
      <c r="G43">
        <v>8.4600000000000009</v>
      </c>
      <c r="H43">
        <v>8.43</v>
      </c>
      <c r="I43">
        <f t="shared" si="0"/>
        <v>8.48</v>
      </c>
      <c r="K43" s="3"/>
    </row>
    <row r="44" spans="1:11" hidden="1" x14ac:dyDescent="0.3">
      <c r="A44">
        <v>2</v>
      </c>
      <c r="B44" t="s">
        <v>32</v>
      </c>
      <c r="C44" t="s">
        <v>9</v>
      </c>
      <c r="D44">
        <v>9.56</v>
      </c>
      <c r="E44">
        <v>9.5399999999999991</v>
      </c>
      <c r="F44">
        <v>9.51</v>
      </c>
      <c r="G44">
        <v>9.4700000000000006</v>
      </c>
      <c r="H44">
        <v>9.51</v>
      </c>
      <c r="I44">
        <f t="shared" si="0"/>
        <v>9.5179999999999989</v>
      </c>
      <c r="K44" s="3"/>
    </row>
    <row r="45" spans="1:11" hidden="1" x14ac:dyDescent="0.3">
      <c r="A45">
        <v>2</v>
      </c>
      <c r="B45" t="s">
        <v>33</v>
      </c>
      <c r="C45" t="s">
        <v>11</v>
      </c>
      <c r="D45">
        <v>7.46</v>
      </c>
      <c r="E45">
        <v>7.43</v>
      </c>
      <c r="F45">
        <v>7.4</v>
      </c>
      <c r="G45">
        <v>7.44</v>
      </c>
      <c r="H45">
        <v>7.38</v>
      </c>
      <c r="I45">
        <f t="shared" si="0"/>
        <v>7.4219999999999997</v>
      </c>
      <c r="K45" s="3"/>
    </row>
    <row r="46" spans="1:11" hidden="1" x14ac:dyDescent="0.3">
      <c r="A46">
        <v>2</v>
      </c>
      <c r="B46" t="s">
        <v>34</v>
      </c>
      <c r="C46" t="s">
        <v>13</v>
      </c>
      <c r="D46">
        <v>13.65</v>
      </c>
      <c r="E46">
        <v>13.65</v>
      </c>
      <c r="F46">
        <v>13.62</v>
      </c>
      <c r="G46">
        <v>13.58</v>
      </c>
      <c r="H46">
        <v>13.58</v>
      </c>
      <c r="I46">
        <f t="shared" si="0"/>
        <v>13.616</v>
      </c>
      <c r="K46" s="3"/>
    </row>
    <row r="47" spans="1:11" hidden="1" x14ac:dyDescent="0.3">
      <c r="A47">
        <v>2</v>
      </c>
      <c r="B47" t="s">
        <v>35</v>
      </c>
      <c r="C47" t="s">
        <v>15</v>
      </c>
      <c r="D47">
        <v>8.98</v>
      </c>
      <c r="E47">
        <v>8.98</v>
      </c>
      <c r="F47">
        <v>9.0399999999999991</v>
      </c>
      <c r="G47">
        <v>9.0500000000000007</v>
      </c>
      <c r="H47">
        <v>9.02</v>
      </c>
      <c r="I47">
        <f t="shared" si="0"/>
        <v>9.0139999999999993</v>
      </c>
      <c r="K47" s="3"/>
    </row>
    <row r="48" spans="1:11" hidden="1" x14ac:dyDescent="0.3">
      <c r="A48">
        <v>2</v>
      </c>
      <c r="B48" t="s">
        <v>36</v>
      </c>
      <c r="C48" t="s">
        <v>17</v>
      </c>
      <c r="D48">
        <v>5.52</v>
      </c>
      <c r="E48">
        <v>5.53</v>
      </c>
      <c r="F48">
        <v>5.51</v>
      </c>
      <c r="G48">
        <v>5.55</v>
      </c>
      <c r="H48">
        <v>5.52</v>
      </c>
      <c r="I48">
        <f t="shared" si="0"/>
        <v>5.5260000000000007</v>
      </c>
      <c r="K48" s="3"/>
    </row>
    <row r="49" spans="1:11" hidden="1" x14ac:dyDescent="0.3">
      <c r="A49">
        <v>2</v>
      </c>
      <c r="B49" t="s">
        <v>37</v>
      </c>
      <c r="C49" t="s">
        <v>19</v>
      </c>
      <c r="D49">
        <v>9.0399999999999991</v>
      </c>
      <c r="E49">
        <v>9.02</v>
      </c>
      <c r="F49">
        <v>9.02</v>
      </c>
      <c r="G49">
        <v>9.0500000000000007</v>
      </c>
      <c r="H49">
        <v>9.0399999999999991</v>
      </c>
      <c r="I49">
        <f t="shared" si="0"/>
        <v>9.0339999999999989</v>
      </c>
      <c r="K49" s="3"/>
    </row>
    <row r="50" spans="1:11" x14ac:dyDescent="0.3">
      <c r="A50">
        <v>2</v>
      </c>
      <c r="B50" t="s">
        <v>38</v>
      </c>
      <c r="C50" t="s">
        <v>9</v>
      </c>
      <c r="D50">
        <v>9.9700000000000006</v>
      </c>
      <c r="E50">
        <v>10</v>
      </c>
      <c r="F50">
        <v>9.9700000000000006</v>
      </c>
      <c r="G50">
        <v>10.02</v>
      </c>
      <c r="H50">
        <v>10</v>
      </c>
      <c r="I50">
        <f t="shared" si="0"/>
        <v>9.9919999999999991</v>
      </c>
      <c r="K50" s="3"/>
    </row>
    <row r="51" spans="1:11" x14ac:dyDescent="0.3">
      <c r="A51">
        <v>2</v>
      </c>
      <c r="B51" t="s">
        <v>39</v>
      </c>
      <c r="C51" t="s">
        <v>11</v>
      </c>
      <c r="D51">
        <v>6.78</v>
      </c>
      <c r="E51">
        <v>6.75</v>
      </c>
      <c r="F51">
        <v>6.73</v>
      </c>
      <c r="G51">
        <v>6.76</v>
      </c>
      <c r="H51">
        <v>6.76</v>
      </c>
      <c r="I51">
        <f t="shared" si="0"/>
        <v>6.7560000000000002</v>
      </c>
      <c r="K51" s="3"/>
    </row>
    <row r="52" spans="1:11" x14ac:dyDescent="0.3">
      <c r="A52">
        <v>2</v>
      </c>
      <c r="B52" t="s">
        <v>40</v>
      </c>
      <c r="C52" t="s">
        <v>13</v>
      </c>
      <c r="D52">
        <v>13.15</v>
      </c>
      <c r="E52">
        <v>13.13</v>
      </c>
      <c r="F52">
        <v>13.13</v>
      </c>
      <c r="G52">
        <v>13.13</v>
      </c>
      <c r="H52">
        <v>13.15</v>
      </c>
      <c r="I52">
        <f t="shared" si="0"/>
        <v>13.138000000000002</v>
      </c>
      <c r="K52" s="3"/>
    </row>
    <row r="53" spans="1:11" x14ac:dyDescent="0.3">
      <c r="A53">
        <v>2</v>
      </c>
      <c r="B53" t="s">
        <v>41</v>
      </c>
      <c r="C53" t="s">
        <v>15</v>
      </c>
      <c r="D53">
        <v>8.02</v>
      </c>
      <c r="E53">
        <v>8.0299999999999994</v>
      </c>
      <c r="F53">
        <v>8.0299999999999994</v>
      </c>
      <c r="G53">
        <v>7.97</v>
      </c>
      <c r="H53">
        <v>7.94</v>
      </c>
      <c r="I53">
        <f t="shared" si="0"/>
        <v>7.9979999999999993</v>
      </c>
      <c r="K53" s="3"/>
    </row>
    <row r="54" spans="1:11" x14ac:dyDescent="0.3">
      <c r="A54">
        <v>2</v>
      </c>
      <c r="B54" t="s">
        <v>42</v>
      </c>
      <c r="C54" t="s">
        <v>17</v>
      </c>
      <c r="D54">
        <v>5.28</v>
      </c>
      <c r="E54">
        <v>5.31</v>
      </c>
      <c r="F54">
        <v>5.28</v>
      </c>
      <c r="G54">
        <v>5.28</v>
      </c>
      <c r="H54">
        <v>5.31</v>
      </c>
      <c r="I54">
        <f t="shared" si="0"/>
        <v>5.2919999999999998</v>
      </c>
      <c r="K54" s="3"/>
    </row>
    <row r="55" spans="1:11" x14ac:dyDescent="0.3">
      <c r="A55">
        <v>2</v>
      </c>
      <c r="B55" t="s">
        <v>43</v>
      </c>
      <c r="C55" t="s">
        <v>19</v>
      </c>
      <c r="D55">
        <v>8.7799999999999994</v>
      </c>
      <c r="E55">
        <v>8.76</v>
      </c>
      <c r="F55">
        <v>8.73</v>
      </c>
      <c r="G55">
        <v>8.73</v>
      </c>
      <c r="H55">
        <v>8.73</v>
      </c>
      <c r="I55">
        <f t="shared" si="0"/>
        <v>8.7460000000000004</v>
      </c>
      <c r="K55" s="3"/>
    </row>
    <row r="56" spans="1:11" hidden="1" x14ac:dyDescent="0.3">
      <c r="A56">
        <v>3</v>
      </c>
      <c r="B56" t="s">
        <v>20</v>
      </c>
      <c r="C56" t="s">
        <v>9</v>
      </c>
      <c r="D56">
        <v>7.37</v>
      </c>
      <c r="E56">
        <v>7.37</v>
      </c>
      <c r="F56">
        <v>7.37</v>
      </c>
      <c r="G56">
        <v>7.37</v>
      </c>
      <c r="H56">
        <v>7.35</v>
      </c>
      <c r="I56">
        <f t="shared" si="0"/>
        <v>7.3659999999999997</v>
      </c>
      <c r="K56" s="3"/>
    </row>
    <row r="57" spans="1:11" hidden="1" x14ac:dyDescent="0.3">
      <c r="A57">
        <v>3</v>
      </c>
      <c r="B57" t="s">
        <v>21</v>
      </c>
      <c r="C57" t="s">
        <v>11</v>
      </c>
      <c r="D57">
        <v>7.49</v>
      </c>
      <c r="E57">
        <v>7.48</v>
      </c>
      <c r="F57">
        <v>7.46</v>
      </c>
      <c r="G57">
        <v>7.46</v>
      </c>
      <c r="H57">
        <v>7.46</v>
      </c>
      <c r="I57">
        <f t="shared" si="0"/>
        <v>7.4700000000000006</v>
      </c>
      <c r="K57" s="3"/>
    </row>
    <row r="58" spans="1:11" hidden="1" x14ac:dyDescent="0.3">
      <c r="A58">
        <v>3</v>
      </c>
      <c r="B58" t="s">
        <v>22</v>
      </c>
      <c r="C58" t="s">
        <v>13</v>
      </c>
      <c r="D58">
        <v>7.52</v>
      </c>
      <c r="E58">
        <v>7.52</v>
      </c>
      <c r="F58">
        <v>7.49</v>
      </c>
      <c r="G58">
        <v>7.51</v>
      </c>
      <c r="H58">
        <v>7.52</v>
      </c>
      <c r="I58">
        <f t="shared" si="0"/>
        <v>7.5120000000000005</v>
      </c>
      <c r="K58" s="3"/>
    </row>
    <row r="59" spans="1:11" hidden="1" x14ac:dyDescent="0.3">
      <c r="A59">
        <v>3</v>
      </c>
      <c r="B59" t="s">
        <v>23</v>
      </c>
      <c r="C59" t="s">
        <v>15</v>
      </c>
      <c r="D59">
        <v>8.1199999999999992</v>
      </c>
      <c r="E59">
        <v>8.1</v>
      </c>
      <c r="F59">
        <v>8.1</v>
      </c>
      <c r="G59">
        <v>8.08</v>
      </c>
      <c r="H59">
        <v>8.0399999999999991</v>
      </c>
      <c r="I59">
        <f t="shared" si="0"/>
        <v>8.0879999999999992</v>
      </c>
      <c r="K59" s="3"/>
    </row>
    <row r="60" spans="1:11" hidden="1" x14ac:dyDescent="0.3">
      <c r="A60">
        <v>3</v>
      </c>
      <c r="B60" t="s">
        <v>24</v>
      </c>
      <c r="C60" t="s">
        <v>17</v>
      </c>
      <c r="D60">
        <v>6.54</v>
      </c>
      <c r="E60">
        <v>6.51</v>
      </c>
      <c r="F60">
        <v>6.52</v>
      </c>
      <c r="G60">
        <v>6.5</v>
      </c>
      <c r="H60">
        <v>6.51</v>
      </c>
      <c r="I60">
        <f t="shared" si="0"/>
        <v>6.516</v>
      </c>
      <c r="K60" s="3"/>
    </row>
    <row r="61" spans="1:11" hidden="1" x14ac:dyDescent="0.3">
      <c r="A61">
        <v>3</v>
      </c>
      <c r="B61" t="s">
        <v>25</v>
      </c>
      <c r="C61" t="s">
        <v>19</v>
      </c>
      <c r="D61">
        <v>7.63</v>
      </c>
      <c r="E61">
        <v>7.62</v>
      </c>
      <c r="F61">
        <v>7.62</v>
      </c>
      <c r="G61">
        <v>7.62</v>
      </c>
      <c r="H61">
        <v>7.62</v>
      </c>
      <c r="I61">
        <f t="shared" si="0"/>
        <v>7.6219999999999999</v>
      </c>
      <c r="K61" s="3"/>
    </row>
    <row r="62" spans="1:11" hidden="1" x14ac:dyDescent="0.3">
      <c r="A62">
        <v>3</v>
      </c>
      <c r="B62" t="s">
        <v>26</v>
      </c>
      <c r="C62" t="s">
        <v>9</v>
      </c>
      <c r="D62">
        <v>7.55</v>
      </c>
      <c r="E62">
        <v>7.52</v>
      </c>
      <c r="F62">
        <v>7.5</v>
      </c>
      <c r="G62">
        <v>7.49</v>
      </c>
      <c r="H62">
        <v>7.52</v>
      </c>
      <c r="I62">
        <f t="shared" si="0"/>
        <v>7.516</v>
      </c>
      <c r="K62" s="3"/>
    </row>
    <row r="63" spans="1:11" hidden="1" x14ac:dyDescent="0.3">
      <c r="A63">
        <v>3</v>
      </c>
      <c r="B63" t="s">
        <v>27</v>
      </c>
      <c r="C63" t="s">
        <v>11</v>
      </c>
      <c r="D63">
        <v>7.4</v>
      </c>
      <c r="E63">
        <v>7.41</v>
      </c>
      <c r="F63">
        <v>7.39</v>
      </c>
      <c r="G63">
        <v>7.39</v>
      </c>
      <c r="H63">
        <v>7.41</v>
      </c>
      <c r="I63">
        <f t="shared" si="0"/>
        <v>7.4</v>
      </c>
      <c r="K63" s="3"/>
    </row>
    <row r="64" spans="1:11" hidden="1" x14ac:dyDescent="0.3">
      <c r="A64">
        <v>3</v>
      </c>
      <c r="B64" t="s">
        <v>28</v>
      </c>
      <c r="C64" t="s">
        <v>13</v>
      </c>
      <c r="D64">
        <v>7.89</v>
      </c>
      <c r="E64">
        <v>7.88</v>
      </c>
      <c r="F64">
        <v>7.88</v>
      </c>
      <c r="G64">
        <v>7.86</v>
      </c>
      <c r="H64">
        <v>7.88</v>
      </c>
      <c r="I64">
        <f t="shared" si="0"/>
        <v>7.8780000000000001</v>
      </c>
      <c r="K64" s="3"/>
    </row>
    <row r="65" spans="1:11" hidden="1" x14ac:dyDescent="0.3">
      <c r="A65">
        <v>3</v>
      </c>
      <c r="B65" t="s">
        <v>29</v>
      </c>
      <c r="C65" t="s">
        <v>15</v>
      </c>
      <c r="D65">
        <v>8.1199999999999992</v>
      </c>
      <c r="E65">
        <v>8.09</v>
      </c>
      <c r="F65">
        <v>8.11</v>
      </c>
      <c r="G65">
        <v>8.08</v>
      </c>
      <c r="H65">
        <v>8.08</v>
      </c>
      <c r="I65">
        <f t="shared" si="0"/>
        <v>8.0960000000000001</v>
      </c>
      <c r="K65" s="3"/>
    </row>
    <row r="66" spans="1:11" hidden="1" x14ac:dyDescent="0.3">
      <c r="A66">
        <v>3</v>
      </c>
      <c r="B66" t="s">
        <v>30</v>
      </c>
      <c r="C66" t="s">
        <v>17</v>
      </c>
      <c r="D66">
        <v>6.12</v>
      </c>
      <c r="E66">
        <v>6.12</v>
      </c>
      <c r="F66">
        <v>6.1</v>
      </c>
      <c r="G66">
        <v>6.11</v>
      </c>
      <c r="H66">
        <v>6.09</v>
      </c>
      <c r="I66">
        <f t="shared" si="0"/>
        <v>6.1079999999999997</v>
      </c>
      <c r="K66" s="3"/>
    </row>
    <row r="67" spans="1:11" hidden="1" x14ac:dyDescent="0.3">
      <c r="A67">
        <v>3</v>
      </c>
      <c r="B67" t="s">
        <v>31</v>
      </c>
      <c r="C67" t="s">
        <v>19</v>
      </c>
      <c r="D67">
        <v>7.22</v>
      </c>
      <c r="E67">
        <v>7.23</v>
      </c>
      <c r="F67">
        <v>7.22</v>
      </c>
      <c r="G67">
        <v>7.23</v>
      </c>
      <c r="H67">
        <v>7.23</v>
      </c>
      <c r="I67">
        <f t="shared" ref="I67:I130" si="1">AVERAGE(D67:H67)</f>
        <v>7.2259999999999991</v>
      </c>
      <c r="K67" s="3"/>
    </row>
    <row r="68" spans="1:11" hidden="1" x14ac:dyDescent="0.3">
      <c r="A68">
        <v>3</v>
      </c>
      <c r="B68" t="s">
        <v>32</v>
      </c>
      <c r="C68" t="s">
        <v>9</v>
      </c>
      <c r="D68">
        <v>7.44</v>
      </c>
      <c r="E68">
        <v>7.44</v>
      </c>
      <c r="F68">
        <v>7.42</v>
      </c>
      <c r="G68">
        <v>7.4</v>
      </c>
      <c r="H68">
        <v>7.39</v>
      </c>
      <c r="I68">
        <f t="shared" si="1"/>
        <v>7.418000000000001</v>
      </c>
      <c r="K68" s="3"/>
    </row>
    <row r="69" spans="1:11" hidden="1" x14ac:dyDescent="0.3">
      <c r="A69">
        <v>3</v>
      </c>
      <c r="B69" t="s">
        <v>33</v>
      </c>
      <c r="C69" t="s">
        <v>11</v>
      </c>
      <c r="D69">
        <v>7.23</v>
      </c>
      <c r="E69">
        <v>7.25</v>
      </c>
      <c r="F69">
        <v>7.22</v>
      </c>
      <c r="G69">
        <v>7.22</v>
      </c>
      <c r="H69">
        <v>7.2</v>
      </c>
      <c r="I69">
        <f t="shared" si="1"/>
        <v>7.2239999999999993</v>
      </c>
      <c r="K69" s="3"/>
    </row>
    <row r="70" spans="1:11" hidden="1" x14ac:dyDescent="0.3">
      <c r="A70">
        <v>3</v>
      </c>
      <c r="B70" t="s">
        <v>34</v>
      </c>
      <c r="C70" t="s">
        <v>13</v>
      </c>
      <c r="D70">
        <v>7.81</v>
      </c>
      <c r="E70">
        <v>7.77</v>
      </c>
      <c r="F70">
        <v>7.81</v>
      </c>
      <c r="G70">
        <v>7.82</v>
      </c>
      <c r="H70">
        <v>7.81</v>
      </c>
      <c r="I70">
        <f t="shared" si="1"/>
        <v>7.8039999999999994</v>
      </c>
      <c r="K70" s="3"/>
    </row>
    <row r="71" spans="1:11" hidden="1" x14ac:dyDescent="0.3">
      <c r="A71">
        <v>3</v>
      </c>
      <c r="B71" t="s">
        <v>35</v>
      </c>
      <c r="C71" t="s">
        <v>15</v>
      </c>
      <c r="D71">
        <v>8.4</v>
      </c>
      <c r="E71">
        <v>8.41</v>
      </c>
      <c r="F71">
        <v>8.43</v>
      </c>
      <c r="G71">
        <v>8.43</v>
      </c>
      <c r="H71">
        <v>8.39</v>
      </c>
      <c r="I71">
        <f t="shared" si="1"/>
        <v>8.4120000000000008</v>
      </c>
      <c r="K71" s="3"/>
    </row>
    <row r="72" spans="1:11" hidden="1" x14ac:dyDescent="0.3">
      <c r="A72">
        <v>3</v>
      </c>
      <c r="B72" t="s">
        <v>36</v>
      </c>
      <c r="C72" t="s">
        <v>17</v>
      </c>
      <c r="D72">
        <v>6.07</v>
      </c>
      <c r="E72">
        <v>6.05</v>
      </c>
      <c r="F72">
        <v>6.05</v>
      </c>
      <c r="G72">
        <v>6.04</v>
      </c>
      <c r="H72">
        <v>6.05</v>
      </c>
      <c r="I72">
        <f t="shared" si="1"/>
        <v>6.0520000000000005</v>
      </c>
      <c r="K72" s="3"/>
    </row>
    <row r="73" spans="1:11" x14ac:dyDescent="0.3">
      <c r="A73">
        <v>3</v>
      </c>
      <c r="B73" t="s">
        <v>37</v>
      </c>
      <c r="C73" t="s">
        <v>19</v>
      </c>
      <c r="D73">
        <v>7.41</v>
      </c>
      <c r="E73">
        <v>7.4</v>
      </c>
      <c r="F73">
        <v>7.41</v>
      </c>
      <c r="G73">
        <v>7.41</v>
      </c>
      <c r="H73">
        <v>7.41</v>
      </c>
      <c r="I73">
        <f t="shared" si="1"/>
        <v>7.4079999999999995</v>
      </c>
      <c r="K73" s="3"/>
    </row>
    <row r="74" spans="1:11" x14ac:dyDescent="0.3">
      <c r="A74">
        <v>3</v>
      </c>
      <c r="B74" t="s">
        <v>38</v>
      </c>
      <c r="C74" t="s">
        <v>9</v>
      </c>
      <c r="D74">
        <v>7.85</v>
      </c>
      <c r="E74">
        <v>7.87</v>
      </c>
      <c r="F74">
        <v>7.86</v>
      </c>
      <c r="G74">
        <v>7.84</v>
      </c>
      <c r="H74">
        <v>7.87</v>
      </c>
      <c r="I74">
        <f t="shared" si="1"/>
        <v>7.8579999999999997</v>
      </c>
      <c r="K74" s="3"/>
    </row>
    <row r="75" spans="1:11" x14ac:dyDescent="0.3">
      <c r="A75">
        <v>3</v>
      </c>
      <c r="B75" t="s">
        <v>39</v>
      </c>
      <c r="C75" t="s">
        <v>11</v>
      </c>
      <c r="D75">
        <v>7.21</v>
      </c>
      <c r="E75">
        <v>7.21</v>
      </c>
      <c r="F75">
        <v>7.21</v>
      </c>
      <c r="G75">
        <v>7.2</v>
      </c>
      <c r="H75">
        <v>7.21</v>
      </c>
      <c r="I75">
        <f t="shared" si="1"/>
        <v>7.2080000000000002</v>
      </c>
      <c r="K75" s="3"/>
    </row>
    <row r="76" spans="1:11" x14ac:dyDescent="0.3">
      <c r="A76">
        <v>3</v>
      </c>
      <c r="B76" t="s">
        <v>40</v>
      </c>
      <c r="C76" t="s">
        <v>13</v>
      </c>
      <c r="D76">
        <v>8.06</v>
      </c>
      <c r="E76">
        <v>8.0299999999999994</v>
      </c>
      <c r="F76">
        <v>8.02</v>
      </c>
      <c r="G76">
        <v>8.01</v>
      </c>
      <c r="H76">
        <v>8.02</v>
      </c>
      <c r="I76">
        <f t="shared" si="1"/>
        <v>8.0280000000000005</v>
      </c>
      <c r="K76" s="3"/>
    </row>
    <row r="77" spans="1:11" x14ac:dyDescent="0.3">
      <c r="A77">
        <v>3</v>
      </c>
      <c r="B77" t="s">
        <v>41</v>
      </c>
      <c r="C77" t="s">
        <v>15</v>
      </c>
      <c r="D77">
        <v>7.95</v>
      </c>
      <c r="E77">
        <v>7.97</v>
      </c>
      <c r="F77">
        <v>7.95</v>
      </c>
      <c r="G77">
        <v>7.94</v>
      </c>
      <c r="H77">
        <v>7.95</v>
      </c>
      <c r="I77">
        <f t="shared" si="1"/>
        <v>7.9520000000000008</v>
      </c>
      <c r="K77" s="3"/>
    </row>
    <row r="78" spans="1:11" x14ac:dyDescent="0.3">
      <c r="A78">
        <v>3</v>
      </c>
      <c r="B78" t="s">
        <v>42</v>
      </c>
      <c r="C78" t="s">
        <v>17</v>
      </c>
      <c r="D78">
        <v>5.23</v>
      </c>
      <c r="E78">
        <v>5.24</v>
      </c>
      <c r="F78">
        <v>5.25</v>
      </c>
      <c r="G78">
        <v>5.23</v>
      </c>
      <c r="H78">
        <v>5.24</v>
      </c>
      <c r="I78">
        <f t="shared" si="1"/>
        <v>5.2380000000000013</v>
      </c>
      <c r="K78" s="3"/>
    </row>
    <row r="79" spans="1:11" x14ac:dyDescent="0.3">
      <c r="A79">
        <v>3</v>
      </c>
      <c r="B79" t="s">
        <v>43</v>
      </c>
      <c r="C79" t="s">
        <v>19</v>
      </c>
      <c r="D79">
        <v>7.27</v>
      </c>
      <c r="E79">
        <v>7.25</v>
      </c>
      <c r="F79">
        <v>7.25</v>
      </c>
      <c r="G79">
        <v>7.25</v>
      </c>
      <c r="H79">
        <v>7.25</v>
      </c>
      <c r="I79">
        <f t="shared" si="1"/>
        <v>7.2539999999999996</v>
      </c>
      <c r="K79" s="3"/>
    </row>
    <row r="80" spans="1:11" hidden="1" x14ac:dyDescent="0.3">
      <c r="A80">
        <v>4</v>
      </c>
      <c r="B80" t="s">
        <v>26</v>
      </c>
      <c r="C80" t="s">
        <v>9</v>
      </c>
      <c r="D80">
        <v>7.15</v>
      </c>
      <c r="E80">
        <v>7.15</v>
      </c>
      <c r="F80">
        <v>7.16</v>
      </c>
      <c r="G80">
        <v>7.16</v>
      </c>
      <c r="H80">
        <v>7.13</v>
      </c>
      <c r="I80">
        <f t="shared" si="1"/>
        <v>7.15</v>
      </c>
      <c r="K80" s="3"/>
    </row>
    <row r="81" spans="1:11" hidden="1" x14ac:dyDescent="0.3">
      <c r="A81">
        <v>4</v>
      </c>
      <c r="B81" t="s">
        <v>27</v>
      </c>
      <c r="C81" t="s">
        <v>11</v>
      </c>
      <c r="D81">
        <v>7.28</v>
      </c>
      <c r="E81">
        <v>7.25</v>
      </c>
      <c r="F81">
        <v>7.26</v>
      </c>
      <c r="G81">
        <v>7.24</v>
      </c>
      <c r="H81">
        <v>7.25</v>
      </c>
      <c r="I81">
        <f t="shared" si="1"/>
        <v>7.2560000000000002</v>
      </c>
      <c r="K81" s="3"/>
    </row>
    <row r="82" spans="1:11" hidden="1" x14ac:dyDescent="0.3">
      <c r="A82">
        <v>4</v>
      </c>
      <c r="B82" t="s">
        <v>28</v>
      </c>
      <c r="C82" t="s">
        <v>13</v>
      </c>
      <c r="D82">
        <v>7.96</v>
      </c>
      <c r="E82">
        <v>7.97</v>
      </c>
      <c r="F82">
        <v>7.94</v>
      </c>
      <c r="G82">
        <v>7.96</v>
      </c>
      <c r="H82">
        <v>7.95</v>
      </c>
      <c r="I82">
        <f t="shared" si="1"/>
        <v>7.9560000000000004</v>
      </c>
      <c r="K82" s="3"/>
    </row>
    <row r="83" spans="1:11" hidden="1" x14ac:dyDescent="0.3">
      <c r="A83">
        <v>4</v>
      </c>
      <c r="B83" t="s">
        <v>29</v>
      </c>
      <c r="C83" t="s">
        <v>15</v>
      </c>
      <c r="D83">
        <v>8</v>
      </c>
      <c r="E83">
        <v>8.01</v>
      </c>
      <c r="F83">
        <v>8</v>
      </c>
      <c r="G83">
        <v>7.97</v>
      </c>
      <c r="H83">
        <v>7.99</v>
      </c>
      <c r="I83">
        <f t="shared" si="1"/>
        <v>7.9939999999999998</v>
      </c>
      <c r="K83" s="3"/>
    </row>
    <row r="84" spans="1:11" hidden="1" x14ac:dyDescent="0.3">
      <c r="A84">
        <v>4</v>
      </c>
      <c r="B84" t="s">
        <v>30</v>
      </c>
      <c r="C84" t="s">
        <v>17</v>
      </c>
      <c r="D84">
        <v>5.36</v>
      </c>
      <c r="E84">
        <v>5.36</v>
      </c>
      <c r="F84">
        <v>5.35</v>
      </c>
      <c r="G84">
        <v>5.35</v>
      </c>
      <c r="H84">
        <v>5.35</v>
      </c>
      <c r="I84">
        <f t="shared" si="1"/>
        <v>5.354000000000001</v>
      </c>
      <c r="K84" s="3"/>
    </row>
    <row r="85" spans="1:11" hidden="1" x14ac:dyDescent="0.3">
      <c r="A85">
        <v>4</v>
      </c>
      <c r="B85" t="s">
        <v>31</v>
      </c>
      <c r="C85" t="s">
        <v>19</v>
      </c>
      <c r="D85">
        <v>7.03</v>
      </c>
      <c r="E85">
        <v>7.01</v>
      </c>
      <c r="F85">
        <v>7.02</v>
      </c>
      <c r="G85">
        <v>7.03</v>
      </c>
      <c r="H85">
        <v>7.01</v>
      </c>
      <c r="I85">
        <f t="shared" si="1"/>
        <v>7.0200000000000005</v>
      </c>
      <c r="K85" s="3"/>
    </row>
    <row r="86" spans="1:11" hidden="1" x14ac:dyDescent="0.3">
      <c r="A86">
        <v>4</v>
      </c>
      <c r="B86" t="s">
        <v>32</v>
      </c>
      <c r="C86" t="s">
        <v>9</v>
      </c>
      <c r="D86">
        <v>7.21</v>
      </c>
      <c r="E86">
        <v>7.2</v>
      </c>
      <c r="F86">
        <v>7.19</v>
      </c>
      <c r="G86">
        <v>7.19</v>
      </c>
      <c r="H86">
        <v>7.19</v>
      </c>
      <c r="I86">
        <f t="shared" si="1"/>
        <v>7.1960000000000006</v>
      </c>
      <c r="K86" s="3"/>
    </row>
    <row r="87" spans="1:11" hidden="1" x14ac:dyDescent="0.3">
      <c r="A87">
        <v>4</v>
      </c>
      <c r="B87" t="s">
        <v>33</v>
      </c>
      <c r="C87" t="s">
        <v>11</v>
      </c>
      <c r="D87">
        <v>7.03</v>
      </c>
      <c r="E87">
        <v>7.02</v>
      </c>
      <c r="F87">
        <v>7.02</v>
      </c>
      <c r="G87">
        <v>7.03</v>
      </c>
      <c r="H87">
        <v>7.01</v>
      </c>
      <c r="I87">
        <f t="shared" si="1"/>
        <v>7.0220000000000002</v>
      </c>
      <c r="K87" s="3"/>
    </row>
    <row r="88" spans="1:11" hidden="1" x14ac:dyDescent="0.3">
      <c r="A88">
        <v>4</v>
      </c>
      <c r="B88" t="s">
        <v>34</v>
      </c>
      <c r="C88" t="s">
        <v>13</v>
      </c>
      <c r="D88">
        <v>7.51</v>
      </c>
      <c r="E88">
        <v>7.55</v>
      </c>
      <c r="F88">
        <v>7.53</v>
      </c>
      <c r="G88">
        <v>7.54</v>
      </c>
      <c r="H88">
        <v>7.57</v>
      </c>
      <c r="I88">
        <f t="shared" si="1"/>
        <v>7.5400000000000009</v>
      </c>
      <c r="K88" s="3"/>
    </row>
    <row r="89" spans="1:11" hidden="1" x14ac:dyDescent="0.3">
      <c r="A89">
        <v>4</v>
      </c>
      <c r="B89" t="s">
        <v>35</v>
      </c>
      <c r="C89" t="s">
        <v>15</v>
      </c>
      <c r="D89">
        <v>8.4700000000000006</v>
      </c>
      <c r="E89">
        <v>8.49</v>
      </c>
      <c r="F89">
        <v>8.52</v>
      </c>
      <c r="G89">
        <v>8.51</v>
      </c>
      <c r="H89">
        <v>8.49</v>
      </c>
      <c r="I89">
        <f t="shared" si="1"/>
        <v>8.4960000000000004</v>
      </c>
      <c r="K89" s="3"/>
    </row>
    <row r="90" spans="1:11" hidden="1" x14ac:dyDescent="0.3">
      <c r="A90">
        <v>4</v>
      </c>
      <c r="B90" t="s">
        <v>36</v>
      </c>
      <c r="C90" t="s">
        <v>17</v>
      </c>
      <c r="D90">
        <v>4.8499999999999996</v>
      </c>
      <c r="E90">
        <v>4.8499999999999996</v>
      </c>
      <c r="F90">
        <v>4.8499999999999996</v>
      </c>
      <c r="G90">
        <v>4.83</v>
      </c>
      <c r="H90">
        <v>4.83</v>
      </c>
      <c r="I90">
        <f t="shared" si="1"/>
        <v>4.8420000000000005</v>
      </c>
      <c r="K90" s="3"/>
    </row>
    <row r="91" spans="1:11" hidden="1" x14ac:dyDescent="0.3">
      <c r="A91">
        <v>4</v>
      </c>
      <c r="B91" t="s">
        <v>37</v>
      </c>
      <c r="C91" t="s">
        <v>19</v>
      </c>
      <c r="D91">
        <v>7.28</v>
      </c>
      <c r="E91">
        <v>7.29</v>
      </c>
      <c r="F91">
        <v>7.3</v>
      </c>
      <c r="G91">
        <v>7.3</v>
      </c>
      <c r="H91">
        <v>7.29</v>
      </c>
      <c r="I91">
        <f t="shared" si="1"/>
        <v>7.2919999999999998</v>
      </c>
      <c r="K91" s="3"/>
    </row>
    <row r="92" spans="1:11" x14ac:dyDescent="0.3">
      <c r="A92">
        <v>4</v>
      </c>
      <c r="B92" t="s">
        <v>38</v>
      </c>
      <c r="C92" t="s">
        <v>9</v>
      </c>
      <c r="D92">
        <v>7.4</v>
      </c>
      <c r="E92">
        <v>7.4</v>
      </c>
      <c r="F92">
        <v>7.4</v>
      </c>
      <c r="G92">
        <v>7.37</v>
      </c>
      <c r="H92">
        <v>7.36</v>
      </c>
      <c r="I92">
        <f t="shared" si="1"/>
        <v>7.386000000000001</v>
      </c>
      <c r="K92" s="3"/>
    </row>
    <row r="93" spans="1:11" x14ac:dyDescent="0.3">
      <c r="A93">
        <v>4</v>
      </c>
      <c r="B93" t="s">
        <v>39</v>
      </c>
      <c r="C93" t="s">
        <v>11</v>
      </c>
      <c r="D93">
        <v>7.19</v>
      </c>
      <c r="E93">
        <v>7.17</v>
      </c>
      <c r="F93">
        <v>7.18</v>
      </c>
      <c r="G93">
        <v>7.16</v>
      </c>
      <c r="H93">
        <v>7.18</v>
      </c>
      <c r="I93">
        <f t="shared" si="1"/>
        <v>7.1759999999999993</v>
      </c>
      <c r="K93" s="3"/>
    </row>
    <row r="94" spans="1:11" x14ac:dyDescent="0.3">
      <c r="A94">
        <v>4</v>
      </c>
      <c r="B94" t="s">
        <v>40</v>
      </c>
      <c r="C94" t="s">
        <v>13</v>
      </c>
      <c r="D94">
        <v>8.2899999999999991</v>
      </c>
      <c r="E94">
        <v>8.33</v>
      </c>
      <c r="F94">
        <v>8.3000000000000007</v>
      </c>
      <c r="G94">
        <v>8.2799999999999994</v>
      </c>
      <c r="H94">
        <v>8.26</v>
      </c>
      <c r="I94">
        <f t="shared" si="1"/>
        <v>8.291999999999998</v>
      </c>
      <c r="K94" s="3"/>
    </row>
    <row r="95" spans="1:11" x14ac:dyDescent="0.3">
      <c r="A95">
        <v>4</v>
      </c>
      <c r="B95" t="s">
        <v>41</v>
      </c>
      <c r="C95" t="s">
        <v>15</v>
      </c>
      <c r="D95">
        <v>8.1</v>
      </c>
      <c r="E95">
        <v>8.06</v>
      </c>
      <c r="F95">
        <v>8.08</v>
      </c>
      <c r="G95">
        <v>8.07</v>
      </c>
      <c r="H95">
        <v>8.09</v>
      </c>
      <c r="I95">
        <f t="shared" si="1"/>
        <v>8.0800000000000018</v>
      </c>
      <c r="K95" s="3"/>
    </row>
    <row r="96" spans="1:11" x14ac:dyDescent="0.3">
      <c r="A96">
        <v>4</v>
      </c>
      <c r="B96" t="s">
        <v>42</v>
      </c>
      <c r="C96" t="s">
        <v>17</v>
      </c>
      <c r="D96">
        <v>5.41</v>
      </c>
      <c r="E96">
        <v>5.39</v>
      </c>
      <c r="F96">
        <v>5.38</v>
      </c>
      <c r="G96">
        <v>5.37</v>
      </c>
      <c r="H96">
        <v>5.37</v>
      </c>
      <c r="I96">
        <f t="shared" si="1"/>
        <v>5.3840000000000003</v>
      </c>
      <c r="K96" s="3"/>
    </row>
    <row r="97" spans="1:11" x14ac:dyDescent="0.3">
      <c r="A97">
        <v>4</v>
      </c>
      <c r="B97" t="s">
        <v>43</v>
      </c>
      <c r="C97" t="s">
        <v>19</v>
      </c>
      <c r="D97">
        <v>7.51</v>
      </c>
      <c r="E97">
        <v>7.49</v>
      </c>
      <c r="F97">
        <v>7.49</v>
      </c>
      <c r="G97">
        <v>7.48</v>
      </c>
      <c r="H97">
        <v>7.46</v>
      </c>
      <c r="I97">
        <f t="shared" si="1"/>
        <v>7.4859999999999998</v>
      </c>
      <c r="K97" s="3"/>
    </row>
    <row r="98" spans="1:11" hidden="1" x14ac:dyDescent="0.3">
      <c r="A98">
        <v>7</v>
      </c>
      <c r="B98" t="s">
        <v>26</v>
      </c>
      <c r="C98" t="s">
        <v>9</v>
      </c>
      <c r="D98">
        <v>5.96</v>
      </c>
      <c r="E98">
        <v>5.95</v>
      </c>
      <c r="F98">
        <v>5.96</v>
      </c>
      <c r="G98">
        <v>5.96</v>
      </c>
      <c r="H98">
        <v>5.98</v>
      </c>
      <c r="I98">
        <f t="shared" si="1"/>
        <v>5.9620000000000006</v>
      </c>
      <c r="K98" s="3"/>
    </row>
    <row r="99" spans="1:11" hidden="1" x14ac:dyDescent="0.3">
      <c r="A99">
        <v>7</v>
      </c>
      <c r="B99" t="s">
        <v>27</v>
      </c>
      <c r="C99" t="s">
        <v>11</v>
      </c>
      <c r="D99">
        <v>6.34</v>
      </c>
      <c r="E99">
        <v>6.31</v>
      </c>
      <c r="F99">
        <v>6.31</v>
      </c>
      <c r="G99">
        <v>6.3</v>
      </c>
      <c r="H99">
        <v>6.28</v>
      </c>
      <c r="I99">
        <f t="shared" si="1"/>
        <v>6.3079999999999998</v>
      </c>
      <c r="K99" s="3"/>
    </row>
    <row r="100" spans="1:11" hidden="1" x14ac:dyDescent="0.3">
      <c r="A100">
        <v>7</v>
      </c>
      <c r="B100" t="s">
        <v>28</v>
      </c>
      <c r="C100" t="s">
        <v>13</v>
      </c>
      <c r="D100">
        <v>6.56</v>
      </c>
      <c r="E100">
        <v>6.62</v>
      </c>
      <c r="F100">
        <v>6.66</v>
      </c>
      <c r="G100">
        <v>6.69</v>
      </c>
      <c r="H100">
        <v>6.73</v>
      </c>
      <c r="I100">
        <f t="shared" si="1"/>
        <v>6.652000000000001</v>
      </c>
      <c r="K100" s="3"/>
    </row>
    <row r="101" spans="1:11" hidden="1" x14ac:dyDescent="0.3">
      <c r="A101">
        <v>7</v>
      </c>
      <c r="B101" t="s">
        <v>29</v>
      </c>
      <c r="C101" t="s">
        <v>15</v>
      </c>
      <c r="D101">
        <v>6.99</v>
      </c>
      <c r="E101">
        <v>7</v>
      </c>
      <c r="F101">
        <v>7.02</v>
      </c>
      <c r="G101">
        <v>7.03</v>
      </c>
      <c r="H101">
        <v>7.05</v>
      </c>
      <c r="I101">
        <f t="shared" si="1"/>
        <v>7.0179999999999989</v>
      </c>
      <c r="K101" s="3"/>
    </row>
    <row r="102" spans="1:11" hidden="1" x14ac:dyDescent="0.3">
      <c r="A102">
        <v>7</v>
      </c>
      <c r="B102" t="s">
        <v>30</v>
      </c>
      <c r="C102" t="s">
        <v>17</v>
      </c>
      <c r="D102">
        <v>4.6500000000000004</v>
      </c>
      <c r="E102">
        <v>4.66</v>
      </c>
      <c r="F102">
        <v>4.6500000000000004</v>
      </c>
      <c r="G102">
        <v>4.66</v>
      </c>
      <c r="H102">
        <v>4.67</v>
      </c>
      <c r="I102">
        <f t="shared" si="1"/>
        <v>4.6579999999999995</v>
      </c>
      <c r="K102" s="3"/>
    </row>
    <row r="103" spans="1:11" hidden="1" x14ac:dyDescent="0.3">
      <c r="A103">
        <v>7</v>
      </c>
      <c r="B103" t="s">
        <v>31</v>
      </c>
      <c r="C103" t="s">
        <v>19</v>
      </c>
      <c r="D103">
        <v>6.21</v>
      </c>
      <c r="E103">
        <v>6.2</v>
      </c>
      <c r="F103">
        <v>6.2</v>
      </c>
      <c r="G103">
        <v>6.22</v>
      </c>
      <c r="H103">
        <v>6.22</v>
      </c>
      <c r="I103">
        <f t="shared" si="1"/>
        <v>6.2099999999999991</v>
      </c>
      <c r="K103" s="3"/>
    </row>
    <row r="104" spans="1:11" hidden="1" x14ac:dyDescent="0.3">
      <c r="A104">
        <v>7</v>
      </c>
      <c r="B104" t="s">
        <v>32</v>
      </c>
      <c r="C104" t="s">
        <v>9</v>
      </c>
      <c r="D104">
        <v>5.71</v>
      </c>
      <c r="E104">
        <v>5.7</v>
      </c>
      <c r="F104">
        <v>5.7</v>
      </c>
      <c r="G104">
        <v>5.7</v>
      </c>
      <c r="H104">
        <v>5.7</v>
      </c>
      <c r="I104">
        <f t="shared" si="1"/>
        <v>5.702</v>
      </c>
      <c r="K104" s="3"/>
    </row>
    <row r="105" spans="1:11" hidden="1" x14ac:dyDescent="0.3">
      <c r="A105">
        <v>7</v>
      </c>
      <c r="B105" t="s">
        <v>33</v>
      </c>
      <c r="C105" t="s">
        <v>11</v>
      </c>
      <c r="D105">
        <v>5.85</v>
      </c>
      <c r="E105">
        <v>5.85</v>
      </c>
      <c r="F105">
        <v>5.83</v>
      </c>
      <c r="G105">
        <v>5.85</v>
      </c>
      <c r="H105">
        <v>5.85</v>
      </c>
      <c r="I105">
        <f t="shared" si="1"/>
        <v>5.846000000000001</v>
      </c>
      <c r="K105" s="3"/>
    </row>
    <row r="106" spans="1:11" hidden="1" x14ac:dyDescent="0.3">
      <c r="A106">
        <v>7</v>
      </c>
      <c r="B106" t="s">
        <v>34</v>
      </c>
      <c r="C106" t="s">
        <v>13</v>
      </c>
      <c r="D106">
        <v>6.14</v>
      </c>
      <c r="E106">
        <v>6.16</v>
      </c>
      <c r="F106">
        <v>6.17</v>
      </c>
      <c r="G106">
        <v>6.17</v>
      </c>
      <c r="H106">
        <v>6.17</v>
      </c>
      <c r="I106">
        <f t="shared" si="1"/>
        <v>6.1620000000000008</v>
      </c>
      <c r="K106" s="3"/>
    </row>
    <row r="107" spans="1:11" hidden="1" x14ac:dyDescent="0.3">
      <c r="A107">
        <v>7</v>
      </c>
      <c r="B107" t="s">
        <v>35</v>
      </c>
      <c r="C107" t="s">
        <v>15</v>
      </c>
      <c r="D107">
        <v>7.03</v>
      </c>
      <c r="E107">
        <v>7.05</v>
      </c>
      <c r="F107">
        <v>7.07</v>
      </c>
      <c r="G107">
        <v>7.09</v>
      </c>
      <c r="H107">
        <v>7.08</v>
      </c>
      <c r="I107">
        <f t="shared" si="1"/>
        <v>7.0640000000000001</v>
      </c>
      <c r="K107" s="3"/>
    </row>
    <row r="108" spans="1:11" hidden="1" x14ac:dyDescent="0.3">
      <c r="A108">
        <v>7</v>
      </c>
      <c r="B108" t="s">
        <v>36</v>
      </c>
      <c r="C108" t="s">
        <v>17</v>
      </c>
      <c r="D108">
        <v>3.96</v>
      </c>
      <c r="E108">
        <v>3.97</v>
      </c>
      <c r="F108">
        <v>3.98</v>
      </c>
      <c r="G108">
        <v>3.98</v>
      </c>
      <c r="H108">
        <v>3.97</v>
      </c>
      <c r="I108">
        <f t="shared" si="1"/>
        <v>3.972</v>
      </c>
      <c r="K108" s="3"/>
    </row>
    <row r="109" spans="1:11" hidden="1" x14ac:dyDescent="0.3">
      <c r="A109">
        <v>7</v>
      </c>
      <c r="B109" t="s">
        <v>37</v>
      </c>
      <c r="C109" t="s">
        <v>19</v>
      </c>
      <c r="D109">
        <v>6.26</v>
      </c>
      <c r="E109">
        <v>6.26</v>
      </c>
      <c r="F109">
        <v>6.26</v>
      </c>
      <c r="G109">
        <v>6.26</v>
      </c>
      <c r="H109">
        <v>6.24</v>
      </c>
      <c r="I109">
        <f t="shared" si="1"/>
        <v>6.2560000000000002</v>
      </c>
      <c r="K109" s="3"/>
    </row>
    <row r="110" spans="1:11" x14ac:dyDescent="0.3">
      <c r="A110">
        <v>7</v>
      </c>
      <c r="B110" t="s">
        <v>38</v>
      </c>
      <c r="C110" t="s">
        <v>9</v>
      </c>
      <c r="D110">
        <v>6.01</v>
      </c>
      <c r="E110">
        <v>6.01</v>
      </c>
      <c r="F110">
        <v>6.02</v>
      </c>
      <c r="G110">
        <v>6.06</v>
      </c>
      <c r="H110">
        <v>6.04</v>
      </c>
      <c r="I110">
        <f t="shared" si="1"/>
        <v>6.0279999999999996</v>
      </c>
      <c r="K110" s="3"/>
    </row>
    <row r="111" spans="1:11" x14ac:dyDescent="0.3">
      <c r="A111">
        <v>7</v>
      </c>
      <c r="B111" t="s">
        <v>39</v>
      </c>
      <c r="C111" t="s">
        <v>11</v>
      </c>
      <c r="D111">
        <v>6.1</v>
      </c>
      <c r="E111">
        <v>6.11</v>
      </c>
      <c r="F111">
        <v>6.12</v>
      </c>
      <c r="G111">
        <v>6.12</v>
      </c>
      <c r="H111">
        <v>6.13</v>
      </c>
      <c r="I111">
        <f t="shared" si="1"/>
        <v>6.1160000000000005</v>
      </c>
      <c r="K111" s="3"/>
    </row>
    <row r="112" spans="1:11" x14ac:dyDescent="0.3">
      <c r="A112">
        <v>7</v>
      </c>
      <c r="B112" t="s">
        <v>40</v>
      </c>
      <c r="C112" t="s">
        <v>13</v>
      </c>
      <c r="D112">
        <v>6.6</v>
      </c>
      <c r="E112">
        <v>6.61</v>
      </c>
      <c r="F112">
        <v>6.64</v>
      </c>
      <c r="G112">
        <v>6.66</v>
      </c>
      <c r="H112">
        <v>6.65</v>
      </c>
      <c r="I112">
        <f t="shared" si="1"/>
        <v>6.6320000000000006</v>
      </c>
      <c r="K112" s="3"/>
    </row>
    <row r="113" spans="1:9" x14ac:dyDescent="0.3">
      <c r="A113">
        <v>7</v>
      </c>
      <c r="B113" t="s">
        <v>41</v>
      </c>
      <c r="C113" t="s">
        <v>15</v>
      </c>
      <c r="D113">
        <v>6.69</v>
      </c>
      <c r="E113">
        <v>6.7</v>
      </c>
      <c r="F113">
        <v>6.73</v>
      </c>
      <c r="G113">
        <v>6.75</v>
      </c>
      <c r="H113">
        <v>6.73</v>
      </c>
      <c r="I113">
        <f t="shared" si="1"/>
        <v>6.7200000000000006</v>
      </c>
    </row>
    <row r="114" spans="1:9" x14ac:dyDescent="0.3">
      <c r="A114">
        <v>7</v>
      </c>
      <c r="B114" t="s">
        <v>42</v>
      </c>
      <c r="C114" t="s">
        <v>17</v>
      </c>
      <c r="D114">
        <v>4.0999999999999996</v>
      </c>
      <c r="E114">
        <v>4.1100000000000003</v>
      </c>
      <c r="F114">
        <v>4.12</v>
      </c>
      <c r="G114">
        <v>4.16</v>
      </c>
      <c r="H114">
        <v>4.1500000000000004</v>
      </c>
      <c r="I114">
        <f t="shared" si="1"/>
        <v>4.1280000000000001</v>
      </c>
    </row>
    <row r="115" spans="1:9" x14ac:dyDescent="0.3">
      <c r="A115">
        <v>7</v>
      </c>
      <c r="B115" t="s">
        <v>43</v>
      </c>
      <c r="C115" t="s">
        <v>19</v>
      </c>
      <c r="D115">
        <v>5.9</v>
      </c>
      <c r="E115">
        <v>5.93</v>
      </c>
      <c r="F115">
        <v>5.94</v>
      </c>
      <c r="G115">
        <v>5.96</v>
      </c>
      <c r="H115">
        <v>5.96</v>
      </c>
      <c r="I115">
        <f t="shared" si="1"/>
        <v>5.9380000000000006</v>
      </c>
    </row>
    <row r="116" spans="1:9" hidden="1" x14ac:dyDescent="0.3">
      <c r="A116">
        <v>8</v>
      </c>
      <c r="B116" t="s">
        <v>32</v>
      </c>
      <c r="C116" t="s">
        <v>9</v>
      </c>
      <c r="D116">
        <v>6.18</v>
      </c>
      <c r="E116">
        <v>6.17</v>
      </c>
      <c r="F116">
        <v>6.15</v>
      </c>
      <c r="G116">
        <v>6.13</v>
      </c>
      <c r="H116">
        <v>6.16</v>
      </c>
      <c r="I116">
        <f t="shared" si="1"/>
        <v>6.1579999999999995</v>
      </c>
    </row>
    <row r="117" spans="1:9" hidden="1" x14ac:dyDescent="0.3">
      <c r="A117">
        <v>8</v>
      </c>
      <c r="B117" t="s">
        <v>33</v>
      </c>
      <c r="C117" t="s">
        <v>11</v>
      </c>
      <c r="D117">
        <v>6.4</v>
      </c>
      <c r="E117">
        <v>6.38</v>
      </c>
      <c r="F117">
        <v>6.34</v>
      </c>
      <c r="G117">
        <v>6.37</v>
      </c>
      <c r="H117">
        <v>6.36</v>
      </c>
      <c r="I117">
        <f t="shared" si="1"/>
        <v>6.37</v>
      </c>
    </row>
    <row r="118" spans="1:9" hidden="1" x14ac:dyDescent="0.3">
      <c r="A118">
        <v>8</v>
      </c>
      <c r="B118" t="s">
        <v>34</v>
      </c>
      <c r="C118" t="s">
        <v>13</v>
      </c>
      <c r="D118">
        <v>6.64</v>
      </c>
      <c r="E118">
        <v>6.66</v>
      </c>
      <c r="F118">
        <v>6.68</v>
      </c>
      <c r="G118">
        <v>6.69</v>
      </c>
      <c r="H118">
        <v>6.65</v>
      </c>
      <c r="I118">
        <f t="shared" si="1"/>
        <v>6.6639999999999997</v>
      </c>
    </row>
    <row r="119" spans="1:9" hidden="1" x14ac:dyDescent="0.3">
      <c r="A119">
        <v>8</v>
      </c>
      <c r="B119" t="s">
        <v>35</v>
      </c>
      <c r="C119" t="s">
        <v>15</v>
      </c>
      <c r="D119">
        <v>7.55</v>
      </c>
      <c r="E119">
        <v>7.55</v>
      </c>
      <c r="F119">
        <v>7.53</v>
      </c>
      <c r="G119">
        <v>7.53</v>
      </c>
      <c r="H119">
        <v>7.57</v>
      </c>
      <c r="I119">
        <f t="shared" si="1"/>
        <v>7.5460000000000012</v>
      </c>
    </row>
    <row r="120" spans="1:9" hidden="1" x14ac:dyDescent="0.3">
      <c r="A120">
        <v>8</v>
      </c>
      <c r="B120" t="s">
        <v>36</v>
      </c>
      <c r="C120" t="s">
        <v>17</v>
      </c>
      <c r="D120">
        <v>4.0999999999999996</v>
      </c>
      <c r="E120">
        <v>4.09</v>
      </c>
      <c r="F120">
        <v>4.09</v>
      </c>
      <c r="G120">
        <v>4.08</v>
      </c>
      <c r="H120">
        <v>4.0999999999999996</v>
      </c>
      <c r="I120">
        <f t="shared" si="1"/>
        <v>4.0920000000000005</v>
      </c>
    </row>
    <row r="121" spans="1:9" hidden="1" x14ac:dyDescent="0.3">
      <c r="A121">
        <v>8</v>
      </c>
      <c r="B121" t="s">
        <v>37</v>
      </c>
      <c r="C121" t="s">
        <v>19</v>
      </c>
      <c r="D121">
        <v>6.6</v>
      </c>
      <c r="E121">
        <v>6.58</v>
      </c>
      <c r="F121">
        <v>6.58</v>
      </c>
      <c r="G121">
        <v>6.59</v>
      </c>
      <c r="H121">
        <v>6.6</v>
      </c>
      <c r="I121">
        <f t="shared" si="1"/>
        <v>6.589999999999999</v>
      </c>
    </row>
    <row r="122" spans="1:9" x14ac:dyDescent="0.3">
      <c r="A122">
        <v>8</v>
      </c>
      <c r="B122" t="s">
        <v>38</v>
      </c>
      <c r="C122" t="s">
        <v>9</v>
      </c>
      <c r="D122">
        <v>6.4</v>
      </c>
      <c r="E122">
        <v>6.4</v>
      </c>
      <c r="F122">
        <v>6.42</v>
      </c>
      <c r="G122">
        <v>6.44</v>
      </c>
      <c r="H122">
        <v>6.45</v>
      </c>
      <c r="I122">
        <f t="shared" si="1"/>
        <v>6.4219999999999997</v>
      </c>
    </row>
    <row r="123" spans="1:9" x14ac:dyDescent="0.3">
      <c r="A123">
        <v>8</v>
      </c>
      <c r="B123" t="s">
        <v>39</v>
      </c>
      <c r="C123" t="s">
        <v>11</v>
      </c>
      <c r="D123">
        <v>6.45</v>
      </c>
      <c r="E123">
        <v>6.45</v>
      </c>
      <c r="F123">
        <v>6.46</v>
      </c>
      <c r="G123">
        <v>6.44</v>
      </c>
      <c r="H123">
        <v>6.45</v>
      </c>
      <c r="I123">
        <f t="shared" si="1"/>
        <v>6.45</v>
      </c>
    </row>
    <row r="124" spans="1:9" x14ac:dyDescent="0.3">
      <c r="A124">
        <v>8</v>
      </c>
      <c r="B124" t="s">
        <v>40</v>
      </c>
      <c r="C124" t="s">
        <v>13</v>
      </c>
      <c r="D124">
        <v>7.3</v>
      </c>
      <c r="E124">
        <v>7.31</v>
      </c>
      <c r="F124">
        <v>7.29</v>
      </c>
      <c r="G124">
        <v>7.29</v>
      </c>
      <c r="H124">
        <v>7.28</v>
      </c>
      <c r="I124">
        <f t="shared" si="1"/>
        <v>7.2939999999999996</v>
      </c>
    </row>
    <row r="125" spans="1:9" x14ac:dyDescent="0.3">
      <c r="A125">
        <v>8</v>
      </c>
      <c r="B125" t="s">
        <v>41</v>
      </c>
      <c r="C125" t="s">
        <v>15</v>
      </c>
      <c r="D125">
        <v>7.24</v>
      </c>
      <c r="E125">
        <v>7.23</v>
      </c>
      <c r="F125">
        <v>7.24</v>
      </c>
      <c r="G125">
        <v>7.25</v>
      </c>
      <c r="H125">
        <v>7.23</v>
      </c>
      <c r="I125">
        <f t="shared" si="1"/>
        <v>7.2379999999999995</v>
      </c>
    </row>
    <row r="126" spans="1:9" x14ac:dyDescent="0.3">
      <c r="A126">
        <v>8</v>
      </c>
      <c r="B126" t="s">
        <v>42</v>
      </c>
      <c r="C126" t="s">
        <v>17</v>
      </c>
      <c r="D126">
        <v>4.37</v>
      </c>
      <c r="E126">
        <v>4.3600000000000003</v>
      </c>
      <c r="F126">
        <v>4.37</v>
      </c>
      <c r="G126">
        <v>4.37</v>
      </c>
      <c r="H126">
        <v>4.37</v>
      </c>
      <c r="I126">
        <f t="shared" si="1"/>
        <v>4.3680000000000003</v>
      </c>
    </row>
    <row r="127" spans="1:9" x14ac:dyDescent="0.3">
      <c r="A127">
        <v>8</v>
      </c>
      <c r="B127" t="s">
        <v>43</v>
      </c>
      <c r="C127" t="s">
        <v>19</v>
      </c>
      <c r="D127">
        <v>6.48</v>
      </c>
      <c r="E127">
        <v>6.44</v>
      </c>
      <c r="F127">
        <v>6.48</v>
      </c>
      <c r="G127">
        <v>6.46</v>
      </c>
      <c r="H127">
        <v>6.48</v>
      </c>
      <c r="I127">
        <f t="shared" si="1"/>
        <v>6.4680000000000009</v>
      </c>
    </row>
    <row r="128" spans="1:9" x14ac:dyDescent="0.3">
      <c r="A128">
        <v>9</v>
      </c>
      <c r="B128" t="s">
        <v>32</v>
      </c>
      <c r="C128" t="s">
        <v>9</v>
      </c>
      <c r="D128">
        <v>6.04</v>
      </c>
      <c r="E128">
        <v>6.04</v>
      </c>
      <c r="F128">
        <v>6.03</v>
      </c>
      <c r="G128">
        <v>6.04</v>
      </c>
      <c r="H128">
        <v>6.06</v>
      </c>
      <c r="I128">
        <f t="shared" si="1"/>
        <v>6.0419999999999998</v>
      </c>
    </row>
    <row r="129" spans="1:9" hidden="1" x14ac:dyDescent="0.3">
      <c r="A129">
        <v>9</v>
      </c>
      <c r="B129" t="s">
        <v>33</v>
      </c>
      <c r="C129" t="s">
        <v>11</v>
      </c>
      <c r="D129">
        <v>6.31</v>
      </c>
      <c r="E129">
        <v>6.29</v>
      </c>
      <c r="F129">
        <v>6.28</v>
      </c>
      <c r="G129">
        <v>6.27</v>
      </c>
      <c r="H129">
        <v>6.26</v>
      </c>
      <c r="I129">
        <f t="shared" si="1"/>
        <v>6.2819999999999991</v>
      </c>
    </row>
    <row r="130" spans="1:9" hidden="1" x14ac:dyDescent="0.3">
      <c r="A130">
        <v>9</v>
      </c>
      <c r="B130" t="s">
        <v>34</v>
      </c>
      <c r="C130" t="s">
        <v>13</v>
      </c>
      <c r="D130">
        <v>6.58</v>
      </c>
      <c r="E130">
        <v>6.58</v>
      </c>
      <c r="F130">
        <v>6.56</v>
      </c>
      <c r="G130">
        <v>6.55</v>
      </c>
      <c r="H130">
        <v>6.56</v>
      </c>
      <c r="I130">
        <f t="shared" si="1"/>
        <v>6.5659999999999998</v>
      </c>
    </row>
    <row r="131" spans="1:9" hidden="1" x14ac:dyDescent="0.3">
      <c r="A131">
        <v>9</v>
      </c>
      <c r="B131" t="s">
        <v>35</v>
      </c>
      <c r="C131" t="s">
        <v>15</v>
      </c>
      <c r="D131">
        <v>7.46</v>
      </c>
      <c r="E131">
        <v>7.41</v>
      </c>
      <c r="F131">
        <v>7.4</v>
      </c>
      <c r="G131">
        <v>7.4</v>
      </c>
      <c r="H131">
        <v>7.39</v>
      </c>
      <c r="I131">
        <f t="shared" ref="I131:I163" si="2">AVERAGE(D131:H131)</f>
        <v>7.4120000000000008</v>
      </c>
    </row>
    <row r="132" spans="1:9" hidden="1" x14ac:dyDescent="0.3">
      <c r="A132">
        <v>9</v>
      </c>
      <c r="B132" t="s">
        <v>36</v>
      </c>
      <c r="C132" t="s">
        <v>17</v>
      </c>
      <c r="D132">
        <v>3.84</v>
      </c>
      <c r="E132">
        <v>3.84</v>
      </c>
      <c r="F132">
        <v>3.84</v>
      </c>
      <c r="G132">
        <v>3.84</v>
      </c>
      <c r="H132">
        <v>3.84</v>
      </c>
      <c r="I132">
        <f t="shared" si="2"/>
        <v>3.84</v>
      </c>
    </row>
    <row r="133" spans="1:9" hidden="1" x14ac:dyDescent="0.3">
      <c r="A133">
        <v>9</v>
      </c>
      <c r="B133" t="s">
        <v>37</v>
      </c>
      <c r="C133" t="s">
        <v>19</v>
      </c>
      <c r="D133">
        <v>6.55</v>
      </c>
      <c r="E133">
        <v>6.53</v>
      </c>
      <c r="F133">
        <v>6.53</v>
      </c>
      <c r="G133">
        <v>6.53</v>
      </c>
      <c r="H133">
        <v>6.54</v>
      </c>
      <c r="I133">
        <f t="shared" si="2"/>
        <v>6.5359999999999996</v>
      </c>
    </row>
    <row r="134" spans="1:9" x14ac:dyDescent="0.3">
      <c r="A134">
        <v>9</v>
      </c>
      <c r="B134" t="s">
        <v>38</v>
      </c>
      <c r="C134" t="s">
        <v>9</v>
      </c>
      <c r="D134">
        <v>6.36</v>
      </c>
      <c r="E134">
        <v>6.36</v>
      </c>
      <c r="F134">
        <v>6.34</v>
      </c>
      <c r="G134">
        <v>6.35</v>
      </c>
      <c r="H134">
        <v>6.32</v>
      </c>
      <c r="I134">
        <f t="shared" si="2"/>
        <v>6.346000000000001</v>
      </c>
    </row>
    <row r="135" spans="1:9" x14ac:dyDescent="0.3">
      <c r="A135">
        <v>9</v>
      </c>
      <c r="B135" t="s">
        <v>39</v>
      </c>
      <c r="C135" t="s">
        <v>11</v>
      </c>
      <c r="D135">
        <v>6.44</v>
      </c>
      <c r="E135">
        <v>6.45</v>
      </c>
      <c r="F135">
        <v>6.44</v>
      </c>
      <c r="G135">
        <v>6.47</v>
      </c>
      <c r="H135">
        <v>6.44</v>
      </c>
      <c r="I135">
        <f t="shared" si="2"/>
        <v>6.4480000000000004</v>
      </c>
    </row>
    <row r="136" spans="1:9" x14ac:dyDescent="0.3">
      <c r="A136">
        <v>9</v>
      </c>
      <c r="B136" t="s">
        <v>40</v>
      </c>
      <c r="C136" t="s">
        <v>13</v>
      </c>
      <c r="D136">
        <v>7.38</v>
      </c>
      <c r="E136">
        <v>7.39</v>
      </c>
      <c r="F136">
        <v>7.38</v>
      </c>
      <c r="G136">
        <v>7.4</v>
      </c>
      <c r="H136">
        <v>7.38</v>
      </c>
      <c r="I136">
        <f t="shared" si="2"/>
        <v>7.3860000000000001</v>
      </c>
    </row>
    <row r="137" spans="1:9" x14ac:dyDescent="0.3">
      <c r="A137">
        <v>9</v>
      </c>
      <c r="B137" t="s">
        <v>41</v>
      </c>
      <c r="C137" t="s">
        <v>15</v>
      </c>
      <c r="D137">
        <v>7.39</v>
      </c>
      <c r="E137">
        <v>7.36</v>
      </c>
      <c r="F137">
        <v>7.35</v>
      </c>
      <c r="G137">
        <v>7.35</v>
      </c>
      <c r="H137">
        <v>7.34</v>
      </c>
      <c r="I137">
        <f t="shared" si="2"/>
        <v>7.3580000000000014</v>
      </c>
    </row>
    <row r="138" spans="1:9" x14ac:dyDescent="0.3">
      <c r="A138">
        <v>9</v>
      </c>
      <c r="B138" t="s">
        <v>42</v>
      </c>
      <c r="C138" t="s">
        <v>17</v>
      </c>
      <c r="D138">
        <v>4.18</v>
      </c>
      <c r="E138">
        <v>4.17</v>
      </c>
      <c r="F138">
        <v>4.16</v>
      </c>
      <c r="G138">
        <v>4.16</v>
      </c>
      <c r="H138">
        <v>4.16</v>
      </c>
      <c r="I138">
        <f t="shared" si="2"/>
        <v>4.1660000000000004</v>
      </c>
    </row>
    <row r="139" spans="1:9" x14ac:dyDescent="0.3">
      <c r="A139">
        <v>9</v>
      </c>
      <c r="B139" t="s">
        <v>43</v>
      </c>
      <c r="C139" t="s">
        <v>19</v>
      </c>
      <c r="D139">
        <v>6.29</v>
      </c>
      <c r="E139">
        <v>6.3</v>
      </c>
      <c r="F139">
        <v>6.3</v>
      </c>
      <c r="G139">
        <v>6.28</v>
      </c>
      <c r="H139">
        <v>6.3</v>
      </c>
      <c r="I139">
        <f t="shared" si="2"/>
        <v>6.2940000000000005</v>
      </c>
    </row>
    <row r="140" spans="1:9" hidden="1" x14ac:dyDescent="0.3">
      <c r="A140">
        <v>10</v>
      </c>
      <c r="B140" t="s">
        <v>32</v>
      </c>
      <c r="C140" t="s">
        <v>9</v>
      </c>
      <c r="D140">
        <v>6.09</v>
      </c>
      <c r="E140">
        <v>6.05</v>
      </c>
      <c r="F140">
        <v>6.05</v>
      </c>
      <c r="G140">
        <v>6.03</v>
      </c>
      <c r="H140">
        <v>6.02</v>
      </c>
      <c r="I140">
        <f t="shared" si="2"/>
        <v>6.048</v>
      </c>
    </row>
    <row r="141" spans="1:9" hidden="1" x14ac:dyDescent="0.3">
      <c r="A141">
        <v>10</v>
      </c>
      <c r="B141" t="s">
        <v>33</v>
      </c>
      <c r="C141" t="s">
        <v>11</v>
      </c>
      <c r="D141">
        <v>6.48</v>
      </c>
      <c r="E141">
        <v>6.46</v>
      </c>
      <c r="F141">
        <v>6.45</v>
      </c>
      <c r="G141">
        <v>6.44</v>
      </c>
      <c r="H141">
        <v>6.43</v>
      </c>
      <c r="I141">
        <f t="shared" si="2"/>
        <v>6.4520000000000008</v>
      </c>
    </row>
    <row r="142" spans="1:9" hidden="1" x14ac:dyDescent="0.3">
      <c r="A142">
        <v>10</v>
      </c>
      <c r="B142" t="s">
        <v>34</v>
      </c>
      <c r="C142" t="s">
        <v>13</v>
      </c>
      <c r="D142">
        <v>6.8</v>
      </c>
      <c r="E142">
        <v>6.8</v>
      </c>
      <c r="F142">
        <v>6.79</v>
      </c>
      <c r="G142">
        <v>6.79</v>
      </c>
      <c r="H142">
        <v>6.78</v>
      </c>
      <c r="I142">
        <f t="shared" si="2"/>
        <v>6.7919999999999998</v>
      </c>
    </row>
    <row r="143" spans="1:9" hidden="1" x14ac:dyDescent="0.3">
      <c r="A143">
        <v>10</v>
      </c>
      <c r="B143" t="s">
        <v>35</v>
      </c>
      <c r="C143" t="s">
        <v>15</v>
      </c>
      <c r="D143">
        <v>7.69</v>
      </c>
      <c r="E143">
        <v>7.68</v>
      </c>
      <c r="F143">
        <v>7.66</v>
      </c>
      <c r="G143">
        <v>7.65</v>
      </c>
      <c r="H143">
        <v>7.67</v>
      </c>
      <c r="I143">
        <f t="shared" si="2"/>
        <v>7.67</v>
      </c>
    </row>
    <row r="144" spans="1:9" hidden="1" x14ac:dyDescent="0.3">
      <c r="A144">
        <v>10</v>
      </c>
      <c r="B144" t="s">
        <v>36</v>
      </c>
      <c r="C144" t="s">
        <v>17</v>
      </c>
      <c r="D144">
        <v>3.98</v>
      </c>
      <c r="E144">
        <v>3.97</v>
      </c>
      <c r="F144">
        <v>3.96</v>
      </c>
      <c r="G144">
        <v>3.96</v>
      </c>
      <c r="H144">
        <v>3.95</v>
      </c>
      <c r="I144">
        <f t="shared" si="2"/>
        <v>3.964</v>
      </c>
    </row>
    <row r="145" spans="1:9" hidden="1" x14ac:dyDescent="0.3">
      <c r="A145">
        <v>10</v>
      </c>
      <c r="B145" t="s">
        <v>37</v>
      </c>
      <c r="C145" t="s">
        <v>19</v>
      </c>
      <c r="D145">
        <v>6.79</v>
      </c>
      <c r="E145">
        <v>6.78</v>
      </c>
      <c r="F145">
        <v>6.79</v>
      </c>
      <c r="G145">
        <v>6.81</v>
      </c>
      <c r="H145">
        <v>6.78</v>
      </c>
      <c r="I145">
        <f t="shared" si="2"/>
        <v>6.7899999999999991</v>
      </c>
    </row>
    <row r="146" spans="1:9" x14ac:dyDescent="0.3">
      <c r="A146">
        <v>10</v>
      </c>
      <c r="B146" t="s">
        <v>38</v>
      </c>
      <c r="C146" t="s">
        <v>9</v>
      </c>
      <c r="D146">
        <v>6.48</v>
      </c>
      <c r="E146">
        <v>6.5</v>
      </c>
      <c r="F146">
        <v>6.48</v>
      </c>
      <c r="G146">
        <v>6.47</v>
      </c>
      <c r="H146">
        <v>6.47</v>
      </c>
      <c r="I146">
        <f t="shared" si="2"/>
        <v>6.4799999999999995</v>
      </c>
    </row>
    <row r="147" spans="1:9" x14ac:dyDescent="0.3">
      <c r="A147">
        <v>10</v>
      </c>
      <c r="B147" t="s">
        <v>39</v>
      </c>
      <c r="C147" t="s">
        <v>11</v>
      </c>
      <c r="D147">
        <v>6.62</v>
      </c>
      <c r="E147">
        <v>6.6</v>
      </c>
      <c r="F147">
        <v>6.59</v>
      </c>
      <c r="G147">
        <v>6.61</v>
      </c>
      <c r="H147">
        <v>6.59</v>
      </c>
      <c r="I147">
        <f t="shared" si="2"/>
        <v>6.6019999999999994</v>
      </c>
    </row>
    <row r="148" spans="1:9" x14ac:dyDescent="0.3">
      <c r="A148">
        <v>10</v>
      </c>
      <c r="B148" t="s">
        <v>40</v>
      </c>
      <c r="C148" t="s">
        <v>13</v>
      </c>
      <c r="D148">
        <v>7.51</v>
      </c>
      <c r="E148">
        <v>7.51</v>
      </c>
      <c r="F148">
        <v>7.47</v>
      </c>
      <c r="G148">
        <v>7.5</v>
      </c>
      <c r="H148">
        <v>7.49</v>
      </c>
      <c r="I148">
        <f t="shared" si="2"/>
        <v>7.4959999999999996</v>
      </c>
    </row>
    <row r="149" spans="1:9" x14ac:dyDescent="0.3">
      <c r="A149">
        <v>10</v>
      </c>
      <c r="B149" t="s">
        <v>41</v>
      </c>
      <c r="C149" t="s">
        <v>15</v>
      </c>
      <c r="D149">
        <v>7.52</v>
      </c>
      <c r="E149">
        <v>7.51</v>
      </c>
      <c r="F149">
        <v>7.52</v>
      </c>
      <c r="G149">
        <v>7.5</v>
      </c>
      <c r="H149">
        <v>7.52</v>
      </c>
      <c r="I149">
        <f t="shared" si="2"/>
        <v>7.5139999999999985</v>
      </c>
    </row>
    <row r="150" spans="1:9" x14ac:dyDescent="0.3">
      <c r="A150">
        <v>10</v>
      </c>
      <c r="B150" t="s">
        <v>42</v>
      </c>
      <c r="C150" t="s">
        <v>17</v>
      </c>
      <c r="D150">
        <v>4.28</v>
      </c>
      <c r="E150">
        <v>4.28</v>
      </c>
      <c r="F150">
        <v>4.3</v>
      </c>
      <c r="G150">
        <v>4.29</v>
      </c>
      <c r="H150">
        <v>4.28</v>
      </c>
      <c r="I150">
        <f t="shared" si="2"/>
        <v>4.2859999999999996</v>
      </c>
    </row>
    <row r="151" spans="1:9" x14ac:dyDescent="0.3">
      <c r="A151">
        <v>10</v>
      </c>
      <c r="B151" t="s">
        <v>43</v>
      </c>
      <c r="C151" t="s">
        <v>19</v>
      </c>
      <c r="D151">
        <v>6.47</v>
      </c>
      <c r="E151">
        <v>6.5</v>
      </c>
      <c r="F151">
        <v>6.5</v>
      </c>
      <c r="G151">
        <v>6.5</v>
      </c>
      <c r="H151">
        <v>6.51</v>
      </c>
      <c r="I151">
        <f t="shared" si="2"/>
        <v>6.4959999999999996</v>
      </c>
    </row>
    <row r="152" spans="1:9" x14ac:dyDescent="0.3">
      <c r="A152">
        <v>11</v>
      </c>
      <c r="B152" t="s">
        <v>38</v>
      </c>
      <c r="C152" t="s">
        <v>9</v>
      </c>
      <c r="D152">
        <v>6.46</v>
      </c>
      <c r="E152">
        <v>6.42</v>
      </c>
      <c r="F152">
        <v>6.4</v>
      </c>
      <c r="G152">
        <v>6.38</v>
      </c>
      <c r="H152">
        <v>6.37</v>
      </c>
      <c r="I152">
        <f t="shared" si="2"/>
        <v>6.4060000000000006</v>
      </c>
    </row>
    <row r="153" spans="1:9" x14ac:dyDescent="0.3">
      <c r="A153">
        <v>11</v>
      </c>
      <c r="B153" t="s">
        <v>39</v>
      </c>
      <c r="C153" t="s">
        <v>11</v>
      </c>
      <c r="D153">
        <v>6.65</v>
      </c>
      <c r="E153">
        <v>6.62</v>
      </c>
      <c r="F153">
        <v>6.59</v>
      </c>
      <c r="G153">
        <v>6.58</v>
      </c>
      <c r="H153">
        <v>6.59</v>
      </c>
      <c r="I153">
        <f t="shared" si="2"/>
        <v>6.6059999999999999</v>
      </c>
    </row>
    <row r="154" spans="1:9" x14ac:dyDescent="0.3">
      <c r="A154">
        <v>11</v>
      </c>
      <c r="B154" t="s">
        <v>40</v>
      </c>
      <c r="C154" t="s">
        <v>13</v>
      </c>
      <c r="D154">
        <v>7.52</v>
      </c>
      <c r="E154">
        <v>7.5</v>
      </c>
      <c r="F154">
        <v>7.49</v>
      </c>
      <c r="G154">
        <v>7.46</v>
      </c>
      <c r="H154">
        <v>7.47</v>
      </c>
      <c r="I154">
        <f t="shared" si="2"/>
        <v>7.4879999999999995</v>
      </c>
    </row>
    <row r="155" spans="1:9" x14ac:dyDescent="0.3">
      <c r="A155">
        <v>11</v>
      </c>
      <c r="B155" t="s">
        <v>41</v>
      </c>
      <c r="C155" t="s">
        <v>15</v>
      </c>
      <c r="D155">
        <v>7.51</v>
      </c>
      <c r="E155">
        <v>7.5</v>
      </c>
      <c r="F155">
        <v>7.47</v>
      </c>
      <c r="G155">
        <v>7.47</v>
      </c>
      <c r="H155">
        <v>7.47</v>
      </c>
      <c r="I155">
        <f t="shared" si="2"/>
        <v>7.484</v>
      </c>
    </row>
    <row r="156" spans="1:9" x14ac:dyDescent="0.3">
      <c r="A156">
        <v>11</v>
      </c>
      <c r="B156" t="s">
        <v>42</v>
      </c>
      <c r="C156" t="s">
        <v>17</v>
      </c>
      <c r="D156">
        <v>4.32</v>
      </c>
      <c r="E156">
        <v>4.32</v>
      </c>
      <c r="F156">
        <v>4.32</v>
      </c>
      <c r="G156">
        <v>4.3099999999999996</v>
      </c>
      <c r="H156">
        <v>4.32</v>
      </c>
      <c r="I156">
        <f t="shared" si="2"/>
        <v>4.3179999999999996</v>
      </c>
    </row>
    <row r="157" spans="1:9" x14ac:dyDescent="0.3">
      <c r="A157">
        <v>11</v>
      </c>
      <c r="B157" t="s">
        <v>43</v>
      </c>
      <c r="C157" t="s">
        <v>19</v>
      </c>
      <c r="D157">
        <v>6.73</v>
      </c>
      <c r="E157">
        <v>6.72</v>
      </c>
      <c r="F157">
        <v>6.7</v>
      </c>
      <c r="G157">
        <v>6.7</v>
      </c>
      <c r="H157">
        <v>6.69</v>
      </c>
      <c r="I157">
        <f t="shared" si="2"/>
        <v>6.7080000000000002</v>
      </c>
    </row>
    <row r="158" spans="1:9" x14ac:dyDescent="0.3">
      <c r="A158">
        <v>14</v>
      </c>
      <c r="B158" t="s">
        <v>38</v>
      </c>
      <c r="C158" t="s">
        <v>9</v>
      </c>
      <c r="D158">
        <v>6.26</v>
      </c>
      <c r="E158">
        <v>6.29</v>
      </c>
      <c r="F158">
        <v>6.28</v>
      </c>
      <c r="G158">
        <v>6.26</v>
      </c>
      <c r="H158">
        <v>6.27</v>
      </c>
      <c r="I158">
        <f t="shared" si="2"/>
        <v>6.2720000000000002</v>
      </c>
    </row>
    <row r="159" spans="1:9" x14ac:dyDescent="0.3">
      <c r="A159">
        <v>14</v>
      </c>
      <c r="B159" t="s">
        <v>39</v>
      </c>
      <c r="C159" t="s">
        <v>11</v>
      </c>
      <c r="D159">
        <v>6.47</v>
      </c>
      <c r="E159">
        <v>6.47</v>
      </c>
      <c r="F159">
        <v>6.45</v>
      </c>
      <c r="G159">
        <v>6.45</v>
      </c>
      <c r="H159">
        <v>6.44</v>
      </c>
      <c r="I159">
        <f t="shared" si="2"/>
        <v>6.4560000000000004</v>
      </c>
    </row>
    <row r="160" spans="1:9" x14ac:dyDescent="0.3">
      <c r="A160">
        <v>14</v>
      </c>
      <c r="B160" t="s">
        <v>40</v>
      </c>
      <c r="C160" t="s">
        <v>13</v>
      </c>
      <c r="D160">
        <v>7.43</v>
      </c>
      <c r="E160">
        <v>7.41</v>
      </c>
      <c r="F160">
        <v>7.4</v>
      </c>
      <c r="G160">
        <v>7.43</v>
      </c>
      <c r="H160">
        <v>7.4</v>
      </c>
      <c r="I160">
        <f t="shared" si="2"/>
        <v>7.4139999999999997</v>
      </c>
    </row>
    <row r="161" spans="1:9" x14ac:dyDescent="0.3">
      <c r="A161">
        <v>14</v>
      </c>
      <c r="B161" t="s">
        <v>41</v>
      </c>
      <c r="C161" t="s">
        <v>15</v>
      </c>
      <c r="D161">
        <v>7.38</v>
      </c>
      <c r="E161">
        <v>7.38</v>
      </c>
      <c r="F161">
        <v>7.36</v>
      </c>
      <c r="G161">
        <v>7.36</v>
      </c>
      <c r="H161">
        <v>7.36</v>
      </c>
      <c r="I161">
        <f t="shared" si="2"/>
        <v>7.3680000000000003</v>
      </c>
    </row>
    <row r="162" spans="1:9" x14ac:dyDescent="0.3">
      <c r="A162">
        <v>14</v>
      </c>
      <c r="B162" t="s">
        <v>42</v>
      </c>
      <c r="C162" t="s">
        <v>17</v>
      </c>
      <c r="D162">
        <v>4.12</v>
      </c>
      <c r="E162">
        <v>4.12</v>
      </c>
      <c r="F162">
        <v>4.1100000000000003</v>
      </c>
      <c r="G162">
        <v>4.1100000000000003</v>
      </c>
      <c r="H162">
        <v>4.1100000000000003</v>
      </c>
      <c r="I162">
        <f t="shared" si="2"/>
        <v>4.1139999999999999</v>
      </c>
    </row>
    <row r="163" spans="1:9" x14ac:dyDescent="0.3">
      <c r="A163">
        <v>14</v>
      </c>
      <c r="B163" t="s">
        <v>43</v>
      </c>
      <c r="C163" t="s">
        <v>19</v>
      </c>
      <c r="D163">
        <v>6.59</v>
      </c>
      <c r="E163">
        <v>6.59</v>
      </c>
      <c r="F163">
        <v>6.57</v>
      </c>
      <c r="G163">
        <v>6.57</v>
      </c>
      <c r="H163">
        <v>6.57</v>
      </c>
      <c r="I163">
        <f t="shared" si="2"/>
        <v>6.5780000000000003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half life</vt:lpstr>
      <vt:lpstr>Sheet2</vt:lpstr>
      <vt:lpstr>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 Barton</dc:creator>
  <cp:lastModifiedBy>Riley Barton</cp:lastModifiedBy>
  <dcterms:created xsi:type="dcterms:W3CDTF">2024-07-27T22:28:33Z</dcterms:created>
  <dcterms:modified xsi:type="dcterms:W3CDTF">2024-09-09T20:37:49Z</dcterms:modified>
</cp:coreProperties>
</file>