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 defaultThemeVersion="166925"/>
  <xr:revisionPtr revIDLastSave="0" documentId="8_{255295A2-D13C-498F-95CC-ACF69291B11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K5" i="1" s="1"/>
  <c r="M5" i="1"/>
  <c r="F4" i="1"/>
  <c r="F7" i="1"/>
  <c r="J4" i="1"/>
  <c r="K4" i="1" s="1"/>
  <c r="M4" i="1" s="1"/>
  <c r="J3" i="1"/>
  <c r="F3" i="1"/>
  <c r="F11" i="1"/>
  <c r="F14" i="1"/>
  <c r="F17" i="1"/>
  <c r="F20" i="1"/>
  <c r="F23" i="1"/>
  <c r="F26" i="1"/>
  <c r="F29" i="1"/>
  <c r="F32" i="1"/>
  <c r="F35" i="1"/>
  <c r="F38" i="1"/>
  <c r="F41" i="1"/>
  <c r="F44" i="1"/>
  <c r="F47" i="1"/>
  <c r="F50" i="1"/>
  <c r="F53" i="1"/>
  <c r="F56" i="1"/>
  <c r="F59" i="1"/>
  <c r="F62" i="1"/>
  <c r="F65" i="1"/>
  <c r="F68" i="1"/>
  <c r="F71" i="1"/>
  <c r="F74" i="1"/>
  <c r="F77" i="1"/>
  <c r="F80" i="1"/>
  <c r="F83" i="1"/>
  <c r="F86" i="1"/>
  <c r="F89" i="1"/>
  <c r="F92" i="1"/>
  <c r="F95" i="1"/>
  <c r="F98" i="1"/>
  <c r="F101" i="1"/>
  <c r="F104" i="1"/>
  <c r="F107" i="1"/>
  <c r="F110" i="1"/>
  <c r="F113" i="1"/>
  <c r="F8" i="1"/>
  <c r="J11" i="1"/>
  <c r="K11" i="1"/>
  <c r="M11" i="1"/>
  <c r="J14" i="1"/>
  <c r="K14" i="1"/>
  <c r="M14" i="1"/>
  <c r="J17" i="1"/>
  <c r="K17" i="1"/>
  <c r="M17" i="1"/>
  <c r="J20" i="1"/>
  <c r="K20" i="1"/>
  <c r="M20" i="1"/>
  <c r="J23" i="1"/>
  <c r="K23" i="1"/>
  <c r="M23" i="1"/>
  <c r="J26" i="1"/>
  <c r="K26" i="1"/>
  <c r="M26" i="1"/>
  <c r="J29" i="1"/>
  <c r="K29" i="1"/>
  <c r="M29" i="1"/>
  <c r="J32" i="1"/>
  <c r="K32" i="1"/>
  <c r="M32" i="1"/>
  <c r="J35" i="1"/>
  <c r="K35" i="1"/>
  <c r="M35" i="1"/>
  <c r="J38" i="1"/>
  <c r="K38" i="1"/>
  <c r="M38" i="1"/>
  <c r="J41" i="1"/>
  <c r="K41" i="1"/>
  <c r="M41" i="1"/>
  <c r="J44" i="1"/>
  <c r="K44" i="1"/>
  <c r="M44" i="1"/>
  <c r="J47" i="1"/>
  <c r="K47" i="1"/>
  <c r="M47" i="1"/>
  <c r="J50" i="1"/>
  <c r="K50" i="1"/>
  <c r="M50" i="1"/>
  <c r="J53" i="1"/>
  <c r="K53" i="1"/>
  <c r="M53" i="1"/>
  <c r="J56" i="1"/>
  <c r="K56" i="1"/>
  <c r="M56" i="1"/>
  <c r="J59" i="1"/>
  <c r="K59" i="1"/>
  <c r="M59" i="1"/>
  <c r="J62" i="1"/>
  <c r="K62" i="1"/>
  <c r="M62" i="1"/>
  <c r="J65" i="1"/>
  <c r="K65" i="1"/>
  <c r="M65" i="1"/>
  <c r="J68" i="1"/>
  <c r="K68" i="1"/>
  <c r="M68" i="1"/>
  <c r="J71" i="1"/>
  <c r="K71" i="1"/>
  <c r="M71" i="1"/>
  <c r="J74" i="1"/>
  <c r="K74" i="1"/>
  <c r="M74" i="1"/>
  <c r="J77" i="1"/>
  <c r="K77" i="1"/>
  <c r="M77" i="1"/>
  <c r="J80" i="1"/>
  <c r="K80" i="1"/>
  <c r="M80" i="1"/>
  <c r="J83" i="1"/>
  <c r="K83" i="1"/>
  <c r="M83" i="1"/>
  <c r="J86" i="1"/>
  <c r="K86" i="1"/>
  <c r="M86" i="1"/>
  <c r="J89" i="1"/>
  <c r="K89" i="1"/>
  <c r="M89" i="1"/>
  <c r="J92" i="1"/>
  <c r="K92" i="1"/>
  <c r="M92" i="1"/>
  <c r="J95" i="1"/>
  <c r="K95" i="1"/>
  <c r="M95" i="1"/>
  <c r="J98" i="1"/>
  <c r="K98" i="1"/>
  <c r="M98" i="1"/>
  <c r="J101" i="1"/>
  <c r="K101" i="1"/>
  <c r="M101" i="1"/>
  <c r="J104" i="1"/>
  <c r="K104" i="1"/>
  <c r="M104" i="1"/>
  <c r="J107" i="1"/>
  <c r="K107" i="1"/>
  <c r="M107" i="1"/>
  <c r="J110" i="1"/>
  <c r="K110" i="1"/>
  <c r="M110" i="1"/>
  <c r="J113" i="1"/>
  <c r="K113" i="1"/>
  <c r="M113" i="1"/>
  <c r="J8" i="1"/>
  <c r="K3" i="1" l="1"/>
  <c r="M3" i="1" s="1"/>
  <c r="K8" i="1"/>
  <c r="M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Barton, Riley B</author>
  </authors>
  <commentList>
    <comment ref="L5" authorId="0" shapeId="0" xr:uid="{D42941C5-5ED9-4AEC-9D58-C73631055BC4}">
      <text>
        <r>
          <rPr>
            <sz val="11"/>
            <color theme="1"/>
            <rFont val="Calibri"/>
            <family val="2"/>
            <scheme val="minor"/>
          </rPr>
          <t/>
        </r>
      </text>
    </comment>
  </commentList>
</comments>
</file>

<file path=xl/sharedStrings.xml><?xml version="1.0" encoding="utf-8"?>
<sst xmlns="http://schemas.openxmlformats.org/spreadsheetml/2006/main" count="167" uniqueCount="155">
  <si>
    <t>Sample ID</t>
  </si>
  <si>
    <t>Bottle + Sample (g)</t>
  </si>
  <si>
    <t>Bottle (g)</t>
  </si>
  <si>
    <t>Alteration (g)</t>
  </si>
  <si>
    <t>Sample V (mL)</t>
  </si>
  <si>
    <t>Sample DOC (mg-C/L)</t>
  </si>
  <si>
    <t>Empty Vial (g)</t>
  </si>
  <si>
    <t>Full Vial   (g)</t>
  </si>
  <si>
    <t>V MeOH (mL)</t>
  </si>
  <si>
    <t>DOC-PPL (uM)</t>
  </si>
  <si>
    <t>mg-DOC ox</t>
  </si>
  <si>
    <t>V MeOH to dry</t>
  </si>
  <si>
    <t>V mobile (uL)</t>
  </si>
  <si>
    <t>Scott Creek</t>
  </si>
  <si>
    <t>sample identifier</t>
  </si>
  <si>
    <t>Sequim Bay</t>
  </si>
  <si>
    <t>volume of sample passed through SPE cartridge; volume of filtered water extracted (MEASURED)</t>
  </si>
  <si>
    <t>Sample DOC (uM)</t>
  </si>
  <si>
    <t>concentration of DOC in filtered sample water (MEASURED)</t>
  </si>
  <si>
    <t>volume of methanol used to elute DOC from SPE cartridge (MEASURED)</t>
  </si>
  <si>
    <t>Leachate</t>
  </si>
  <si>
    <t>concentration of DOC in methanol eluate (CALCULATED) Assumes 60% recovery (40% loss) this may need to be adjusted depending on sample type. Riverine samples can have 60-80% recovery whereas highly photodegraded samples or oceanic samples can have ~45% recovery. For unknown samples, we recommend estimating a 50% SPE recovery.</t>
  </si>
  <si>
    <t>DIT_01_BC1</t>
  </si>
  <si>
    <t>target amount of DOC that needs to be oxidized for BPCA analysis (USUALLY 0.5 mg-C; can be modified based on expected sample composition; best practice is to keep this mass as consistent as possible throughout a given sample set)</t>
  </si>
  <si>
    <t>DIT_01_BC2</t>
  </si>
  <si>
    <t>volume of methanol eluate that needs to be transferred to glass ampule; based on DOC-PPL concentration (CALCULATED)</t>
  </si>
  <si>
    <t>DIT_01_BC3</t>
  </si>
  <si>
    <t>volume of mobile phase used to re-dissolve BPCAs in vial for HPLC analysis (USUALLY 200uL; volume can be decreased if C concentration is low or increased if C concentration is extremely high)</t>
  </si>
  <si>
    <t>DIT_01_BL1</t>
  </si>
  <si>
    <t>DIT_01_BL2</t>
  </si>
  <si>
    <t>Est. Extraction Efficiency</t>
  </si>
  <si>
    <t>extraction efficiency estimate for your particular sample which is subject to change (see DOC-PPL)</t>
  </si>
  <si>
    <t>DIT_01_BL3</t>
  </si>
  <si>
    <r>
      <t>r</t>
    </r>
    <r>
      <rPr>
        <b/>
        <sz val="13.4"/>
        <color rgb="FF000000"/>
        <rFont val="Calibri"/>
        <family val="2"/>
      </rPr>
      <t>MeOH (g/mL)</t>
    </r>
  </si>
  <si>
    <t>denisty of methanol at 25 degrees Celcius</t>
  </si>
  <si>
    <t>DIT_01_FC1</t>
  </si>
  <si>
    <t> </t>
  </si>
  <si>
    <t>Fill in with your own values</t>
  </si>
  <si>
    <t>DIT_01_FC2</t>
  </si>
  <si>
    <t>V MeOH to dry is highlighted for emphasis</t>
  </si>
  <si>
    <t>DIT_01_FC3</t>
  </si>
  <si>
    <t>DIT_01_FL1</t>
  </si>
  <si>
    <t>0.5 mg DOC</t>
  </si>
  <si>
    <t>1 g</t>
  </si>
  <si>
    <t>mol-C</t>
  </si>
  <si>
    <t>1000 mmol</t>
  </si>
  <si>
    <t>1000 umol</t>
  </si>
  <si>
    <t>L</t>
  </si>
  <si>
    <t>1000 mL</t>
  </si>
  <si>
    <t>=</t>
  </si>
  <si>
    <t>1.35 mL</t>
  </si>
  <si>
    <t>DIT_01_FL2</t>
  </si>
  <si>
    <t>1000 mg</t>
  </si>
  <si>
    <t>12 g</t>
  </si>
  <si>
    <t>mol</t>
  </si>
  <si>
    <t>mmol</t>
  </si>
  <si>
    <t>30830 umol</t>
  </si>
  <si>
    <t>DIT_01_FL3</t>
  </si>
  <si>
    <t>DOCppl</t>
  </si>
  <si>
    <t>DIT_01_SC1</t>
  </si>
  <si>
    <t>DIT_01_SC2</t>
  </si>
  <si>
    <t>DIT_01_SC3</t>
  </si>
  <si>
    <t>DIT_01_SL1</t>
  </si>
  <si>
    <t>DIT_01_SL2</t>
  </si>
  <si>
    <t>DIT_01_SL3</t>
  </si>
  <si>
    <t>DIT_02_BC1</t>
  </si>
  <si>
    <t>DIT_02_BC2</t>
  </si>
  <si>
    <t>DIT_02_BC3</t>
  </si>
  <si>
    <t>DIT_02_BL1</t>
  </si>
  <si>
    <t>DIT_02_BL2</t>
  </si>
  <si>
    <t>DIT_02_BL3</t>
  </si>
  <si>
    <t>DIT_02_FC1</t>
  </si>
  <si>
    <t>DIT_02_FC2</t>
  </si>
  <si>
    <t>DIT_02_FC3</t>
  </si>
  <si>
    <t>DIT_02_FL1</t>
  </si>
  <si>
    <t>DIT_02_FL2</t>
  </si>
  <si>
    <t>DIT_02_FL3</t>
  </si>
  <si>
    <t>DIT_02_SC1</t>
  </si>
  <si>
    <t>DIT_02_SC2</t>
  </si>
  <si>
    <t>DIT_02_SC3</t>
  </si>
  <si>
    <t>DIT_02_SL1</t>
  </si>
  <si>
    <t>DIT_02_SL2</t>
  </si>
  <si>
    <t>DIT_02_SL3</t>
  </si>
  <si>
    <t>DIT_03_BC1</t>
  </si>
  <si>
    <t>DIT_03_BC2</t>
  </si>
  <si>
    <t>DIT_03_BC3</t>
  </si>
  <si>
    <t>DIT_03_BL1</t>
  </si>
  <si>
    <t>DIT_03_BL2</t>
  </si>
  <si>
    <t>DIT_03_BL3</t>
  </si>
  <si>
    <t>DIT_03_FC1</t>
  </si>
  <si>
    <t>DIT_03_FC2</t>
  </si>
  <si>
    <t>DIT_03_FC3</t>
  </si>
  <si>
    <t>DIT_03_FL1</t>
  </si>
  <si>
    <t>DIT_03_FL2</t>
  </si>
  <si>
    <t>DIT_03_FL3</t>
  </si>
  <si>
    <t>DIT_03_SC1</t>
  </si>
  <si>
    <t>DIT_03_SC2</t>
  </si>
  <si>
    <t>DIT_03_SC3</t>
  </si>
  <si>
    <t>DIT_03_SL1</t>
  </si>
  <si>
    <t>DIT_03_SL2</t>
  </si>
  <si>
    <t>DIT_03_SL3</t>
  </si>
  <si>
    <t>DIT_04_BC1</t>
  </si>
  <si>
    <t>DIT_04_BC2</t>
  </si>
  <si>
    <t>DIT_04_BC3</t>
  </si>
  <si>
    <t>DIT_04_BL1</t>
  </si>
  <si>
    <t>DIT_04_BL2</t>
  </si>
  <si>
    <t>DIT_04_BL3</t>
  </si>
  <si>
    <t>DIT_04_FC1</t>
  </si>
  <si>
    <t>DIT_04_FC2</t>
  </si>
  <si>
    <t>DIT_04_FC3</t>
  </si>
  <si>
    <t>DIT_04_FL1</t>
  </si>
  <si>
    <t>DIT_04_FL2</t>
  </si>
  <si>
    <t>DIT_04_FL3</t>
  </si>
  <si>
    <t>DIT_04_SC1</t>
  </si>
  <si>
    <t>DIT_04_SC2</t>
  </si>
  <si>
    <t>DIT_04_SC3</t>
  </si>
  <si>
    <t>DIT_04_SL1</t>
  </si>
  <si>
    <t>DIT_04_SL2</t>
  </si>
  <si>
    <t>DIT_04_SL3</t>
  </si>
  <si>
    <t>DIT_05_BC1</t>
  </si>
  <si>
    <t>DIT_05_BC2</t>
  </si>
  <si>
    <t>DIT_05_BC3</t>
  </si>
  <si>
    <t>DIT_05_BL1</t>
  </si>
  <si>
    <t>DIT_05_BL2</t>
  </si>
  <si>
    <t>DIT_05_BL3</t>
  </si>
  <si>
    <t>DIT_05_FC1</t>
  </si>
  <si>
    <t>DIT_05_FC2</t>
  </si>
  <si>
    <t>DIT_05_FC3</t>
  </si>
  <si>
    <t>DIT_05_FL1</t>
  </si>
  <si>
    <t>DIT_05_FL2</t>
  </si>
  <si>
    <t>DIT_05_FL3</t>
  </si>
  <si>
    <t>DIT_05_SC1</t>
  </si>
  <si>
    <t>DIT_05_SC2</t>
  </si>
  <si>
    <t>DIT_05_SC3</t>
  </si>
  <si>
    <t>DIT_05_SL1</t>
  </si>
  <si>
    <t>DIT_05_SL2</t>
  </si>
  <si>
    <t>DIT_05_SL3</t>
  </si>
  <si>
    <t>DIT_06_BC1</t>
  </si>
  <si>
    <t>DIT_06_BC2</t>
  </si>
  <si>
    <t>DIT_06_BC3</t>
  </si>
  <si>
    <t>DIT_06_BL1</t>
  </si>
  <si>
    <t>DIT_06_BL2</t>
  </si>
  <si>
    <t>DIT_06_BL3</t>
  </si>
  <si>
    <t>DIT_06_FC1</t>
  </si>
  <si>
    <t>DIT_06_FC2</t>
  </si>
  <si>
    <t>DIT_06_FC3</t>
  </si>
  <si>
    <t>DIT_06_FL1</t>
  </si>
  <si>
    <t>DIT_06_FL2</t>
  </si>
  <si>
    <t>DIT_06_FL3</t>
  </si>
  <si>
    <t>DIT_06_SC1</t>
  </si>
  <si>
    <t>DIT_06_SC2</t>
  </si>
  <si>
    <t>DIT_06_SC3</t>
  </si>
  <si>
    <t>DIT_06_SL1</t>
  </si>
  <si>
    <t>DIT_06_SL2</t>
  </si>
  <si>
    <t>DIT_06_SL3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</si>
</sst>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0"/>
      <color rgb="FF000000"/>
      <name val="Arial"/>
      <family val="2"/>
    </font>
    <font>
      <b/>
      <sz val="13.4"/>
      <color rgb="FF000000"/>
      <name val="Calibri"/>
      <family val="2"/>
    </font>
    <font>
      <b/>
      <sz val="11"/>
      <color rgb="FF0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EBF1DE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1" fillId="2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1" fillId="0" borderId="0" xfId="0" applyFont="1" applyFill="1" applyAlignment="1"/>
    <xf numFmtId="0" fontId="4" fillId="0" borderId="0" xfId="0" applyFont="1" applyFill="1" applyBorder="1" applyAlignment="1">
      <alignment wrapText="1"/>
    </xf>
    <xf numFmtId="9" fontId="1" fillId="0" borderId="0" xfId="0" applyNumberFormat="1" applyFont="1" applyFill="1" applyBorder="1" applyAlignment="1"/>
    <xf numFmtId="0" fontId="7" fillId="0" borderId="0" xfId="0" applyFont="1" applyFill="1" applyBorder="1" applyAlignment="1"/>
    <xf numFmtId="0" fontId="3" fillId="3" borderId="0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12" xfId="0" applyFont="1" applyFill="1" applyBorder="1" applyAlignment="1"/>
    <xf numFmtId="0" fontId="1" fillId="0" borderId="13" xfId="0" applyFont="1" applyFill="1" applyBorder="1" applyAlignment="1"/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0" borderId="8" xfId="0" quotePrefix="1" applyFont="1" applyFill="1" applyBorder="1" applyAlignment="1"/>
    <xf numFmtId="0" fontId="1" fillId="0" borderId="9" xfId="0" applyFont="1" applyFill="1" applyBorder="1" applyAlignment="1"/>
    <xf numFmtId="0" fontId="1" fillId="0" borderId="10" xfId="0" applyFont="1" applyFill="1" applyBorder="1" applyAlignment="1"/>
    <xf numFmtId="0" fontId="1" fillId="0" borderId="11" xfId="0" applyFont="1" applyFill="1" applyBorder="1" applyAlignment="1"/>
    <xf numFmtId="0" fontId="1" fillId="5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4DF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5"/>
  <sheetViews>
    <sheetView tabSelected="1" workbookViewId="0">
      <selection activeCell="Q60" sqref="Q60:V61"/>
    </sheetView>
  </sheetViews>
  <sheetFormatPr defaultRowHeight="15"/>
  <cols>
    <col min="2" max="2" width="14.85546875" style="23" customWidth="1"/>
    <col min="3" max="14" width="11.42578125" style="23" customWidth="1"/>
    <col min="16" max="16" width="22.140625" customWidth="1"/>
  </cols>
  <sheetData>
    <row r="1" spans="1:25">
      <c r="A1" s="1"/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  <c r="M1" s="18"/>
      <c r="N1" s="18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6.75" customHeight="1">
      <c r="A2" s="1"/>
      <c r="B2" s="14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6" t="s">
        <v>11</v>
      </c>
      <c r="N2" s="17" t="s">
        <v>12</v>
      </c>
      <c r="O2" s="1"/>
      <c r="P2" s="2"/>
      <c r="Q2" s="1"/>
      <c r="R2" s="1"/>
      <c r="S2" s="1"/>
      <c r="T2" s="1"/>
      <c r="U2" s="1"/>
      <c r="V2" s="1"/>
      <c r="W2" s="1"/>
      <c r="X2" s="1"/>
      <c r="Y2" s="1"/>
    </row>
    <row r="3" spans="1:25" ht="22.5" customHeight="1">
      <c r="A3" s="1"/>
      <c r="B3" s="30" t="s">
        <v>13</v>
      </c>
      <c r="C3" s="32">
        <v>1547.6</v>
      </c>
      <c r="D3" s="32">
        <v>566</v>
      </c>
      <c r="E3" s="32"/>
      <c r="F3" s="31">
        <f>C3-D3</f>
        <v>981.59999999999991</v>
      </c>
      <c r="G3" s="32"/>
      <c r="H3" s="32"/>
      <c r="I3" s="32"/>
      <c r="J3" s="18">
        <f>(I3-H3)/$Q$13</f>
        <v>0</v>
      </c>
      <c r="K3" s="18" t="e">
        <f>G3*F3/J3*$Q$12</f>
        <v>#DIV/0!</v>
      </c>
      <c r="L3" s="18">
        <v>0.5</v>
      </c>
      <c r="M3" s="22" t="e">
        <f>L3/K3*1000</f>
        <v>#DIV/0!</v>
      </c>
      <c r="N3" s="26">
        <v>200</v>
      </c>
      <c r="O3" s="1"/>
      <c r="P3" s="4" t="s">
        <v>0</v>
      </c>
      <c r="Q3" s="1" t="s">
        <v>14</v>
      </c>
      <c r="R3" s="5"/>
      <c r="S3" s="1"/>
      <c r="T3" s="1"/>
      <c r="U3" s="1"/>
      <c r="V3" s="1"/>
      <c r="W3" s="1"/>
      <c r="X3" s="1"/>
      <c r="Y3" s="1"/>
    </row>
    <row r="4" spans="1:25" ht="22.5" customHeight="1">
      <c r="A4" s="1"/>
      <c r="B4" s="30" t="s">
        <v>15</v>
      </c>
      <c r="C4" s="32">
        <v>1106.0999999999999</v>
      </c>
      <c r="D4" s="32">
        <v>820.2</v>
      </c>
      <c r="E4" s="32"/>
      <c r="F4" s="21">
        <f>(C4-D4+E4)+(C5-D5+E5)+(C6-D6+E6)</f>
        <v>1553.6</v>
      </c>
      <c r="G4" s="32"/>
      <c r="H4" s="32"/>
      <c r="I4" s="32"/>
      <c r="J4" s="18">
        <f>(I4-H4)/$Q$13</f>
        <v>0</v>
      </c>
      <c r="K4" s="18" t="e">
        <f>G4*F4/J4*$Q$12</f>
        <v>#DIV/0!</v>
      </c>
      <c r="L4" s="18">
        <v>0.5</v>
      </c>
      <c r="M4" s="22" t="e">
        <f>L4/K4*1000</f>
        <v>#DIV/0!</v>
      </c>
      <c r="N4" s="26">
        <v>200</v>
      </c>
      <c r="O4" s="1"/>
      <c r="P4" s="4" t="s">
        <v>4</v>
      </c>
      <c r="Q4" s="1" t="s">
        <v>16</v>
      </c>
      <c r="R4" s="5"/>
      <c r="S4" s="1"/>
      <c r="T4" s="1"/>
      <c r="U4" s="1"/>
      <c r="V4" s="1"/>
      <c r="W4" s="1"/>
      <c r="X4" s="1"/>
      <c r="Y4" s="1"/>
    </row>
    <row r="5" spans="1:25" ht="22.5" customHeight="1">
      <c r="A5" s="1"/>
      <c r="B5" s="30" t="s">
        <v>15</v>
      </c>
      <c r="C5" s="32">
        <v>1077.8</v>
      </c>
      <c r="D5" s="32">
        <v>107.5</v>
      </c>
      <c r="E5" s="32"/>
      <c r="F5" s="31"/>
      <c r="G5" s="32"/>
      <c r="H5" s="32"/>
      <c r="I5" s="32"/>
      <c r="J5" s="18">
        <f>(I5-H5)/$Q$13</f>
        <v>0</v>
      </c>
      <c r="K5" s="18" t="e">
        <f>G5*F5/J5*$Q$12</f>
        <v>#DIV/0!</v>
      </c>
      <c r="L5" s="18">
        <v>0.5</v>
      </c>
      <c r="M5" s="22" t="e">
        <f>L5/K5*1000</f>
        <v>#DIV/0!</v>
      </c>
      <c r="N5" s="26">
        <v>200</v>
      </c>
      <c r="O5" s="1"/>
      <c r="P5" s="4" t="s">
        <v>17</v>
      </c>
      <c r="Q5" s="1" t="s">
        <v>18</v>
      </c>
      <c r="R5" s="5"/>
      <c r="S5" s="1"/>
      <c r="T5" s="1"/>
      <c r="U5" s="1"/>
      <c r="V5" s="1"/>
      <c r="W5" s="1"/>
      <c r="X5" s="1"/>
      <c r="Y5" s="1"/>
    </row>
    <row r="6" spans="1:25" ht="22.5" customHeight="1">
      <c r="A6" s="1"/>
      <c r="B6" s="30" t="s">
        <v>15</v>
      </c>
      <c r="C6" s="32">
        <v>406</v>
      </c>
      <c r="D6" s="32">
        <v>108.6</v>
      </c>
      <c r="E6" s="32"/>
      <c r="F6" s="31"/>
      <c r="G6" s="32"/>
      <c r="H6" s="37"/>
      <c r="I6" s="37"/>
      <c r="J6" s="27"/>
      <c r="K6" s="27"/>
      <c r="L6" s="27"/>
      <c r="M6" s="28"/>
      <c r="N6" s="29"/>
      <c r="O6" s="1"/>
      <c r="P6" s="4" t="s">
        <v>8</v>
      </c>
      <c r="Q6" s="1" t="s">
        <v>19</v>
      </c>
      <c r="R6" s="5"/>
      <c r="S6" s="1"/>
      <c r="T6" s="1"/>
      <c r="U6" s="1"/>
      <c r="V6" s="1"/>
      <c r="W6" s="1"/>
      <c r="X6" s="1"/>
      <c r="Y6" s="1"/>
    </row>
    <row r="7" spans="1:25" ht="22.5" customHeight="1">
      <c r="A7" s="1"/>
      <c r="B7" s="30" t="s">
        <v>20</v>
      </c>
      <c r="C7" s="32">
        <v>139.6</v>
      </c>
      <c r="D7" s="32">
        <v>100</v>
      </c>
      <c r="E7" s="32"/>
      <c r="F7" s="31">
        <f>C7-D7</f>
        <v>39.599999999999994</v>
      </c>
      <c r="G7" s="32"/>
      <c r="H7" s="37"/>
      <c r="I7" s="37"/>
      <c r="J7" s="27"/>
      <c r="K7" s="27"/>
      <c r="L7" s="27"/>
      <c r="M7" s="28"/>
      <c r="N7" s="29"/>
      <c r="O7" s="1"/>
      <c r="P7" s="4" t="s">
        <v>9</v>
      </c>
      <c r="Q7" s="1" t="s">
        <v>21</v>
      </c>
      <c r="R7" s="5"/>
      <c r="S7" s="1"/>
      <c r="T7" s="1"/>
      <c r="U7" s="1"/>
      <c r="V7" s="1"/>
      <c r="W7" s="1"/>
      <c r="X7" s="1"/>
      <c r="Y7" s="1"/>
    </row>
    <row r="8" spans="1:25" ht="22.5" customHeight="1">
      <c r="A8" s="1"/>
      <c r="B8" s="20" t="s">
        <v>22</v>
      </c>
      <c r="C8" s="24">
        <v>247.8</v>
      </c>
      <c r="D8" s="24">
        <v>194.6</v>
      </c>
      <c r="E8" s="24"/>
      <c r="F8" s="21">
        <f>(C8-D8+E8)+(C9-D9+E9)+(C10-D10+E10)</f>
        <v>300.90000000000003</v>
      </c>
      <c r="G8" s="24"/>
      <c r="H8" s="25"/>
      <c r="I8" s="25"/>
      <c r="J8" s="18">
        <f>(I8-H8)/$Q$13</f>
        <v>0</v>
      </c>
      <c r="K8" s="18" t="e">
        <f>G8*F8/J8*$Q$12</f>
        <v>#DIV/0!</v>
      </c>
      <c r="L8" s="18">
        <v>0.5</v>
      </c>
      <c r="M8" s="22" t="e">
        <f>L8/K8*1000</f>
        <v>#DIV/0!</v>
      </c>
      <c r="N8" s="26">
        <v>200</v>
      </c>
      <c r="O8" s="1"/>
      <c r="P8" s="4" t="s">
        <v>10</v>
      </c>
      <c r="Q8" s="1" t="s">
        <v>23</v>
      </c>
      <c r="R8" s="5"/>
      <c r="S8" s="1"/>
      <c r="T8" s="1"/>
      <c r="U8" s="1"/>
      <c r="V8" s="1"/>
      <c r="W8" s="1"/>
      <c r="X8" s="1"/>
      <c r="Y8" s="1"/>
    </row>
    <row r="9" spans="1:25" ht="18.75" customHeight="1">
      <c r="A9" s="1"/>
      <c r="B9" s="20" t="s">
        <v>24</v>
      </c>
      <c r="C9" s="24">
        <v>313.8</v>
      </c>
      <c r="D9" s="24">
        <v>197</v>
      </c>
      <c r="E9" s="24"/>
      <c r="F9" s="21"/>
      <c r="G9" s="24"/>
      <c r="H9" s="27"/>
      <c r="I9" s="27"/>
      <c r="J9" s="27"/>
      <c r="K9" s="27"/>
      <c r="L9" s="27"/>
      <c r="M9" s="28"/>
      <c r="N9" s="29"/>
      <c r="O9" s="1"/>
      <c r="P9" s="6" t="s">
        <v>11</v>
      </c>
      <c r="Q9" s="1" t="s">
        <v>25</v>
      </c>
      <c r="R9" s="5"/>
      <c r="S9" s="5"/>
      <c r="T9" s="5"/>
      <c r="U9" s="5"/>
      <c r="V9" s="5"/>
      <c r="W9" s="5"/>
      <c r="X9" s="5"/>
      <c r="Y9" s="1"/>
    </row>
    <row r="10" spans="1:25" ht="18.75" customHeight="1">
      <c r="A10" s="1"/>
      <c r="B10" s="20" t="s">
        <v>26</v>
      </c>
      <c r="C10" s="24">
        <v>327</v>
      </c>
      <c r="D10" s="24">
        <v>196.1</v>
      </c>
      <c r="E10" s="24"/>
      <c r="F10" s="21"/>
      <c r="G10" s="24"/>
      <c r="H10" s="27"/>
      <c r="I10" s="27"/>
      <c r="J10" s="27"/>
      <c r="K10" s="27"/>
      <c r="L10" s="27"/>
      <c r="M10" s="28"/>
      <c r="N10" s="29"/>
      <c r="O10" s="1"/>
      <c r="P10" s="4" t="s">
        <v>12</v>
      </c>
      <c r="Q10" s="1" t="s">
        <v>27</v>
      </c>
      <c r="R10" s="5"/>
      <c r="S10" s="5"/>
      <c r="T10" s="5"/>
      <c r="U10" s="5"/>
      <c r="V10" s="1"/>
      <c r="W10" s="1"/>
      <c r="X10" s="1"/>
      <c r="Y10" s="1"/>
    </row>
    <row r="11" spans="1:25" ht="18.75" customHeight="1">
      <c r="A11" s="1"/>
      <c r="B11" s="20" t="s">
        <v>28</v>
      </c>
      <c r="C11" s="24">
        <v>323.8</v>
      </c>
      <c r="D11" s="24">
        <v>195.6</v>
      </c>
      <c r="E11" s="24"/>
      <c r="F11" s="21">
        <f t="shared" ref="F11" si="0">(C11-D11+E11)+(C12-D12+E12)+(C13-D13+E13)</f>
        <v>202.60000000000002</v>
      </c>
      <c r="G11" s="24"/>
      <c r="H11" s="25"/>
      <c r="I11" s="25"/>
      <c r="J11" s="18">
        <f>(I11-H11)/$Q$13</f>
        <v>0</v>
      </c>
      <c r="K11" s="18" t="e">
        <f>G11*F11/J11*$Q$12</f>
        <v>#DIV/0!</v>
      </c>
      <c r="L11" s="18">
        <v>0.5</v>
      </c>
      <c r="M11" s="22" t="e">
        <f t="shared" ref="M11:M71" si="1">L11/K11*1000</f>
        <v>#DIV/0!</v>
      </c>
      <c r="N11" s="26">
        <v>200</v>
      </c>
      <c r="O11" s="1"/>
      <c r="P11" s="4"/>
      <c r="Q11" s="1"/>
      <c r="R11" s="1"/>
      <c r="S11" s="5"/>
      <c r="T11" s="5"/>
      <c r="U11" s="5"/>
      <c r="V11" s="5"/>
      <c r="W11" s="1"/>
      <c r="X11" s="1"/>
      <c r="Y11" s="1"/>
    </row>
    <row r="12" spans="1:25" ht="18.75" customHeight="1">
      <c r="A12" s="1"/>
      <c r="B12" s="20" t="s">
        <v>29</v>
      </c>
      <c r="C12" s="24">
        <v>271.3</v>
      </c>
      <c r="D12" s="24">
        <v>196.9</v>
      </c>
      <c r="E12" s="24"/>
      <c r="F12" s="21"/>
      <c r="G12" s="24"/>
      <c r="H12" s="27"/>
      <c r="I12" s="27"/>
      <c r="J12" s="27"/>
      <c r="K12" s="27"/>
      <c r="L12" s="27"/>
      <c r="M12" s="28"/>
      <c r="N12" s="29"/>
      <c r="O12" s="1"/>
      <c r="P12" s="2" t="s">
        <v>30</v>
      </c>
      <c r="Q12" s="7">
        <v>0.5</v>
      </c>
      <c r="R12" s="1" t="s">
        <v>31</v>
      </c>
      <c r="S12" s="5"/>
      <c r="T12" s="5"/>
      <c r="U12" s="5"/>
      <c r="V12" s="5"/>
      <c r="W12" s="5"/>
      <c r="X12" s="5"/>
      <c r="Y12" s="5"/>
    </row>
    <row r="13" spans="1:25" ht="18.75" customHeight="1">
      <c r="A13" s="1"/>
      <c r="B13" s="20" t="s">
        <v>32</v>
      </c>
      <c r="C13" s="24">
        <v>0</v>
      </c>
      <c r="D13" s="24">
        <v>0</v>
      </c>
      <c r="E13" s="24"/>
      <c r="F13" s="21"/>
      <c r="G13" s="24"/>
      <c r="H13" s="27"/>
      <c r="I13" s="27"/>
      <c r="J13" s="27"/>
      <c r="K13" s="27"/>
      <c r="L13" s="27"/>
      <c r="M13" s="28"/>
      <c r="N13" s="29"/>
      <c r="O13" s="1"/>
      <c r="P13" s="8" t="s">
        <v>33</v>
      </c>
      <c r="Q13" s="1">
        <v>0.79200000000000004</v>
      </c>
      <c r="R13" s="1" t="s">
        <v>34</v>
      </c>
      <c r="S13" s="5"/>
      <c r="T13" s="5"/>
      <c r="U13" s="5"/>
      <c r="V13" s="5"/>
      <c r="W13" s="5"/>
      <c r="X13" s="5"/>
      <c r="Y13" s="5"/>
    </row>
    <row r="14" spans="1:25" ht="18.75" customHeight="1">
      <c r="A14" s="1"/>
      <c r="B14" s="20" t="s">
        <v>35</v>
      </c>
      <c r="C14" s="24">
        <v>333</v>
      </c>
      <c r="D14" s="24">
        <v>195.3</v>
      </c>
      <c r="E14" s="24"/>
      <c r="F14" s="21">
        <f t="shared" ref="F14" si="2">(C14-D14+E14)+(C15-D15+E15)+(C16-D16+E16)</f>
        <v>315.7</v>
      </c>
      <c r="G14" s="24"/>
      <c r="H14" s="25"/>
      <c r="I14" s="25"/>
      <c r="J14" s="18">
        <f>(I14-H14)/$Q$13</f>
        <v>0</v>
      </c>
      <c r="K14" s="18" t="e">
        <f>G14*F14/J14*$Q$12</f>
        <v>#DIV/0!</v>
      </c>
      <c r="L14" s="18">
        <v>0.5</v>
      </c>
      <c r="M14" s="22" t="e">
        <f t="shared" si="1"/>
        <v>#DIV/0!</v>
      </c>
      <c r="N14" s="26">
        <v>200</v>
      </c>
      <c r="O14" s="1"/>
      <c r="P14" s="3" t="s">
        <v>36</v>
      </c>
      <c r="Q14" s="1" t="s">
        <v>37</v>
      </c>
      <c r="R14" s="5"/>
      <c r="S14" s="5"/>
      <c r="T14" s="5"/>
      <c r="U14" s="5"/>
      <c r="V14" s="5"/>
      <c r="W14" s="5"/>
      <c r="X14" s="5"/>
      <c r="Y14" s="5"/>
    </row>
    <row r="15" spans="1:25" ht="18.75" customHeight="1">
      <c r="A15" s="1"/>
      <c r="B15" s="20" t="s">
        <v>38</v>
      </c>
      <c r="C15" s="24">
        <v>237</v>
      </c>
      <c r="D15" s="24">
        <v>195.7</v>
      </c>
      <c r="E15" s="24"/>
      <c r="F15" s="21"/>
      <c r="G15" s="24"/>
      <c r="H15" s="27"/>
      <c r="I15" s="27"/>
      <c r="J15" s="27"/>
      <c r="K15" s="27"/>
      <c r="L15" s="27"/>
      <c r="M15" s="28"/>
      <c r="N15" s="29"/>
      <c r="O15" s="1"/>
      <c r="P15" s="9" t="s">
        <v>36</v>
      </c>
      <c r="Q15" s="1" t="s">
        <v>39</v>
      </c>
      <c r="R15" s="5"/>
      <c r="S15" s="5"/>
      <c r="T15" s="5"/>
      <c r="U15" s="5"/>
      <c r="V15" s="5"/>
      <c r="W15" s="5"/>
      <c r="X15" s="5"/>
      <c r="Y15" s="5"/>
    </row>
    <row r="16" spans="1:25" ht="18.75" customHeight="1">
      <c r="A16" s="1"/>
      <c r="B16" s="20" t="s">
        <v>40</v>
      </c>
      <c r="C16" s="24">
        <v>333.4</v>
      </c>
      <c r="D16" s="24">
        <v>196.7</v>
      </c>
      <c r="E16" s="24"/>
      <c r="F16" s="21"/>
      <c r="G16" s="24"/>
      <c r="H16" s="27"/>
      <c r="I16" s="27"/>
      <c r="J16" s="27"/>
      <c r="K16" s="27"/>
      <c r="L16" s="27"/>
      <c r="M16" s="28"/>
      <c r="N16" s="29"/>
      <c r="O16" s="1"/>
      <c r="S16" s="1"/>
      <c r="T16" s="1"/>
      <c r="U16" s="1"/>
      <c r="V16" s="1"/>
      <c r="W16" s="1"/>
      <c r="X16" s="1"/>
      <c r="Y16" s="1"/>
    </row>
    <row r="17" spans="1:25" ht="18.75" customHeight="1">
      <c r="A17" s="1"/>
      <c r="B17" s="20" t="s">
        <v>41</v>
      </c>
      <c r="C17" s="24">
        <v>299.2</v>
      </c>
      <c r="D17" s="24">
        <v>194.6</v>
      </c>
      <c r="E17" s="24"/>
      <c r="F17" s="21">
        <f t="shared" ref="F17" si="3">(C17-D17+E17)+(C18-D18+E18)+(C19-D19+E19)</f>
        <v>242.2</v>
      </c>
      <c r="G17" s="24"/>
      <c r="H17" s="25"/>
      <c r="I17" s="25"/>
      <c r="J17" s="18">
        <f>(I17-H17)/$Q$13</f>
        <v>0</v>
      </c>
      <c r="K17" s="18" t="e">
        <f>G17*F17/J17*$Q$12</f>
        <v>#DIV/0!</v>
      </c>
      <c r="L17" s="18">
        <v>0.5</v>
      </c>
      <c r="M17" s="22" t="e">
        <f t="shared" si="1"/>
        <v>#DIV/0!</v>
      </c>
      <c r="N17" s="26">
        <v>200</v>
      </c>
      <c r="O17" s="1"/>
      <c r="P17" s="10" t="s">
        <v>42</v>
      </c>
      <c r="Q17" s="11" t="s">
        <v>43</v>
      </c>
      <c r="R17" s="11" t="s">
        <v>44</v>
      </c>
      <c r="S17" s="11" t="s">
        <v>45</v>
      </c>
      <c r="T17" s="11" t="s">
        <v>46</v>
      </c>
      <c r="U17" s="11" t="s">
        <v>47</v>
      </c>
      <c r="V17" s="11" t="s">
        <v>48</v>
      </c>
      <c r="W17" s="33" t="s">
        <v>49</v>
      </c>
      <c r="X17" s="35" t="s">
        <v>50</v>
      </c>
      <c r="Y17" s="5"/>
    </row>
    <row r="18" spans="1:25" ht="18.75" customHeight="1">
      <c r="A18" s="1"/>
      <c r="B18" s="20" t="s">
        <v>51</v>
      </c>
      <c r="C18" s="24">
        <v>334</v>
      </c>
      <c r="D18" s="24">
        <v>196.4</v>
      </c>
      <c r="E18" s="24"/>
      <c r="F18" s="21"/>
      <c r="G18" s="24"/>
      <c r="H18" s="27"/>
      <c r="I18" s="27"/>
      <c r="J18" s="27"/>
      <c r="K18" s="27"/>
      <c r="L18" s="27"/>
      <c r="M18" s="28"/>
      <c r="N18" s="29"/>
      <c r="O18" s="1"/>
      <c r="P18" s="12" t="s">
        <v>36</v>
      </c>
      <c r="Q18" s="13" t="s">
        <v>52</v>
      </c>
      <c r="R18" s="13" t="s">
        <v>53</v>
      </c>
      <c r="S18" s="13" t="s">
        <v>54</v>
      </c>
      <c r="T18" s="13" t="s">
        <v>55</v>
      </c>
      <c r="U18" s="13" t="s">
        <v>56</v>
      </c>
      <c r="V18" s="13" t="s">
        <v>47</v>
      </c>
      <c r="W18" s="34"/>
      <c r="X18" s="36"/>
      <c r="Y18" s="1"/>
    </row>
    <row r="19" spans="1:25" ht="18.75" customHeight="1">
      <c r="A19" s="1"/>
      <c r="B19" s="20" t="s">
        <v>57</v>
      </c>
      <c r="C19" s="24"/>
      <c r="D19" s="24"/>
      <c r="E19" s="24"/>
      <c r="F19" s="21"/>
      <c r="G19" s="24"/>
      <c r="H19" s="27"/>
      <c r="I19" s="27"/>
      <c r="J19" s="27"/>
      <c r="K19" s="27"/>
      <c r="L19" s="27"/>
      <c r="M19" s="28"/>
      <c r="N19" s="29"/>
      <c r="O19" s="1"/>
      <c r="P19" s="1"/>
      <c r="Q19" s="1"/>
      <c r="R19" s="1"/>
      <c r="S19" s="1"/>
      <c r="T19" s="1"/>
      <c r="U19" s="1" t="s">
        <v>58</v>
      </c>
      <c r="V19" s="1"/>
      <c r="W19" s="1"/>
      <c r="X19" s="1"/>
      <c r="Y19" s="1"/>
    </row>
    <row r="20" spans="1:25" ht="18.75" customHeight="1">
      <c r="A20" s="1"/>
      <c r="B20" s="20" t="s">
        <v>59</v>
      </c>
      <c r="C20" s="24">
        <v>262.89999999999998</v>
      </c>
      <c r="D20" s="24">
        <v>196.7</v>
      </c>
      <c r="E20" s="24"/>
      <c r="F20" s="21">
        <f t="shared" ref="F20" si="4">(C20-D20+E20)+(C21-D21+E21)+(C22-D22+E22)</f>
        <v>319.19999999999993</v>
      </c>
      <c r="G20" s="24"/>
      <c r="H20" s="25"/>
      <c r="I20" s="25"/>
      <c r="J20" s="18">
        <f>(I20-H20)/$Q$13</f>
        <v>0</v>
      </c>
      <c r="K20" s="18" t="e">
        <f>G20*F20/J20*$Q$12</f>
        <v>#DIV/0!</v>
      </c>
      <c r="L20" s="18">
        <v>0.5</v>
      </c>
      <c r="M20" s="22" t="e">
        <f t="shared" si="1"/>
        <v>#DIV/0!</v>
      </c>
      <c r="N20" s="26">
        <v>200</v>
      </c>
      <c r="O20" s="1"/>
      <c r="Y20" s="1"/>
    </row>
    <row r="21" spans="1:25" ht="18.75" customHeight="1">
      <c r="A21" s="1"/>
      <c r="B21" s="20" t="s">
        <v>60</v>
      </c>
      <c r="C21" s="24">
        <v>326.7</v>
      </c>
      <c r="D21" s="24">
        <v>196.3</v>
      </c>
      <c r="E21" s="24"/>
      <c r="F21" s="21"/>
      <c r="G21" s="24"/>
      <c r="H21" s="27"/>
      <c r="I21" s="27"/>
      <c r="J21" s="27"/>
      <c r="K21" s="27"/>
      <c r="L21" s="27"/>
      <c r="M21" s="28"/>
      <c r="N21" s="2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8.75" customHeight="1">
      <c r="A22" s="1"/>
      <c r="B22" s="20" t="s">
        <v>61</v>
      </c>
      <c r="C22" s="24">
        <v>318.2</v>
      </c>
      <c r="D22" s="24">
        <v>195.6</v>
      </c>
      <c r="E22" s="24"/>
      <c r="F22" s="21"/>
      <c r="G22" s="24"/>
      <c r="H22" s="27"/>
      <c r="I22" s="27"/>
      <c r="J22" s="27"/>
      <c r="K22" s="27"/>
      <c r="L22" s="27"/>
      <c r="M22" s="28"/>
      <c r="N22" s="2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8.75" customHeight="1">
      <c r="A23" s="1"/>
      <c r="B23" s="20" t="s">
        <v>62</v>
      </c>
      <c r="C23" s="24">
        <v>257.89999999999998</v>
      </c>
      <c r="D23" s="24">
        <v>195.2</v>
      </c>
      <c r="E23" s="24"/>
      <c r="F23" s="21">
        <f t="shared" ref="F23" si="5">(C23-D23+E23)+(C24-D24+E24)+(C25-D25+E25)</f>
        <v>293</v>
      </c>
      <c r="G23" s="24"/>
      <c r="H23" s="25"/>
      <c r="I23" s="25"/>
      <c r="J23" s="18">
        <f>(I23-H23)/$Q$13</f>
        <v>0</v>
      </c>
      <c r="K23" s="18" t="e">
        <f>G23*F23/J23*$Q$12</f>
        <v>#DIV/0!</v>
      </c>
      <c r="L23" s="18">
        <v>0.5</v>
      </c>
      <c r="M23" s="22" t="e">
        <f t="shared" si="1"/>
        <v>#DIV/0!</v>
      </c>
      <c r="N23" s="26">
        <v>200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8.75" customHeight="1">
      <c r="A24" s="1"/>
      <c r="B24" s="20" t="s">
        <v>63</v>
      </c>
      <c r="C24" s="24">
        <v>297.3</v>
      </c>
      <c r="D24" s="24">
        <v>196.9</v>
      </c>
      <c r="E24" s="24"/>
      <c r="F24" s="21"/>
      <c r="G24" s="24"/>
      <c r="H24" s="27"/>
      <c r="I24" s="27"/>
      <c r="J24" s="27"/>
      <c r="K24" s="27"/>
      <c r="L24" s="27"/>
      <c r="M24" s="28"/>
      <c r="N24" s="2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8.75" customHeight="1">
      <c r="A25" s="1"/>
      <c r="B25" s="20" t="s">
        <v>64</v>
      </c>
      <c r="C25" s="24">
        <v>323.39999999999998</v>
      </c>
      <c r="D25" s="24">
        <v>193.5</v>
      </c>
      <c r="E25" s="24"/>
      <c r="F25" s="21"/>
      <c r="G25" s="24"/>
      <c r="H25" s="27"/>
      <c r="I25" s="27"/>
      <c r="J25" s="27"/>
      <c r="K25" s="27"/>
      <c r="L25" s="27"/>
      <c r="M25" s="28"/>
      <c r="N25" s="2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8.75" customHeight="1">
      <c r="A26" s="1"/>
      <c r="B26" s="20" t="s">
        <v>65</v>
      </c>
      <c r="C26" s="24">
        <v>284.8</v>
      </c>
      <c r="D26" s="24">
        <v>195.8</v>
      </c>
      <c r="E26" s="24">
        <v>40</v>
      </c>
      <c r="F26" s="21">
        <f t="shared" ref="F26" si="6">(C26-D26+E26)+(C27-D27+E27)+(C28-D28+E28)</f>
        <v>381</v>
      </c>
      <c r="G26" s="24"/>
      <c r="H26" s="25"/>
      <c r="I26" s="25"/>
      <c r="J26" s="18">
        <f>(I26-H26)/$Q$13</f>
        <v>0</v>
      </c>
      <c r="K26" s="18" t="e">
        <f>G26*F26/J26*$Q$12</f>
        <v>#DIV/0!</v>
      </c>
      <c r="L26" s="18">
        <v>0.5</v>
      </c>
      <c r="M26" s="22" t="e">
        <f t="shared" si="1"/>
        <v>#DIV/0!</v>
      </c>
      <c r="N26" s="26">
        <v>200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8.75" customHeight="1">
      <c r="A27" s="1"/>
      <c r="B27" s="20" t="s">
        <v>66</v>
      </c>
      <c r="C27" s="24">
        <v>281.2</v>
      </c>
      <c r="D27" s="24">
        <v>196.9</v>
      </c>
      <c r="E27" s="24">
        <v>40</v>
      </c>
      <c r="F27" s="21"/>
      <c r="G27" s="24"/>
      <c r="H27" s="27"/>
      <c r="I27" s="27"/>
      <c r="J27" s="27"/>
      <c r="K27" s="27"/>
      <c r="L27" s="27"/>
      <c r="M27" s="28"/>
      <c r="N27" s="2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8.75" customHeight="1">
      <c r="A28" s="1"/>
      <c r="B28" s="20" t="s">
        <v>67</v>
      </c>
      <c r="C28" s="24">
        <v>284</v>
      </c>
      <c r="D28" s="24">
        <v>196.3</v>
      </c>
      <c r="E28" s="24">
        <v>40</v>
      </c>
      <c r="F28" s="21"/>
      <c r="G28" s="24"/>
      <c r="H28" s="27"/>
      <c r="I28" s="27"/>
      <c r="J28" s="27"/>
      <c r="K28" s="27"/>
      <c r="L28" s="27"/>
      <c r="M28" s="28"/>
      <c r="N28" s="2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/>
      <c r="B29" s="20" t="s">
        <v>68</v>
      </c>
      <c r="C29" s="24">
        <v>283.2</v>
      </c>
      <c r="D29" s="24">
        <v>195.9</v>
      </c>
      <c r="E29" s="24">
        <v>40</v>
      </c>
      <c r="F29" s="21">
        <f t="shared" ref="F29" si="7">(C29-D29+E29)+(C30-D30+E30)+(C31-D31+E31)</f>
        <v>385</v>
      </c>
      <c r="G29" s="24"/>
      <c r="H29" s="25"/>
      <c r="I29" s="25"/>
      <c r="J29" s="18">
        <f>(I29-H29)/$Q$13</f>
        <v>0</v>
      </c>
      <c r="K29" s="18" t="e">
        <f>G29*F29/J29*$Q$12</f>
        <v>#DIV/0!</v>
      </c>
      <c r="L29" s="18">
        <v>0.5</v>
      </c>
      <c r="M29" s="22" t="e">
        <f t="shared" si="1"/>
        <v>#DIV/0!</v>
      </c>
      <c r="N29" s="26">
        <v>200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/>
      <c r="B30" s="20" t="s">
        <v>69</v>
      </c>
      <c r="C30" s="24">
        <v>287.60000000000002</v>
      </c>
      <c r="D30" s="24">
        <v>197</v>
      </c>
      <c r="E30" s="24">
        <v>40</v>
      </c>
      <c r="F30" s="21"/>
      <c r="G30" s="24"/>
      <c r="H30" s="27"/>
      <c r="I30" s="27"/>
      <c r="J30" s="27"/>
      <c r="K30" s="27"/>
      <c r="L30" s="27"/>
      <c r="M30" s="28"/>
      <c r="N30" s="2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/>
      <c r="B31" s="20" t="s">
        <v>70</v>
      </c>
      <c r="C31" s="24">
        <v>283.3</v>
      </c>
      <c r="D31" s="24">
        <v>196.2</v>
      </c>
      <c r="E31" s="24">
        <v>40</v>
      </c>
      <c r="F31" s="21"/>
      <c r="G31" s="24"/>
      <c r="H31" s="27"/>
      <c r="I31" s="27"/>
      <c r="J31" s="27"/>
      <c r="K31" s="27"/>
      <c r="L31" s="27"/>
      <c r="M31" s="28"/>
      <c r="N31" s="2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/>
      <c r="B32" s="20" t="s">
        <v>71</v>
      </c>
      <c r="C32" s="24">
        <v>319.8</v>
      </c>
      <c r="D32" s="24">
        <v>195.1</v>
      </c>
      <c r="E32" s="24">
        <v>40</v>
      </c>
      <c r="F32" s="21">
        <f t="shared" ref="F32" si="8">(C32-D32+E32)+(C33-D33+E33)+(C34-D34+E34)</f>
        <v>334.30000000000007</v>
      </c>
      <c r="G32" s="24"/>
      <c r="H32" s="25"/>
      <c r="I32" s="25"/>
      <c r="J32" s="18">
        <f>(I32-H32)/$Q$13</f>
        <v>0</v>
      </c>
      <c r="K32" s="18" t="e">
        <f>G32*F32/J32*$Q$12</f>
        <v>#DIV/0!</v>
      </c>
      <c r="L32" s="18">
        <v>0.5</v>
      </c>
      <c r="M32" s="22" t="e">
        <f t="shared" si="1"/>
        <v>#DIV/0!</v>
      </c>
      <c r="N32" s="26">
        <v>200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/>
      <c r="B33" s="20" t="s">
        <v>72</v>
      </c>
      <c r="C33" s="24">
        <v>0</v>
      </c>
      <c r="D33" s="24">
        <v>0</v>
      </c>
      <c r="E33" s="24">
        <v>40</v>
      </c>
      <c r="F33" s="21"/>
      <c r="G33" s="24"/>
      <c r="H33" s="27"/>
      <c r="I33" s="27"/>
      <c r="J33" s="27"/>
      <c r="K33" s="27"/>
      <c r="L33" s="27"/>
      <c r="M33" s="28"/>
      <c r="N33" s="2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/>
      <c r="B34" s="20" t="s">
        <v>73</v>
      </c>
      <c r="C34" s="24">
        <v>285.8</v>
      </c>
      <c r="D34" s="24">
        <v>196.2</v>
      </c>
      <c r="E34" s="24">
        <v>40</v>
      </c>
      <c r="F34" s="21"/>
      <c r="G34" s="24"/>
      <c r="H34" s="27"/>
      <c r="I34" s="27"/>
      <c r="J34" s="27"/>
      <c r="K34" s="27"/>
      <c r="L34" s="27"/>
      <c r="M34" s="28"/>
      <c r="N34" s="2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/>
      <c r="B35" s="20" t="s">
        <v>74</v>
      </c>
      <c r="C35" s="24">
        <v>297.8</v>
      </c>
      <c r="D35" s="24">
        <v>196.7</v>
      </c>
      <c r="E35" s="24">
        <v>40</v>
      </c>
      <c r="F35" s="21">
        <f t="shared" ref="F35" si="9">(C35-D35+E35)+(C36-D36+E36)+(C37-D37+E37)</f>
        <v>411.5</v>
      </c>
      <c r="G35" s="24"/>
      <c r="H35" s="25"/>
      <c r="I35" s="25"/>
      <c r="J35" s="18">
        <f>(I35-H35)/$Q$13</f>
        <v>0</v>
      </c>
      <c r="K35" s="18" t="e">
        <f>G35*F35/J35*$Q$12</f>
        <v>#DIV/0!</v>
      </c>
      <c r="L35" s="18">
        <v>0.5</v>
      </c>
      <c r="M35" s="22" t="e">
        <f t="shared" si="1"/>
        <v>#DIV/0!</v>
      </c>
      <c r="N35" s="26">
        <v>200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/>
      <c r="B36" s="20" t="s">
        <v>75</v>
      </c>
      <c r="C36" s="24">
        <v>294.39999999999998</v>
      </c>
      <c r="D36" s="24">
        <v>196.9</v>
      </c>
      <c r="E36" s="24">
        <v>40</v>
      </c>
      <c r="F36" s="21"/>
      <c r="G36" s="24"/>
      <c r="H36" s="27"/>
      <c r="I36" s="27"/>
      <c r="J36" s="27"/>
      <c r="K36" s="27"/>
      <c r="L36" s="27"/>
      <c r="M36" s="28"/>
      <c r="N36" s="29"/>
      <c r="O36" s="1"/>
      <c r="Y36" s="1"/>
    </row>
    <row r="37" spans="1:25">
      <c r="A37" s="1"/>
      <c r="B37" s="20" t="s">
        <v>76</v>
      </c>
      <c r="C37" s="24">
        <v>289.39999999999998</v>
      </c>
      <c r="D37" s="24">
        <v>196.5</v>
      </c>
      <c r="E37" s="24">
        <v>40</v>
      </c>
      <c r="F37" s="21"/>
      <c r="G37" s="24"/>
      <c r="H37" s="27"/>
      <c r="I37" s="27"/>
      <c r="J37" s="27"/>
      <c r="K37" s="27"/>
      <c r="L37" s="27"/>
      <c r="M37" s="28"/>
      <c r="N37" s="29"/>
      <c r="O37" s="1"/>
      <c r="Y37" s="1"/>
    </row>
    <row r="38" spans="1:25">
      <c r="A38" s="1"/>
      <c r="B38" s="20" t="s">
        <v>77</v>
      </c>
      <c r="C38" s="24">
        <v>292</v>
      </c>
      <c r="D38" s="24">
        <v>196.3</v>
      </c>
      <c r="E38" s="24">
        <v>40</v>
      </c>
      <c r="F38" s="21">
        <f t="shared" ref="F38" si="10">(C38-D38+E38)+(C39-D39+E39)+(C40-D40+E40)</f>
        <v>366.2</v>
      </c>
      <c r="G38" s="24"/>
      <c r="H38" s="25"/>
      <c r="I38" s="25"/>
      <c r="J38" s="18">
        <f>(I38-H38)/$Q$13</f>
        <v>0</v>
      </c>
      <c r="K38" s="18" t="e">
        <f>G38*F38/J38*$Q$12</f>
        <v>#DIV/0!</v>
      </c>
      <c r="L38" s="18">
        <v>0.5</v>
      </c>
      <c r="M38" s="22" t="e">
        <f t="shared" si="1"/>
        <v>#DIV/0!</v>
      </c>
      <c r="N38" s="26">
        <v>200</v>
      </c>
      <c r="O38" s="1"/>
      <c r="Y38" s="1"/>
    </row>
    <row r="39" spans="1:25">
      <c r="A39" s="1"/>
      <c r="B39" s="20" t="s">
        <v>78</v>
      </c>
      <c r="C39" s="24">
        <v>255.2</v>
      </c>
      <c r="D39" s="24">
        <v>196.1</v>
      </c>
      <c r="E39" s="24">
        <v>40</v>
      </c>
      <c r="F39" s="21"/>
      <c r="G39" s="24"/>
      <c r="H39" s="27"/>
      <c r="I39" s="27"/>
      <c r="J39" s="27"/>
      <c r="K39" s="27"/>
      <c r="L39" s="27"/>
      <c r="M39" s="28"/>
      <c r="N39" s="29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/>
      <c r="B40" s="20" t="s">
        <v>79</v>
      </c>
      <c r="C40" s="24">
        <v>286.5</v>
      </c>
      <c r="D40" s="24">
        <v>195.1</v>
      </c>
      <c r="E40" s="24">
        <v>40</v>
      </c>
      <c r="F40" s="21"/>
      <c r="G40" s="24"/>
      <c r="H40" s="27"/>
      <c r="I40" s="27"/>
      <c r="J40" s="27"/>
      <c r="K40" s="27"/>
      <c r="L40" s="27"/>
      <c r="M40" s="28"/>
      <c r="N40" s="2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20" t="s">
        <v>80</v>
      </c>
      <c r="C41" s="24">
        <v>292.7</v>
      </c>
      <c r="D41" s="24">
        <v>195.9</v>
      </c>
      <c r="E41" s="24">
        <v>40</v>
      </c>
      <c r="F41" s="21">
        <f t="shared" ref="F41" si="11">(C41-D41+E41)+(C42-D42+E42)+(C43-D43+E43)</f>
        <v>405.4</v>
      </c>
      <c r="G41" s="24"/>
      <c r="H41" s="25"/>
      <c r="I41" s="25"/>
      <c r="J41" s="18">
        <f>(I41-H41)/$Q$13</f>
        <v>0</v>
      </c>
      <c r="K41" s="18" t="e">
        <f>G41*F41/J41*$Q$12</f>
        <v>#DIV/0!</v>
      </c>
      <c r="L41" s="18">
        <v>0.5</v>
      </c>
      <c r="M41" s="22" t="e">
        <f t="shared" si="1"/>
        <v>#DIV/0!</v>
      </c>
      <c r="N41" s="26">
        <v>200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20" t="s">
        <v>81</v>
      </c>
      <c r="C42" s="24">
        <v>290.5</v>
      </c>
      <c r="D42" s="24">
        <v>197.3</v>
      </c>
      <c r="E42" s="24">
        <v>40</v>
      </c>
      <c r="F42" s="21"/>
      <c r="G42" s="24"/>
      <c r="H42" s="27"/>
      <c r="I42" s="27"/>
      <c r="J42" s="27"/>
      <c r="K42" s="27"/>
      <c r="L42" s="27"/>
      <c r="M42" s="28"/>
      <c r="N42" s="2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20" t="s">
        <v>82</v>
      </c>
      <c r="C43" s="24">
        <v>292.7</v>
      </c>
      <c r="D43" s="24">
        <v>197.3</v>
      </c>
      <c r="E43" s="24">
        <v>40</v>
      </c>
      <c r="F43" s="21"/>
      <c r="G43" s="24"/>
      <c r="H43" s="27"/>
      <c r="I43" s="27"/>
      <c r="J43" s="27"/>
      <c r="K43" s="27"/>
      <c r="L43" s="27"/>
      <c r="M43" s="28"/>
      <c r="N43" s="29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20" t="s">
        <v>83</v>
      </c>
      <c r="C44" s="24">
        <v>292.10000000000002</v>
      </c>
      <c r="D44" s="24">
        <v>196</v>
      </c>
      <c r="E44" s="24">
        <v>40</v>
      </c>
      <c r="F44" s="21">
        <f t="shared" ref="F44" si="12">(C44-D44+E44)+(C45-D45+E45)+(C46-D46+E46)</f>
        <v>406.9</v>
      </c>
      <c r="G44" s="24"/>
      <c r="H44" s="25"/>
      <c r="I44" s="25"/>
      <c r="J44" s="18">
        <f>(I44-H44)/$Q$13</f>
        <v>0</v>
      </c>
      <c r="K44" s="18" t="e">
        <f>G44*F44/J44*$Q$12</f>
        <v>#DIV/0!</v>
      </c>
      <c r="L44" s="18">
        <v>0.5</v>
      </c>
      <c r="M44" s="22" t="e">
        <f t="shared" si="1"/>
        <v>#DIV/0!</v>
      </c>
      <c r="N44" s="26">
        <v>200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20" t="s">
        <v>84</v>
      </c>
      <c r="C45" s="24">
        <v>294.5</v>
      </c>
      <c r="D45" s="24">
        <v>195.6</v>
      </c>
      <c r="E45" s="24">
        <v>40</v>
      </c>
      <c r="F45" s="21"/>
      <c r="G45" s="24"/>
      <c r="H45" s="27"/>
      <c r="I45" s="27"/>
      <c r="J45" s="27"/>
      <c r="K45" s="27"/>
      <c r="L45" s="27"/>
      <c r="M45" s="28"/>
      <c r="N45" s="2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20" t="s">
        <v>85</v>
      </c>
      <c r="C46" s="24">
        <v>288.7</v>
      </c>
      <c r="D46" s="24">
        <v>196.8</v>
      </c>
      <c r="E46" s="24">
        <v>40</v>
      </c>
      <c r="F46" s="21"/>
      <c r="G46" s="24"/>
      <c r="H46" s="27"/>
      <c r="I46" s="27"/>
      <c r="J46" s="27"/>
      <c r="K46" s="27"/>
      <c r="L46" s="27"/>
      <c r="M46" s="28"/>
      <c r="N46" s="2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20" t="s">
        <v>86</v>
      </c>
      <c r="C47" s="24">
        <v>288.10000000000002</v>
      </c>
      <c r="D47" s="24">
        <v>195.3</v>
      </c>
      <c r="E47" s="24">
        <v>40</v>
      </c>
      <c r="F47" s="21">
        <f t="shared" ref="F47" si="13">(C47-D47+E47)+(C48-D48+E48)+(C49-D49+E49)</f>
        <v>384.20000000000005</v>
      </c>
      <c r="G47" s="24"/>
      <c r="H47" s="25"/>
      <c r="I47" s="25"/>
      <c r="J47" s="18">
        <f>(I47-H47)/$Q$13</f>
        <v>0</v>
      </c>
      <c r="K47" s="18" t="e">
        <f>G47*F47/J47*$Q$12</f>
        <v>#DIV/0!</v>
      </c>
      <c r="L47" s="18">
        <v>0.5</v>
      </c>
      <c r="M47" s="22" t="e">
        <f t="shared" si="1"/>
        <v>#DIV/0!</v>
      </c>
      <c r="N47" s="26">
        <v>200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20" t="s">
        <v>87</v>
      </c>
      <c r="C48" s="24">
        <v>286.2</v>
      </c>
      <c r="D48" s="24">
        <v>196.4</v>
      </c>
      <c r="E48" s="24">
        <v>40</v>
      </c>
      <c r="F48" s="21"/>
      <c r="G48" s="24"/>
      <c r="H48" s="27"/>
      <c r="I48" s="27"/>
      <c r="J48" s="27"/>
      <c r="K48" s="27"/>
      <c r="L48" s="27"/>
      <c r="M48" s="28"/>
      <c r="N48" s="2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2:14">
      <c r="B49" s="20" t="s">
        <v>88</v>
      </c>
      <c r="C49" s="24">
        <v>279.10000000000002</v>
      </c>
      <c r="D49" s="24">
        <v>197.5</v>
      </c>
      <c r="E49" s="24">
        <v>40</v>
      </c>
      <c r="F49" s="21"/>
      <c r="G49" s="24"/>
      <c r="H49" s="27"/>
      <c r="I49" s="27"/>
      <c r="J49" s="27"/>
      <c r="K49" s="27"/>
      <c r="L49" s="27"/>
      <c r="M49" s="28"/>
      <c r="N49" s="29"/>
    </row>
    <row r="50" spans="2:14">
      <c r="B50" s="20" t="s">
        <v>89</v>
      </c>
      <c r="C50" s="24">
        <v>282.2</v>
      </c>
      <c r="D50" s="24">
        <v>196.2</v>
      </c>
      <c r="E50" s="24">
        <v>40</v>
      </c>
      <c r="F50" s="21">
        <f t="shared" ref="F50" si="14">(C50-D50+E50)+(C51-D51+E51)+(C52-D52+E52)</f>
        <v>401</v>
      </c>
      <c r="G50" s="24"/>
      <c r="H50" s="25"/>
      <c r="I50" s="25"/>
      <c r="J50" s="18">
        <f>(I50-H50)/$Q$13</f>
        <v>0</v>
      </c>
      <c r="K50" s="18" t="e">
        <f>G50*F50/J50*$Q$12</f>
        <v>#DIV/0!</v>
      </c>
      <c r="L50" s="18">
        <v>0.5</v>
      </c>
      <c r="M50" s="22" t="e">
        <f t="shared" si="1"/>
        <v>#DIV/0!</v>
      </c>
      <c r="N50" s="26">
        <v>200</v>
      </c>
    </row>
    <row r="51" spans="2:14">
      <c r="B51" s="20" t="s">
        <v>90</v>
      </c>
      <c r="C51" s="24">
        <v>299.39999999999998</v>
      </c>
      <c r="D51" s="24">
        <v>197.8</v>
      </c>
      <c r="E51" s="24">
        <v>40</v>
      </c>
      <c r="F51" s="21"/>
      <c r="G51" s="24"/>
      <c r="H51" s="27"/>
      <c r="I51" s="27"/>
      <c r="J51" s="27"/>
      <c r="K51" s="27"/>
      <c r="L51" s="27"/>
      <c r="M51" s="28"/>
      <c r="N51" s="29"/>
    </row>
    <row r="52" spans="2:14">
      <c r="B52" s="20" t="s">
        <v>91</v>
      </c>
      <c r="C52" s="24">
        <v>289</v>
      </c>
      <c r="D52" s="24">
        <v>195.6</v>
      </c>
      <c r="E52" s="24">
        <v>40</v>
      </c>
      <c r="F52" s="21"/>
      <c r="G52" s="24"/>
      <c r="H52" s="27"/>
      <c r="I52" s="27"/>
      <c r="J52" s="27"/>
      <c r="K52" s="27"/>
      <c r="L52" s="27"/>
      <c r="M52" s="28"/>
      <c r="N52" s="29"/>
    </row>
    <row r="53" spans="2:14">
      <c r="B53" s="20" t="s">
        <v>92</v>
      </c>
      <c r="C53" s="24">
        <v>277</v>
      </c>
      <c r="D53" s="24">
        <v>195.6</v>
      </c>
      <c r="E53" s="24">
        <v>40</v>
      </c>
      <c r="F53" s="21">
        <f t="shared" ref="F53" si="15">(C53-D53+E53)+(C54-D54+E54)+(C55-D55+E55)</f>
        <v>382.59999999999997</v>
      </c>
      <c r="G53" s="24"/>
      <c r="H53" s="25"/>
      <c r="I53" s="25"/>
      <c r="J53" s="18">
        <f>(I53-H53)/$Q$13</f>
        <v>0</v>
      </c>
      <c r="K53" s="18" t="e">
        <f>G53*F53/J53*$Q$12</f>
        <v>#DIV/0!</v>
      </c>
      <c r="L53" s="18">
        <v>0.5</v>
      </c>
      <c r="M53" s="22" t="e">
        <f t="shared" si="1"/>
        <v>#DIV/0!</v>
      </c>
      <c r="N53" s="26">
        <v>200</v>
      </c>
    </row>
    <row r="54" spans="2:14">
      <c r="B54" s="20" t="s">
        <v>93</v>
      </c>
      <c r="C54" s="24">
        <v>285.89999999999998</v>
      </c>
      <c r="D54" s="24">
        <v>196.9</v>
      </c>
      <c r="E54" s="24">
        <v>40</v>
      </c>
      <c r="F54" s="21"/>
      <c r="G54" s="24"/>
      <c r="H54" s="27"/>
      <c r="I54" s="27"/>
      <c r="J54" s="27"/>
      <c r="K54" s="27"/>
      <c r="L54" s="27"/>
      <c r="M54" s="28"/>
      <c r="N54" s="29"/>
    </row>
    <row r="55" spans="2:14">
      <c r="B55" s="20" t="s">
        <v>94</v>
      </c>
      <c r="C55" s="24">
        <v>288.89999999999998</v>
      </c>
      <c r="D55" s="24">
        <v>196.7</v>
      </c>
      <c r="E55" s="24">
        <v>40</v>
      </c>
      <c r="F55" s="21"/>
      <c r="G55" s="24"/>
      <c r="H55" s="27"/>
      <c r="I55" s="27"/>
      <c r="J55" s="27"/>
      <c r="K55" s="27"/>
      <c r="L55" s="27"/>
      <c r="M55" s="28"/>
      <c r="N55" s="29"/>
    </row>
    <row r="56" spans="2:14">
      <c r="B56" s="20" t="s">
        <v>95</v>
      </c>
      <c r="C56" s="24">
        <v>287.39999999999998</v>
      </c>
      <c r="D56" s="24">
        <v>195.9</v>
      </c>
      <c r="E56" s="24">
        <v>40</v>
      </c>
      <c r="F56" s="21">
        <f t="shared" ref="F56" si="16">(C56-D56+E56)+(C57-D57+E57)+(C58-D58+E58)</f>
        <v>391.09999999999997</v>
      </c>
      <c r="G56" s="24"/>
      <c r="H56" s="25"/>
      <c r="I56" s="25"/>
      <c r="J56" s="18">
        <f>(I56-H56)/$Q$13</f>
        <v>0</v>
      </c>
      <c r="K56" s="18" t="e">
        <f>G56*F56/J56*$Q$12</f>
        <v>#DIV/0!</v>
      </c>
      <c r="L56" s="18">
        <v>0.5</v>
      </c>
      <c r="M56" s="22" t="e">
        <f t="shared" si="1"/>
        <v>#DIV/0!</v>
      </c>
      <c r="N56" s="26">
        <v>200</v>
      </c>
    </row>
    <row r="57" spans="2:14">
      <c r="B57" s="20" t="s">
        <v>96</v>
      </c>
      <c r="C57" s="24">
        <v>286.89999999999998</v>
      </c>
      <c r="D57" s="24">
        <v>196.4</v>
      </c>
      <c r="E57" s="24">
        <v>40</v>
      </c>
      <c r="F57" s="21"/>
      <c r="G57" s="24"/>
      <c r="H57" s="27"/>
      <c r="I57" s="27"/>
      <c r="J57" s="27"/>
      <c r="K57" s="27"/>
      <c r="L57" s="27"/>
      <c r="M57" s="28"/>
      <c r="N57" s="29"/>
    </row>
    <row r="58" spans="2:14">
      <c r="B58" s="20" t="s">
        <v>97</v>
      </c>
      <c r="C58" s="24">
        <v>286.3</v>
      </c>
      <c r="D58" s="24">
        <v>197.2</v>
      </c>
      <c r="E58" s="24">
        <v>40</v>
      </c>
      <c r="F58" s="21"/>
      <c r="G58" s="24"/>
      <c r="H58" s="27"/>
      <c r="I58" s="27"/>
      <c r="J58" s="27"/>
      <c r="K58" s="27"/>
      <c r="L58" s="27"/>
      <c r="M58" s="28"/>
      <c r="N58" s="29"/>
    </row>
    <row r="59" spans="2:14">
      <c r="B59" s="20" t="s">
        <v>98</v>
      </c>
      <c r="C59" s="24">
        <v>290.3</v>
      </c>
      <c r="D59" s="24">
        <v>196.3</v>
      </c>
      <c r="E59" s="24">
        <v>40</v>
      </c>
      <c r="F59" s="21">
        <f t="shared" ref="F59" si="17">(C59-D59+E59)+(C60-D60+E60)+(C61-D61+E61)</f>
        <v>388.29999999999995</v>
      </c>
      <c r="G59" s="24"/>
      <c r="H59" s="25"/>
      <c r="I59" s="25"/>
      <c r="J59" s="18">
        <f>(I59-H59)/$Q$13</f>
        <v>0</v>
      </c>
      <c r="K59" s="18" t="e">
        <f>G59*F59/J59*$Q$12</f>
        <v>#DIV/0!</v>
      </c>
      <c r="L59" s="18">
        <v>0.5</v>
      </c>
      <c r="M59" s="22" t="e">
        <f t="shared" si="1"/>
        <v>#DIV/0!</v>
      </c>
      <c r="N59" s="26">
        <v>200</v>
      </c>
    </row>
    <row r="60" spans="2:14">
      <c r="B60" s="20" t="s">
        <v>99</v>
      </c>
      <c r="C60" s="24">
        <v>295.7</v>
      </c>
      <c r="D60" s="24">
        <v>196.9</v>
      </c>
      <c r="E60" s="24">
        <v>40</v>
      </c>
      <c r="F60" s="21"/>
      <c r="G60" s="24"/>
      <c r="H60" s="27"/>
      <c r="I60" s="27"/>
      <c r="J60" s="27"/>
      <c r="K60" s="27"/>
      <c r="L60" s="27"/>
      <c r="M60" s="28"/>
      <c r="N60" s="29"/>
    </row>
    <row r="61" spans="2:14">
      <c r="B61" s="20" t="s">
        <v>100</v>
      </c>
      <c r="C61" s="24">
        <v>271.60000000000002</v>
      </c>
      <c r="D61" s="24">
        <v>196.1</v>
      </c>
      <c r="E61" s="24">
        <v>40</v>
      </c>
      <c r="F61" s="21"/>
      <c r="G61" s="24"/>
      <c r="H61" s="27"/>
      <c r="I61" s="27"/>
      <c r="J61" s="27"/>
      <c r="K61" s="27"/>
      <c r="L61" s="27"/>
      <c r="M61" s="28"/>
      <c r="N61" s="29"/>
    </row>
    <row r="62" spans="2:14">
      <c r="B62" s="20" t="s">
        <v>101</v>
      </c>
      <c r="C62" s="24">
        <v>317.89999999999998</v>
      </c>
      <c r="D62" s="24">
        <v>195.6</v>
      </c>
      <c r="E62" s="24"/>
      <c r="F62" s="21">
        <f t="shared" ref="F62" si="18">(C62-D62+E62)+(C63-D63+E63)+(C64-D64+E64)</f>
        <v>359</v>
      </c>
      <c r="G62" s="24"/>
      <c r="H62" s="25"/>
      <c r="I62" s="25"/>
      <c r="J62" s="18">
        <f>(I62-H62)/$Q$13</f>
        <v>0</v>
      </c>
      <c r="K62" s="18" t="e">
        <f>G62*F62/J62*$Q$12</f>
        <v>#DIV/0!</v>
      </c>
      <c r="L62" s="18">
        <v>0.5</v>
      </c>
      <c r="M62" s="22" t="e">
        <f t="shared" si="1"/>
        <v>#DIV/0!</v>
      </c>
      <c r="N62" s="26">
        <v>200</v>
      </c>
    </row>
    <row r="63" spans="2:14">
      <c r="B63" s="20" t="s">
        <v>102</v>
      </c>
      <c r="C63" s="24">
        <v>311</v>
      </c>
      <c r="D63" s="24">
        <v>195.6</v>
      </c>
      <c r="E63" s="24"/>
      <c r="F63" s="21"/>
      <c r="G63" s="24"/>
      <c r="H63" s="27"/>
      <c r="I63" s="27"/>
      <c r="J63" s="27"/>
      <c r="K63" s="27"/>
      <c r="L63" s="27"/>
      <c r="M63" s="28"/>
      <c r="N63" s="29"/>
    </row>
    <row r="64" spans="2:14">
      <c r="B64" s="20" t="s">
        <v>103</v>
      </c>
      <c r="C64" s="24">
        <v>317.5</v>
      </c>
      <c r="D64" s="24">
        <v>196.2</v>
      </c>
      <c r="E64" s="24"/>
      <c r="F64" s="21"/>
      <c r="G64" s="24"/>
      <c r="H64" s="27"/>
      <c r="I64" s="27"/>
      <c r="J64" s="27"/>
      <c r="K64" s="27"/>
      <c r="L64" s="27"/>
      <c r="M64" s="28"/>
      <c r="N64" s="29"/>
    </row>
    <row r="65" spans="2:14">
      <c r="B65" s="20" t="s">
        <v>104</v>
      </c>
      <c r="C65" s="24">
        <v>291.7</v>
      </c>
      <c r="D65" s="24">
        <v>196.6</v>
      </c>
      <c r="E65" s="24"/>
      <c r="F65" s="21">
        <f t="shared" ref="F65" si="19">(C65-D65+E65)+(C66-D66+E66)+(C67-D67+E67)</f>
        <v>280.59999999999997</v>
      </c>
      <c r="G65" s="24"/>
      <c r="H65" s="25"/>
      <c r="I65" s="25"/>
      <c r="J65" s="18">
        <f>(I65-H65)/$Q$13</f>
        <v>0</v>
      </c>
      <c r="K65" s="18" t="e">
        <f>G65*F65/J65*$Q$12</f>
        <v>#DIV/0!</v>
      </c>
      <c r="L65" s="18">
        <v>0.5</v>
      </c>
      <c r="M65" s="22" t="e">
        <f t="shared" si="1"/>
        <v>#DIV/0!</v>
      </c>
      <c r="N65" s="26">
        <v>200</v>
      </c>
    </row>
    <row r="66" spans="2:14">
      <c r="B66" s="20" t="s">
        <v>105</v>
      </c>
      <c r="C66" s="24">
        <v>323.89999999999998</v>
      </c>
      <c r="D66" s="24">
        <v>197</v>
      </c>
      <c r="E66" s="24"/>
      <c r="F66" s="21"/>
      <c r="G66" s="24"/>
      <c r="H66" s="27"/>
      <c r="I66" s="27"/>
      <c r="J66" s="27"/>
      <c r="K66" s="27"/>
      <c r="L66" s="27"/>
      <c r="M66" s="28"/>
      <c r="N66" s="29"/>
    </row>
    <row r="67" spans="2:14">
      <c r="B67" s="20" t="s">
        <v>106</v>
      </c>
      <c r="C67" s="24">
        <v>254.2</v>
      </c>
      <c r="D67" s="24">
        <v>195.6</v>
      </c>
      <c r="E67" s="24"/>
      <c r="F67" s="21"/>
      <c r="G67" s="24"/>
      <c r="H67" s="27"/>
      <c r="I67" s="27"/>
      <c r="J67" s="27"/>
      <c r="K67" s="27"/>
      <c r="L67" s="27"/>
      <c r="M67" s="28"/>
      <c r="N67" s="29"/>
    </row>
    <row r="68" spans="2:14">
      <c r="B68" s="20" t="s">
        <v>107</v>
      </c>
      <c r="C68" s="24">
        <v>323.89999999999998</v>
      </c>
      <c r="D68" s="24">
        <v>196.1</v>
      </c>
      <c r="E68" s="24"/>
      <c r="F68" s="21">
        <f t="shared" ref="F68" si="20">(C68-D68+E68)+(C69-D69+E69)+(C70-D70+E70)</f>
        <v>364.69999999999993</v>
      </c>
      <c r="G68" s="24"/>
      <c r="H68" s="25"/>
      <c r="I68" s="25"/>
      <c r="J68" s="18">
        <f>(I68-H68)/$Q$13</f>
        <v>0</v>
      </c>
      <c r="K68" s="18" t="e">
        <f>G68*F68/J68*$Q$12</f>
        <v>#DIV/0!</v>
      </c>
      <c r="L68" s="18">
        <v>0.5</v>
      </c>
      <c r="M68" s="22" t="e">
        <f t="shared" si="1"/>
        <v>#DIV/0!</v>
      </c>
      <c r="N68" s="26">
        <v>200</v>
      </c>
    </row>
    <row r="69" spans="2:14">
      <c r="B69" s="20" t="s">
        <v>108</v>
      </c>
      <c r="C69" s="24">
        <v>321.3</v>
      </c>
      <c r="D69" s="24">
        <v>196</v>
      </c>
      <c r="E69" s="24"/>
      <c r="F69" s="21"/>
      <c r="G69" s="24"/>
      <c r="H69" s="27"/>
      <c r="I69" s="27"/>
      <c r="J69" s="27"/>
      <c r="K69" s="27"/>
      <c r="L69" s="27"/>
      <c r="M69" s="28"/>
      <c r="N69" s="29"/>
    </row>
    <row r="70" spans="2:14">
      <c r="B70" s="20" t="s">
        <v>109</v>
      </c>
      <c r="C70" s="24">
        <v>308.39999999999998</v>
      </c>
      <c r="D70" s="24">
        <v>196.8</v>
      </c>
      <c r="E70" s="24"/>
      <c r="F70" s="21"/>
      <c r="G70" s="24"/>
      <c r="H70" s="27"/>
      <c r="I70" s="27"/>
      <c r="J70" s="27"/>
      <c r="K70" s="27"/>
      <c r="L70" s="27"/>
      <c r="M70" s="28"/>
      <c r="N70" s="29"/>
    </row>
    <row r="71" spans="2:14">
      <c r="B71" s="20" t="s">
        <v>110</v>
      </c>
      <c r="C71" s="24">
        <v>316.2</v>
      </c>
      <c r="D71" s="24">
        <v>197.8</v>
      </c>
      <c r="E71" s="24"/>
      <c r="F71" s="21">
        <f t="shared" ref="F71" si="21">(C71-D71+E71)+(C72-D72+E72)+(C73-D73+E73)</f>
        <v>343.59999999999997</v>
      </c>
      <c r="G71" s="24"/>
      <c r="H71" s="25"/>
      <c r="I71" s="25"/>
      <c r="J71" s="18">
        <f>(I71-H71)/$Q$13</f>
        <v>0</v>
      </c>
      <c r="K71" s="18" t="e">
        <f>G71*F71/J71*$Q$12</f>
        <v>#DIV/0!</v>
      </c>
      <c r="L71" s="18">
        <v>0.5</v>
      </c>
      <c r="M71" s="22" t="e">
        <f t="shared" si="1"/>
        <v>#DIV/0!</v>
      </c>
      <c r="N71" s="26">
        <v>200</v>
      </c>
    </row>
    <row r="72" spans="2:14">
      <c r="B72" s="20" t="s">
        <v>111</v>
      </c>
      <c r="C72" s="24">
        <v>304.7</v>
      </c>
      <c r="D72" s="24">
        <v>197.8</v>
      </c>
      <c r="E72" s="24"/>
      <c r="F72" s="21"/>
      <c r="G72" s="24"/>
      <c r="H72" s="27"/>
      <c r="I72" s="27"/>
      <c r="J72" s="27"/>
      <c r="K72" s="27"/>
      <c r="L72" s="27"/>
      <c r="M72" s="28"/>
      <c r="N72" s="29"/>
    </row>
    <row r="73" spans="2:14">
      <c r="B73" s="20" t="s">
        <v>112</v>
      </c>
      <c r="C73" s="24">
        <v>315.5</v>
      </c>
      <c r="D73" s="24">
        <v>197.2</v>
      </c>
      <c r="E73" s="24"/>
      <c r="F73" s="21"/>
      <c r="G73" s="24"/>
      <c r="H73" s="27"/>
      <c r="I73" s="27"/>
      <c r="J73" s="27"/>
      <c r="K73" s="27"/>
      <c r="L73" s="27"/>
      <c r="M73" s="28"/>
      <c r="N73" s="29"/>
    </row>
    <row r="74" spans="2:14">
      <c r="B74" s="20" t="s">
        <v>113</v>
      </c>
      <c r="C74" s="24">
        <v>309.8</v>
      </c>
      <c r="D74" s="24">
        <v>196.1</v>
      </c>
      <c r="E74" s="24"/>
      <c r="F74" s="21">
        <f t="shared" ref="F74" si="22">(C74-D74+E74)+(C75-D75+E75)+(C76-D76+E76)</f>
        <v>336</v>
      </c>
      <c r="G74" s="24"/>
      <c r="H74" s="25"/>
      <c r="I74" s="25"/>
      <c r="J74" s="18">
        <f>(I74-H74)/$Q$13</f>
        <v>0</v>
      </c>
      <c r="K74" s="18" t="e">
        <f>G74*F74/J74*$Q$12</f>
        <v>#DIV/0!</v>
      </c>
      <c r="L74" s="18">
        <v>0.5</v>
      </c>
      <c r="M74" s="22" t="e">
        <f t="shared" ref="M74:M113" si="23">L74/K74*1000</f>
        <v>#DIV/0!</v>
      </c>
      <c r="N74" s="26">
        <v>200</v>
      </c>
    </row>
    <row r="75" spans="2:14">
      <c r="B75" s="20" t="s">
        <v>114</v>
      </c>
      <c r="C75" s="24">
        <v>315</v>
      </c>
      <c r="D75" s="24">
        <v>197.3</v>
      </c>
      <c r="E75" s="24"/>
      <c r="F75" s="21"/>
      <c r="G75" s="24"/>
      <c r="H75" s="27"/>
      <c r="I75" s="27"/>
      <c r="J75" s="27"/>
      <c r="K75" s="27"/>
      <c r="L75" s="27"/>
      <c r="M75" s="28"/>
      <c r="N75" s="29"/>
    </row>
    <row r="76" spans="2:14">
      <c r="B76" s="20" t="s">
        <v>115</v>
      </c>
      <c r="C76" s="24">
        <v>301.8</v>
      </c>
      <c r="D76" s="24">
        <v>197.2</v>
      </c>
      <c r="E76" s="24"/>
      <c r="F76" s="21"/>
      <c r="G76" s="24"/>
      <c r="H76" s="27"/>
      <c r="I76" s="27"/>
      <c r="J76" s="27"/>
      <c r="K76" s="27"/>
      <c r="L76" s="27"/>
      <c r="M76" s="28"/>
      <c r="N76" s="29"/>
    </row>
    <row r="77" spans="2:14">
      <c r="B77" s="20" t="s">
        <v>116</v>
      </c>
      <c r="C77" s="24">
        <v>317.39999999999998</v>
      </c>
      <c r="D77" s="24">
        <v>196.2</v>
      </c>
      <c r="E77" s="24"/>
      <c r="F77" s="21">
        <f t="shared" ref="F77" si="24">(C77-D77+E77)+(C78-D78+E78)+(C79-D79+E79)</f>
        <v>352.1</v>
      </c>
      <c r="G77" s="24"/>
      <c r="H77" s="25"/>
      <c r="I77" s="25"/>
      <c r="J77" s="18">
        <f>(I77-H77)/$Q$13</f>
        <v>0</v>
      </c>
      <c r="K77" s="18" t="e">
        <f>G77*F77/J77*$Q$12</f>
        <v>#DIV/0!</v>
      </c>
      <c r="L77" s="18">
        <v>0.5</v>
      </c>
      <c r="M77" s="22" t="e">
        <f t="shared" si="23"/>
        <v>#DIV/0!</v>
      </c>
      <c r="N77" s="26">
        <v>200</v>
      </c>
    </row>
    <row r="78" spans="2:14">
      <c r="B78" s="20" t="s">
        <v>117</v>
      </c>
      <c r="C78" s="24">
        <v>313.60000000000002</v>
      </c>
      <c r="D78" s="24">
        <v>195.7</v>
      </c>
      <c r="E78" s="24"/>
      <c r="F78" s="21"/>
      <c r="G78" s="24"/>
      <c r="H78" s="27"/>
      <c r="I78" s="27"/>
      <c r="J78" s="27"/>
      <c r="K78" s="27"/>
      <c r="L78" s="27"/>
      <c r="M78" s="28"/>
      <c r="N78" s="29"/>
    </row>
    <row r="79" spans="2:14">
      <c r="B79" s="20" t="s">
        <v>118</v>
      </c>
      <c r="C79" s="24">
        <v>307.89999999999998</v>
      </c>
      <c r="D79" s="24">
        <v>194.9</v>
      </c>
      <c r="E79" s="24"/>
      <c r="F79" s="21"/>
      <c r="G79" s="24"/>
      <c r="H79" s="27"/>
      <c r="I79" s="27"/>
      <c r="J79" s="27"/>
      <c r="K79" s="27"/>
      <c r="L79" s="27"/>
      <c r="M79" s="28"/>
      <c r="N79" s="29"/>
    </row>
    <row r="80" spans="2:14">
      <c r="B80" s="20" t="s">
        <v>119</v>
      </c>
      <c r="C80" s="24">
        <v>297.10000000000002</v>
      </c>
      <c r="D80" s="24">
        <v>194.4</v>
      </c>
      <c r="E80" s="24"/>
      <c r="F80" s="21">
        <f t="shared" ref="F80" si="25">(C80-D80+E80)+(C81-D81+E81)+(C82-D82+E82)</f>
        <v>337.9</v>
      </c>
      <c r="G80" s="24"/>
      <c r="H80" s="25"/>
      <c r="I80" s="25"/>
      <c r="J80" s="18">
        <f>(I80-H80)/$Q$13</f>
        <v>0</v>
      </c>
      <c r="K80" s="18" t="e">
        <f>G80*F80/J80*$Q$12</f>
        <v>#DIV/0!</v>
      </c>
      <c r="L80" s="18">
        <v>0.5</v>
      </c>
      <c r="M80" s="22" t="e">
        <f t="shared" si="23"/>
        <v>#DIV/0!</v>
      </c>
      <c r="N80" s="26">
        <v>200</v>
      </c>
    </row>
    <row r="81" spans="2:14">
      <c r="B81" s="20" t="s">
        <v>120</v>
      </c>
      <c r="C81" s="24">
        <v>309.5</v>
      </c>
      <c r="D81" s="24">
        <v>196.5</v>
      </c>
      <c r="E81" s="24"/>
      <c r="F81" s="21"/>
      <c r="G81" s="24"/>
      <c r="H81" s="27"/>
      <c r="I81" s="27"/>
      <c r="J81" s="27"/>
      <c r="K81" s="27"/>
      <c r="L81" s="27"/>
      <c r="M81" s="28"/>
      <c r="N81" s="29"/>
    </row>
    <row r="82" spans="2:14">
      <c r="B82" s="20" t="s">
        <v>121</v>
      </c>
      <c r="C82" s="24">
        <v>317.2</v>
      </c>
      <c r="D82" s="24">
        <v>195</v>
      </c>
      <c r="E82" s="24"/>
      <c r="F82" s="21"/>
      <c r="G82" s="24"/>
      <c r="H82" s="27"/>
      <c r="I82" s="27"/>
      <c r="J82" s="27"/>
      <c r="K82" s="27"/>
      <c r="L82" s="27"/>
      <c r="M82" s="28"/>
      <c r="N82" s="29"/>
    </row>
    <row r="83" spans="2:14">
      <c r="B83" s="20" t="s">
        <v>122</v>
      </c>
      <c r="C83" s="24">
        <v>314.5</v>
      </c>
      <c r="D83" s="24">
        <v>195</v>
      </c>
      <c r="E83" s="24"/>
      <c r="F83" s="21">
        <f t="shared" ref="F83" si="26">(C83-D83+E83)+(C84-D84+E84)+(C85-D85+E85)</f>
        <v>340.6</v>
      </c>
      <c r="G83" s="24"/>
      <c r="H83" s="25"/>
      <c r="I83" s="25"/>
      <c r="J83" s="18">
        <f>(I83-H83)/$Q$13</f>
        <v>0</v>
      </c>
      <c r="K83" s="18" t="e">
        <f>G83*F83/J83*$Q$12</f>
        <v>#DIV/0!</v>
      </c>
      <c r="L83" s="18">
        <v>0.5</v>
      </c>
      <c r="M83" s="22" t="e">
        <f t="shared" si="23"/>
        <v>#DIV/0!</v>
      </c>
      <c r="N83" s="26">
        <v>200</v>
      </c>
    </row>
    <row r="84" spans="2:14">
      <c r="B84" s="20" t="s">
        <v>123</v>
      </c>
      <c r="C84" s="24">
        <v>306</v>
      </c>
      <c r="D84" s="24">
        <v>196.5</v>
      </c>
      <c r="E84" s="24"/>
      <c r="F84" s="21"/>
      <c r="G84" s="24"/>
      <c r="H84" s="27"/>
      <c r="I84" s="27"/>
      <c r="J84" s="27"/>
      <c r="K84" s="27"/>
      <c r="L84" s="27"/>
      <c r="M84" s="28"/>
      <c r="N84" s="29"/>
    </row>
    <row r="85" spans="2:14">
      <c r="B85" s="20" t="s">
        <v>124</v>
      </c>
      <c r="C85" s="24">
        <v>308.2</v>
      </c>
      <c r="D85" s="24">
        <v>196.6</v>
      </c>
      <c r="E85" s="24"/>
      <c r="F85" s="21"/>
      <c r="G85" s="24"/>
      <c r="H85" s="27"/>
      <c r="I85" s="27"/>
      <c r="J85" s="27"/>
      <c r="K85" s="27"/>
      <c r="L85" s="27"/>
      <c r="M85" s="28"/>
      <c r="N85" s="29"/>
    </row>
    <row r="86" spans="2:14">
      <c r="B86" s="20" t="s">
        <v>125</v>
      </c>
      <c r="C86" s="24">
        <v>316.5</v>
      </c>
      <c r="D86" s="24">
        <v>195.3</v>
      </c>
      <c r="E86" s="24"/>
      <c r="F86" s="21">
        <f t="shared" ref="F86" si="27">(C86-D86+E86)+(C87-D87+E87)+(C88-D88+E88)</f>
        <v>366.1</v>
      </c>
      <c r="G86" s="24"/>
      <c r="H86" s="25"/>
      <c r="I86" s="25"/>
      <c r="J86" s="18">
        <f>(I86-H86)/$Q$13</f>
        <v>0</v>
      </c>
      <c r="K86" s="18" t="e">
        <f>G86*F86/J86*$Q$12</f>
        <v>#DIV/0!</v>
      </c>
      <c r="L86" s="18">
        <v>0.5</v>
      </c>
      <c r="M86" s="22" t="e">
        <f t="shared" si="23"/>
        <v>#DIV/0!</v>
      </c>
      <c r="N86" s="26">
        <v>200</v>
      </c>
    </row>
    <row r="87" spans="2:14">
      <c r="B87" s="20" t="s">
        <v>126</v>
      </c>
      <c r="C87" s="24">
        <v>325.10000000000002</v>
      </c>
      <c r="D87" s="24">
        <v>196.6</v>
      </c>
      <c r="E87" s="24"/>
      <c r="F87" s="21"/>
      <c r="G87" s="24"/>
      <c r="H87" s="27"/>
      <c r="I87" s="27"/>
      <c r="J87" s="27"/>
      <c r="K87" s="27"/>
      <c r="L87" s="27"/>
      <c r="M87" s="28"/>
      <c r="N87" s="29"/>
    </row>
    <row r="88" spans="2:14">
      <c r="B88" s="20" t="s">
        <v>127</v>
      </c>
      <c r="C88" s="24">
        <v>312</v>
      </c>
      <c r="D88" s="24">
        <v>195.6</v>
      </c>
      <c r="E88" s="24"/>
      <c r="F88" s="21"/>
      <c r="G88" s="24"/>
      <c r="H88" s="27"/>
      <c r="I88" s="27"/>
      <c r="J88" s="27"/>
      <c r="K88" s="27"/>
      <c r="L88" s="27"/>
      <c r="M88" s="28"/>
      <c r="N88" s="29"/>
    </row>
    <row r="89" spans="2:14">
      <c r="B89" s="20" t="s">
        <v>128</v>
      </c>
      <c r="C89" s="24">
        <v>307.10000000000002</v>
      </c>
      <c r="D89" s="24">
        <v>196.1</v>
      </c>
      <c r="E89" s="24"/>
      <c r="F89" s="21">
        <f t="shared" ref="F89" si="28">(C89-D89+E89)+(C90-D90+E90)+(C91-D91+E91)</f>
        <v>361.30000000000007</v>
      </c>
      <c r="G89" s="24"/>
      <c r="H89" s="25"/>
      <c r="I89" s="25"/>
      <c r="J89" s="18">
        <f>(I89-H89)/$Q$13</f>
        <v>0</v>
      </c>
      <c r="K89" s="18" t="e">
        <f>G89*F89/J89*$Q$12</f>
        <v>#DIV/0!</v>
      </c>
      <c r="L89" s="18">
        <v>0.5</v>
      </c>
      <c r="M89" s="22" t="e">
        <f t="shared" si="23"/>
        <v>#DIV/0!</v>
      </c>
      <c r="N89" s="26">
        <v>200</v>
      </c>
    </row>
    <row r="90" spans="2:14">
      <c r="B90" s="20" t="s">
        <v>129</v>
      </c>
      <c r="C90" s="24">
        <v>319.3</v>
      </c>
      <c r="D90" s="24">
        <v>195.2</v>
      </c>
      <c r="E90" s="24"/>
      <c r="F90" s="21"/>
      <c r="G90" s="24"/>
      <c r="H90" s="27"/>
      <c r="I90" s="27"/>
      <c r="J90" s="27"/>
      <c r="K90" s="27"/>
      <c r="L90" s="27"/>
      <c r="M90" s="28"/>
      <c r="N90" s="29"/>
    </row>
    <row r="91" spans="2:14">
      <c r="B91" s="20" t="s">
        <v>130</v>
      </c>
      <c r="C91" s="24">
        <v>322.39999999999998</v>
      </c>
      <c r="D91" s="24">
        <v>196.2</v>
      </c>
      <c r="E91" s="24"/>
      <c r="F91" s="21"/>
      <c r="G91" s="24"/>
      <c r="H91" s="27"/>
      <c r="I91" s="27"/>
      <c r="J91" s="27"/>
      <c r="K91" s="27"/>
      <c r="L91" s="27"/>
      <c r="M91" s="28"/>
      <c r="N91" s="29"/>
    </row>
    <row r="92" spans="2:14">
      <c r="B92" s="20" t="s">
        <v>131</v>
      </c>
      <c r="C92" s="24">
        <v>307.8</v>
      </c>
      <c r="D92" s="24">
        <v>194.5</v>
      </c>
      <c r="E92" s="24"/>
      <c r="F92" s="21">
        <f t="shared" ref="F92" si="29">(C92-D92+E92)+(C93-D93+E93)+(C94-D94+E94)</f>
        <v>357.70000000000005</v>
      </c>
      <c r="G92" s="24"/>
      <c r="H92" s="25"/>
      <c r="I92" s="25"/>
      <c r="J92" s="18">
        <f>(I92-H92)/$Q$13</f>
        <v>0</v>
      </c>
      <c r="K92" s="18" t="e">
        <f>G92*F92/J92*$Q$12</f>
        <v>#DIV/0!</v>
      </c>
      <c r="L92" s="18">
        <v>0.5</v>
      </c>
      <c r="M92" s="22" t="e">
        <f t="shared" si="23"/>
        <v>#DIV/0!</v>
      </c>
      <c r="N92" s="26">
        <v>200</v>
      </c>
    </row>
    <row r="93" spans="2:14">
      <c r="B93" s="20" t="s">
        <v>132</v>
      </c>
      <c r="C93" s="24">
        <v>323.60000000000002</v>
      </c>
      <c r="D93" s="24">
        <v>195.7</v>
      </c>
      <c r="E93" s="24"/>
      <c r="F93" s="21"/>
      <c r="G93" s="24"/>
      <c r="H93" s="27"/>
      <c r="I93" s="27"/>
      <c r="J93" s="27"/>
      <c r="K93" s="27"/>
      <c r="L93" s="27"/>
      <c r="M93" s="28"/>
      <c r="N93" s="29"/>
    </row>
    <row r="94" spans="2:14">
      <c r="B94" s="20" t="s">
        <v>133</v>
      </c>
      <c r="C94" s="24">
        <v>312.89999999999998</v>
      </c>
      <c r="D94" s="24">
        <v>196.4</v>
      </c>
      <c r="E94" s="24"/>
      <c r="F94" s="21"/>
      <c r="G94" s="24"/>
      <c r="H94" s="27"/>
      <c r="I94" s="27"/>
      <c r="J94" s="27"/>
      <c r="K94" s="27"/>
      <c r="L94" s="27"/>
      <c r="M94" s="28"/>
      <c r="N94" s="29"/>
    </row>
    <row r="95" spans="2:14">
      <c r="B95" s="20" t="s">
        <v>134</v>
      </c>
      <c r="C95" s="24">
        <v>309.89999999999998</v>
      </c>
      <c r="D95" s="24">
        <v>195.3</v>
      </c>
      <c r="E95" s="24"/>
      <c r="F95" s="21">
        <f t="shared" ref="F95" si="30">(C95-D95+E95)+(C96-D96+E96)+(C97-D97+E97)</f>
        <v>366.59999999999991</v>
      </c>
      <c r="G95" s="24"/>
      <c r="H95" s="25"/>
      <c r="I95" s="25"/>
      <c r="J95" s="18">
        <f>(I95-H95)/$Q$13</f>
        <v>0</v>
      </c>
      <c r="K95" s="18" t="e">
        <f>G95*F95/J95*$Q$12</f>
        <v>#DIV/0!</v>
      </c>
      <c r="L95" s="18">
        <v>0.5</v>
      </c>
      <c r="M95" s="22" t="e">
        <f t="shared" si="23"/>
        <v>#DIV/0!</v>
      </c>
      <c r="N95" s="26">
        <v>200</v>
      </c>
    </row>
    <row r="96" spans="2:14">
      <c r="B96" s="20" t="s">
        <v>135</v>
      </c>
      <c r="C96" s="24">
        <v>330</v>
      </c>
      <c r="D96" s="24">
        <v>196.9</v>
      </c>
      <c r="E96" s="24"/>
      <c r="F96" s="21"/>
      <c r="G96" s="24"/>
      <c r="H96" s="27"/>
      <c r="I96" s="27"/>
      <c r="J96" s="27"/>
      <c r="K96" s="27"/>
      <c r="L96" s="27"/>
      <c r="M96" s="28"/>
      <c r="N96" s="29"/>
    </row>
    <row r="97" spans="2:14">
      <c r="B97" s="20" t="s">
        <v>136</v>
      </c>
      <c r="C97" s="24">
        <v>314.2</v>
      </c>
      <c r="D97" s="24">
        <v>195.3</v>
      </c>
      <c r="E97" s="24"/>
      <c r="F97" s="21"/>
      <c r="G97" s="24"/>
      <c r="H97" s="27"/>
      <c r="I97" s="27"/>
      <c r="J97" s="27"/>
      <c r="K97" s="27"/>
      <c r="L97" s="27"/>
      <c r="M97" s="28"/>
      <c r="N97" s="29"/>
    </row>
    <row r="98" spans="2:14">
      <c r="B98" s="20" t="s">
        <v>137</v>
      </c>
      <c r="C98" s="24">
        <v>309.60000000000002</v>
      </c>
      <c r="D98" s="24">
        <v>194.8</v>
      </c>
      <c r="E98" s="24"/>
      <c r="F98" s="21">
        <f t="shared" ref="F98" si="31">(C98-D98+E98)+(C99-D99+E99)+(C100-D100+E100)</f>
        <v>238.50000000000003</v>
      </c>
      <c r="G98" s="24"/>
      <c r="H98" s="25"/>
      <c r="I98" s="25"/>
      <c r="J98" s="18">
        <f>(I98-H98)/$Q$13</f>
        <v>0</v>
      </c>
      <c r="K98" s="18" t="e">
        <f>G98*F98/J98*$Q$12</f>
        <v>#DIV/0!</v>
      </c>
      <c r="L98" s="18">
        <v>0.5</v>
      </c>
      <c r="M98" s="22" t="e">
        <f t="shared" si="23"/>
        <v>#DIV/0!</v>
      </c>
      <c r="N98" s="26">
        <v>200</v>
      </c>
    </row>
    <row r="99" spans="2:14">
      <c r="B99" s="20" t="s">
        <v>138</v>
      </c>
      <c r="C99" s="24">
        <v>319.60000000000002</v>
      </c>
      <c r="D99" s="24">
        <v>195.9</v>
      </c>
      <c r="E99" s="24"/>
      <c r="F99" s="21"/>
      <c r="G99" s="24"/>
      <c r="H99" s="27"/>
      <c r="I99" s="27"/>
      <c r="J99" s="27"/>
      <c r="K99" s="27"/>
      <c r="L99" s="27"/>
      <c r="M99" s="28"/>
      <c r="N99" s="29"/>
    </row>
    <row r="100" spans="2:14">
      <c r="B100" s="20" t="s">
        <v>139</v>
      </c>
      <c r="C100" s="24"/>
      <c r="D100" s="24"/>
      <c r="E100" s="24"/>
      <c r="F100" s="21"/>
      <c r="G100" s="24"/>
      <c r="H100" s="27"/>
      <c r="I100" s="27"/>
      <c r="J100" s="27"/>
      <c r="K100" s="27"/>
      <c r="L100" s="27"/>
      <c r="M100" s="28"/>
      <c r="N100" s="29"/>
    </row>
    <row r="101" spans="2:14">
      <c r="B101" s="20" t="s">
        <v>140</v>
      </c>
      <c r="C101" s="24">
        <v>309.7</v>
      </c>
      <c r="D101" s="24">
        <v>195.1</v>
      </c>
      <c r="E101" s="24"/>
      <c r="F101" s="21">
        <f t="shared" ref="F101" si="32">(C101-D101+E101)+(C102-D102+E102)+(C103-D103+E103)</f>
        <v>362.90000000000003</v>
      </c>
      <c r="G101" s="24"/>
      <c r="H101" s="25"/>
      <c r="I101" s="25"/>
      <c r="J101" s="18">
        <f>(I101-H101)/$Q$13</f>
        <v>0</v>
      </c>
      <c r="K101" s="18" t="e">
        <f>G101*F101/J101*$Q$12</f>
        <v>#DIV/0!</v>
      </c>
      <c r="L101" s="18">
        <v>0.5</v>
      </c>
      <c r="M101" s="22" t="e">
        <f t="shared" si="23"/>
        <v>#DIV/0!</v>
      </c>
      <c r="N101" s="26">
        <v>200</v>
      </c>
    </row>
    <row r="102" spans="2:14">
      <c r="B102" s="20" t="s">
        <v>141</v>
      </c>
      <c r="C102" s="24">
        <v>320.60000000000002</v>
      </c>
      <c r="D102" s="24">
        <v>196</v>
      </c>
      <c r="E102" s="24"/>
      <c r="F102" s="21"/>
      <c r="G102" s="24"/>
      <c r="H102" s="27"/>
      <c r="I102" s="27"/>
      <c r="J102" s="27"/>
      <c r="K102" s="27"/>
      <c r="L102" s="27"/>
      <c r="M102" s="28"/>
      <c r="N102" s="29"/>
    </row>
    <row r="103" spans="2:14">
      <c r="B103" s="20" t="s">
        <v>142</v>
      </c>
      <c r="C103" s="24">
        <v>320.60000000000002</v>
      </c>
      <c r="D103" s="24">
        <v>196.9</v>
      </c>
      <c r="E103" s="24"/>
      <c r="F103" s="21"/>
      <c r="G103" s="24"/>
      <c r="H103" s="27"/>
      <c r="I103" s="27"/>
      <c r="J103" s="27"/>
      <c r="K103" s="27"/>
      <c r="L103" s="27"/>
      <c r="M103" s="28"/>
      <c r="N103" s="29"/>
    </row>
    <row r="104" spans="2:14">
      <c r="B104" s="20" t="s">
        <v>143</v>
      </c>
      <c r="C104" s="24">
        <v>304.10000000000002</v>
      </c>
      <c r="D104" s="24">
        <v>196</v>
      </c>
      <c r="E104" s="24"/>
      <c r="F104" s="21">
        <f t="shared" ref="F104" si="33">(C104-D104+E104)+(C105-D105+E105)+(C106-D106+E106)</f>
        <v>230.10000000000002</v>
      </c>
      <c r="G104" s="24"/>
      <c r="H104" s="25"/>
      <c r="I104" s="25"/>
      <c r="J104" s="18">
        <f>(I104-H104)/$Q$13</f>
        <v>0</v>
      </c>
      <c r="K104" s="18" t="e">
        <f>G104*F104/J104*$Q$12</f>
        <v>#DIV/0!</v>
      </c>
      <c r="L104" s="18">
        <v>0.5</v>
      </c>
      <c r="M104" s="22" t="e">
        <f t="shared" si="23"/>
        <v>#DIV/0!</v>
      </c>
      <c r="N104" s="26">
        <v>200</v>
      </c>
    </row>
    <row r="105" spans="2:14">
      <c r="B105" s="20" t="s">
        <v>144</v>
      </c>
      <c r="C105" s="24">
        <v>319.3</v>
      </c>
      <c r="D105" s="24">
        <v>197.3</v>
      </c>
      <c r="E105" s="24"/>
      <c r="F105" s="21"/>
      <c r="G105" s="24"/>
      <c r="H105" s="27"/>
      <c r="I105" s="27"/>
      <c r="J105" s="27"/>
      <c r="K105" s="27"/>
      <c r="L105" s="27"/>
      <c r="M105" s="28"/>
      <c r="N105" s="29"/>
    </row>
    <row r="106" spans="2:14">
      <c r="B106" s="20" t="s">
        <v>145</v>
      </c>
      <c r="C106" s="24"/>
      <c r="D106" s="24"/>
      <c r="E106" s="24"/>
      <c r="F106" s="21"/>
      <c r="G106" s="24"/>
      <c r="H106" s="27"/>
      <c r="I106" s="27"/>
      <c r="J106" s="27"/>
      <c r="K106" s="27"/>
      <c r="L106" s="27"/>
      <c r="M106" s="28"/>
      <c r="N106" s="29"/>
    </row>
    <row r="107" spans="2:14">
      <c r="B107" s="20" t="s">
        <v>146</v>
      </c>
      <c r="C107" s="24">
        <v>317.60000000000002</v>
      </c>
      <c r="D107" s="24">
        <v>196</v>
      </c>
      <c r="E107" s="24"/>
      <c r="F107" s="21">
        <f t="shared" ref="F107" si="34">(C107-D107+E107)+(C108-D108+E108)+(C109-D109+E109)</f>
        <v>241.20000000000005</v>
      </c>
      <c r="G107" s="24"/>
      <c r="H107" s="25"/>
      <c r="I107" s="25"/>
      <c r="J107" s="18">
        <f>(I107-H107)/$Q$13</f>
        <v>0</v>
      </c>
      <c r="K107" s="18" t="e">
        <f>G107*F107/J107*$Q$12</f>
        <v>#DIV/0!</v>
      </c>
      <c r="L107" s="18">
        <v>0.5</v>
      </c>
      <c r="M107" s="22" t="e">
        <f t="shared" si="23"/>
        <v>#DIV/0!</v>
      </c>
      <c r="N107" s="26">
        <v>200</v>
      </c>
    </row>
    <row r="108" spans="2:14">
      <c r="B108" s="20" t="s">
        <v>147</v>
      </c>
      <c r="C108" s="24">
        <v>315.8</v>
      </c>
      <c r="D108" s="24">
        <v>196.2</v>
      </c>
      <c r="E108" s="24"/>
      <c r="F108" s="21"/>
      <c r="G108" s="24"/>
      <c r="H108" s="27"/>
      <c r="I108" s="27"/>
      <c r="J108" s="27"/>
      <c r="K108" s="27"/>
      <c r="L108" s="27"/>
      <c r="M108" s="28"/>
      <c r="N108" s="29"/>
    </row>
    <row r="109" spans="2:14">
      <c r="B109" s="20" t="s">
        <v>148</v>
      </c>
      <c r="C109" s="24"/>
      <c r="D109" s="24"/>
      <c r="E109" s="24"/>
      <c r="F109" s="21"/>
      <c r="G109" s="24"/>
      <c r="H109" s="27"/>
      <c r="I109" s="27"/>
      <c r="J109" s="27"/>
      <c r="K109" s="27"/>
      <c r="L109" s="27"/>
      <c r="M109" s="28"/>
      <c r="N109" s="29"/>
    </row>
    <row r="110" spans="2:14">
      <c r="B110" s="20" t="s">
        <v>149</v>
      </c>
      <c r="C110" s="24">
        <v>310</v>
      </c>
      <c r="D110" s="24">
        <v>196.1</v>
      </c>
      <c r="E110" s="24"/>
      <c r="F110" s="21">
        <f t="shared" ref="F110" si="35">(C110-D110+E110)+(C111-D111+E111)+(C112-D112+E112)</f>
        <v>237.90000000000003</v>
      </c>
      <c r="G110" s="24"/>
      <c r="H110" s="25"/>
      <c r="I110" s="25"/>
      <c r="J110" s="18">
        <f>(I110-H110)/$Q$13</f>
        <v>0</v>
      </c>
      <c r="K110" s="18" t="e">
        <f>G110*F110/J110*$Q$12</f>
        <v>#DIV/0!</v>
      </c>
      <c r="L110" s="18">
        <v>0.5</v>
      </c>
      <c r="M110" s="22" t="e">
        <f t="shared" si="23"/>
        <v>#DIV/0!</v>
      </c>
      <c r="N110" s="26">
        <v>200</v>
      </c>
    </row>
    <row r="111" spans="2:14">
      <c r="B111" s="20" t="s">
        <v>150</v>
      </c>
      <c r="C111" s="24">
        <v>320.60000000000002</v>
      </c>
      <c r="D111" s="24">
        <v>196.6</v>
      </c>
      <c r="E111" s="24"/>
      <c r="F111" s="21"/>
      <c r="G111" s="24"/>
      <c r="H111" s="27"/>
      <c r="I111" s="27"/>
      <c r="J111" s="27"/>
      <c r="K111" s="27"/>
      <c r="L111" s="27"/>
      <c r="M111" s="28"/>
      <c r="N111" s="29"/>
    </row>
    <row r="112" spans="2:14">
      <c r="B112" s="20" t="s">
        <v>151</v>
      </c>
      <c r="C112" s="24"/>
      <c r="D112" s="24"/>
      <c r="E112" s="24"/>
      <c r="F112" s="21"/>
      <c r="G112" s="24"/>
      <c r="H112" s="27"/>
      <c r="I112" s="27"/>
      <c r="J112" s="27"/>
      <c r="K112" s="27"/>
      <c r="L112" s="27"/>
      <c r="M112" s="28"/>
      <c r="N112" s="29"/>
    </row>
    <row r="113" spans="2:14">
      <c r="B113" s="20" t="s">
        <v>152</v>
      </c>
      <c r="C113" s="24">
        <v>319.5</v>
      </c>
      <c r="D113" s="24">
        <v>194.9</v>
      </c>
      <c r="E113" s="24"/>
      <c r="F113" s="21">
        <f t="shared" ref="F113" si="36">(C113-D113+E113)+(C114-D114+E114)+(C115-D115+E115)</f>
        <v>243.8</v>
      </c>
      <c r="G113" s="24"/>
      <c r="H113" s="25"/>
      <c r="I113" s="25"/>
      <c r="J113" s="18">
        <f>(I113-H113)/$Q$13</f>
        <v>0</v>
      </c>
      <c r="K113" s="18" t="e">
        <f>G113*F113/J113*$Q$12</f>
        <v>#DIV/0!</v>
      </c>
      <c r="L113" s="18">
        <v>0.5</v>
      </c>
      <c r="M113" s="22" t="e">
        <f t="shared" si="23"/>
        <v>#DIV/0!</v>
      </c>
      <c r="N113" s="26">
        <v>200</v>
      </c>
    </row>
    <row r="114" spans="2:14">
      <c r="B114" s="20" t="s">
        <v>153</v>
      </c>
      <c r="C114" s="24">
        <v>315.10000000000002</v>
      </c>
      <c r="D114" s="24">
        <v>195.9</v>
      </c>
      <c r="E114" s="24"/>
      <c r="F114" s="21"/>
      <c r="G114" s="24"/>
      <c r="H114" s="27"/>
      <c r="I114" s="27"/>
      <c r="J114" s="27"/>
      <c r="K114" s="27"/>
      <c r="L114" s="27"/>
      <c r="M114" s="28"/>
      <c r="N114" s="29"/>
    </row>
    <row r="115" spans="2:14">
      <c r="B115" s="20" t="s">
        <v>154</v>
      </c>
      <c r="C115" s="24"/>
      <c r="D115" s="24"/>
      <c r="E115" s="24"/>
      <c r="F115" s="21"/>
      <c r="G115" s="24"/>
      <c r="H115" s="27"/>
      <c r="I115" s="27"/>
      <c r="J115" s="27"/>
      <c r="K115" s="27"/>
      <c r="L115" s="27"/>
      <c r="M115" s="28"/>
      <c r="N115" s="29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ece13e-3376-4417-9525-be60b11a89a8" xsi:nil="true"/>
    <lcf76f155ced4ddcb4097134ff3c332f xmlns="c2d3784a-b498-45a5-af37-f3568c01f29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045772F8A9D428F3DDA03D4CF38BB" ma:contentTypeVersion="16" ma:contentTypeDescription="Create a new document." ma:contentTypeScope="" ma:versionID="c3e593644806cf2aa5f06f7c542fb9f5">
  <xsd:schema xmlns:xsd="http://www.w3.org/2001/XMLSchema" xmlns:xs="http://www.w3.org/2001/XMLSchema" xmlns:p="http://schemas.microsoft.com/office/2006/metadata/properties" xmlns:ns2="c2d3784a-b498-45a5-af37-f3568c01f295" xmlns:ns3="cd752284-b77b-4839-9286-3797e50d74da" xmlns:ns4="5cece13e-3376-4417-9525-be60b11a89a8" targetNamespace="http://schemas.microsoft.com/office/2006/metadata/properties" ma:root="true" ma:fieldsID="4ae84d7ee1a3aa06357cf6094fc16b04" ns2:_="" ns3:_="" ns4:_="">
    <xsd:import namespace="c2d3784a-b498-45a5-af37-f3568c01f295"/>
    <xsd:import namespace="cd752284-b77b-4839-9286-3797e50d74da"/>
    <xsd:import namespace="5cece13e-3376-4417-9525-be60b11a89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3784a-b498-45a5-af37-f3568c01f2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0f1aaf-6244-4bb9-9bf9-38bf373853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52284-b77b-4839-9286-3797e50d74d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ce13e-3376-4417-9525-be60b11a89a8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cd36646-8809-4824-8eb5-76485a00d640}" ma:internalName="TaxCatchAll" ma:showField="CatchAllData" ma:web="cd752284-b77b-4839-9286-3797e50d74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37DAAD-69BC-4CBD-8BBD-32CFE73FF228}"/>
</file>

<file path=customXml/itemProps2.xml><?xml version="1.0" encoding="utf-8"?>
<ds:datastoreItem xmlns:ds="http://schemas.openxmlformats.org/officeDocument/2006/customXml" ds:itemID="{97789A8D-168F-4B70-A261-D35A709F8415}"/>
</file>

<file path=customXml/itemProps3.xml><?xml version="1.0" encoding="utf-8"?>
<ds:datastoreItem xmlns:ds="http://schemas.openxmlformats.org/officeDocument/2006/customXml" ds:itemID="{7B7A5B69-7776-43B5-B73B-FF17F3C6EA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2024-06-11T16:09:39Z</dcterms:created>
  <dcterms:modified xsi:type="dcterms:W3CDTF">2024-06-19T16:46:56Z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0x010100AF8045772F8A9D428F3DDA03D4CF38BB</vt:lpwstr>
  </property>
  <property fmtid="{D5CDD505-2E9C-101B-9397-08002B2CF9AE}" pid="3" name="MediaServiceImageTags">
    <vt:lpwstr/>
  </property>
</Properties>
</file>