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kierivera/Desktop/Analysis Projects/Crowdfunding Analysis/"/>
    </mc:Choice>
  </mc:AlternateContent>
  <xr:revisionPtr revIDLastSave="0" documentId="13_ncr:1_{19CCEFFD-F94F-6D4B-A809-4A43B3AEF736}" xr6:coauthVersionLast="47" xr6:coauthVersionMax="47" xr10:uidLastSave="{00000000-0000-0000-0000-000000000000}"/>
  <bookViews>
    <workbookView xWindow="-38400" yWindow="-1340" windowWidth="38400" windowHeight="20060" xr2:uid="{00000000-000D-0000-FFFF-FFFF00000000}"/>
  </bookViews>
  <sheets>
    <sheet name="Kickstarter" sheetId="1" r:id="rId1"/>
    <sheet name="Theater Outcomes by Launch Date" sheetId="14" r:id="rId2"/>
    <sheet name="Outcomes Based on Goals" sheetId="16" r:id="rId3"/>
    <sheet name="Category Statistics" sheetId="3" r:id="rId4"/>
    <sheet name="Subcategory Statistics" sheetId="4" r:id="rId5"/>
    <sheet name="Outcomes Based on Launch Date" sheetId="5" r:id="rId6"/>
    <sheet name="Edinburgh Research" sheetId="7" r:id="rId7"/>
  </sheets>
  <definedNames>
    <definedName name="_xlnm._FilterDatabase" localSheetId="0" hidden="1">Kickstarter!$A$1:$T$4116</definedName>
  </definedNames>
  <calcPr calcId="191029"/>
  <pivotCaches>
    <pivotCache cacheId="290" r:id="rId8"/>
    <pivotCache cacheId="291" r:id="rId9"/>
    <pivotCache cacheId="29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6" l="1"/>
  <c r="E2" i="16" s="1"/>
  <c r="C2" i="16"/>
  <c r="G2" i="16" s="1"/>
  <c r="D2" i="16"/>
  <c r="H2" i="16" s="1"/>
  <c r="B3" i="16"/>
  <c r="E3" i="16" s="1"/>
  <c r="C3" i="16"/>
  <c r="G3" i="16" s="1"/>
  <c r="D3" i="16"/>
  <c r="B4" i="16"/>
  <c r="E4" i="16" s="1"/>
  <c r="C4" i="16"/>
  <c r="D4" i="16"/>
  <c r="B5" i="16"/>
  <c r="C5" i="16"/>
  <c r="E5" i="16" s="1"/>
  <c r="F5" i="16" s="1"/>
  <c r="D5" i="16"/>
  <c r="H5" i="16" s="1"/>
  <c r="B6" i="16"/>
  <c r="C6" i="16"/>
  <c r="D6" i="16"/>
  <c r="B7" i="16"/>
  <c r="C7" i="16"/>
  <c r="D7" i="16"/>
  <c r="H7" i="16" s="1"/>
  <c r="E7" i="16"/>
  <c r="G7" i="16" s="1"/>
  <c r="B8" i="16"/>
  <c r="C8" i="16"/>
  <c r="D8" i="16"/>
  <c r="E8" i="16"/>
  <c r="F8" i="16"/>
  <c r="G8" i="16"/>
  <c r="H8" i="16"/>
  <c r="B9" i="16"/>
  <c r="C9" i="16"/>
  <c r="D9" i="16"/>
  <c r="E9" i="16"/>
  <c r="F9" i="16"/>
  <c r="G9" i="16"/>
  <c r="H9" i="16"/>
  <c r="B10" i="16"/>
  <c r="E10" i="16" s="1"/>
  <c r="C10" i="16"/>
  <c r="G10" i="16" s="1"/>
  <c r="D10" i="16"/>
  <c r="H10" i="16" s="1"/>
  <c r="B11" i="16"/>
  <c r="F11" i="16" s="1"/>
  <c r="C11" i="16"/>
  <c r="G11" i="16" s="1"/>
  <c r="D11" i="16"/>
  <c r="E11" i="16" s="1"/>
  <c r="B12" i="16"/>
  <c r="C12" i="16"/>
  <c r="G12" i="16" s="1"/>
  <c r="D12" i="16"/>
  <c r="H12" i="16" s="1"/>
  <c r="E12" i="16"/>
  <c r="F12" i="16"/>
  <c r="B13" i="16"/>
  <c r="C13" i="16"/>
  <c r="E13" i="16" s="1"/>
  <c r="D13" i="16"/>
  <c r="F6" i="7"/>
  <c r="F5" i="7"/>
  <c r="F4" i="7"/>
  <c r="F3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4" i="16" l="1"/>
  <c r="H13" i="16"/>
  <c r="H6" i="16"/>
  <c r="G13" i="16"/>
  <c r="F13" i="16"/>
  <c r="G6" i="16"/>
  <c r="H3" i="16"/>
  <c r="H4" i="16"/>
  <c r="F7" i="16"/>
  <c r="E6" i="16"/>
  <c r="F6" i="16" s="1"/>
  <c r="H11" i="16"/>
  <c r="F10" i="16"/>
  <c r="F2" i="16"/>
  <c r="F3" i="16"/>
  <c r="G5" i="16"/>
  <c r="F4" i="16"/>
</calcChain>
</file>

<file path=xl/sharedStrings.xml><?xml version="1.0" encoding="utf-8"?>
<sst xmlns="http://schemas.openxmlformats.org/spreadsheetml/2006/main" count="33037" uniqueCount="8405">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</sst>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8-1545-A693-54AAF89B23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8-1545-A693-54AAF89B23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8-1545-A693-54AAF89B2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883760"/>
        <c:axId val="1953884848"/>
      </c:lineChart>
      <c:catAx>
        <c:axId val="19538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884848"/>
        <c:crosses val="autoZero"/>
        <c:auto val="1"/>
        <c:lblAlgn val="ctr"/>
        <c:lblOffset val="100"/>
        <c:noMultiLvlLbl val="0"/>
      </c:catAx>
      <c:valAx>
        <c:axId val="195388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88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A0-1E48-B4C9-7E482D59D2B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A0-1E48-B4C9-7E482D59D2B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A0-1E48-B4C9-7E482D59D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647311"/>
        <c:axId val="1982400943"/>
      </c:lineChart>
      <c:catAx>
        <c:axId val="192964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400943"/>
        <c:crosses val="autoZero"/>
        <c:auto val="1"/>
        <c:lblAlgn val="ctr"/>
        <c:lblOffset val="100"/>
        <c:noMultiLvlLbl val="0"/>
      </c:catAx>
      <c:valAx>
        <c:axId val="19824009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4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A-D549-B5DB-637BF7CBF9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4EA-D549-B5DB-637BF7CBF9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74EA-D549-B5DB-637BF7CBF9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74EA-D549-B5DB-637BF7CBF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7796799"/>
        <c:axId val="2120845519"/>
      </c:barChart>
      <c:catAx>
        <c:axId val="110779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45519"/>
        <c:crosses val="autoZero"/>
        <c:auto val="1"/>
        <c:lblAlgn val="ctr"/>
        <c:lblOffset val="100"/>
        <c:noMultiLvlLbl val="0"/>
      </c:catAx>
      <c:valAx>
        <c:axId val="21208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79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5-2F49-ACAC-76454A2BB2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9-0E4E-947B-0704A01389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09-0E4E-947B-0704A0138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4219712"/>
        <c:axId val="654226960"/>
      </c:barChart>
      <c:catAx>
        <c:axId val="6542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26960"/>
        <c:crosses val="autoZero"/>
        <c:auto val="1"/>
        <c:lblAlgn val="ctr"/>
        <c:lblOffset val="100"/>
        <c:noMultiLvlLbl val="0"/>
      </c:catAx>
      <c:valAx>
        <c:axId val="65422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F-4D4A-9BA0-60E54358A3A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3F-4D4A-9BA0-60E54358A3A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3F-4D4A-9BA0-60E54358A3A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3F-4D4A-9BA0-60E54358A3A3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3F-4D4A-9BA0-60E54358A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231648"/>
        <c:axId val="305233328"/>
      </c:lineChart>
      <c:catAx>
        <c:axId val="3052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33328"/>
        <c:crosses val="autoZero"/>
        <c:auto val="1"/>
        <c:lblAlgn val="ctr"/>
        <c:lblOffset val="100"/>
        <c:noMultiLvlLbl val="0"/>
      </c:catAx>
      <c:valAx>
        <c:axId val="30523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12</xdr:col>
      <xdr:colOff>838200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C14E8-4A13-6BDA-6A7B-C743D68BF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19</xdr:row>
      <xdr:rowOff>12700</xdr:rowOff>
    </xdr:from>
    <xdr:to>
      <xdr:col>7</xdr:col>
      <xdr:colOff>698500</xdr:colOff>
      <xdr:row>43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E33E9-C299-02FA-C971-3C72AAB35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12</xdr:col>
      <xdr:colOff>812800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721F9-7915-9600-5C97-719E276E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6350</xdr:rowOff>
    </xdr:from>
    <xdr:to>
      <xdr:col>12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F4447-3E98-A229-A378-A686C80BF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0</xdr:rowOff>
    </xdr:from>
    <xdr:to>
      <xdr:col>13</xdr:col>
      <xdr:colOff>812800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2DAE9-4659-46A0-C509-71FD9F54E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ie Rivera" refreshedDate="44681.540837962966" createdVersion="7" refreshedVersion="7" minRefreshableVersion="3" recordCount="4115" xr:uid="{73286994-462A-FD45-BD43-10D481FECCF6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ie Rivera" refreshedDate="44681.540839004629" createdVersion="7" refreshedVersion="7" minRefreshableVersion="3" recordCount="4115" xr:uid="{BE4263D9-B076-5A44-9A24-5F835CFFE19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ie Rivera" refreshedDate="44681.540840046298" createdVersion="7" refreshedVersion="7" minRefreshableVersion="3" recordCount="4115" xr:uid="{B8787A8A-DA91-5D43-B8EF-9F044E6023A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C60D8-8CDA-5F4E-8C3E-F8C93C832EC2}" name="PivotTable1" cacheId="29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75A3B-0F87-FB4D-B20D-8C03B2DC4560}" name="PivotTable2" cacheId="29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552CA-9080-F74F-9BC0-AD8A62E9F2C9}" name="PivotTable3" cacheId="29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22D40-8645-5E4B-9611-582FE4C89716}" name="PivotTable4" cacheId="2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abSelected="1" zoomScale="133" zoomScaleNormal="133" workbookViewId="0">
      <selection activeCell="H6" sqref="H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customWidth="1"/>
    <col min="16" max="16" width="21.5" customWidth="1"/>
    <col min="17" max="17" width="21.83203125" customWidth="1"/>
    <col min="18" max="18" width="26.33203125" customWidth="1"/>
    <col min="19" max="19" width="25" style="16" customWidth="1"/>
    <col min="20" max="20" width="29.83203125" style="16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8366</v>
      </c>
      <c r="T1" s="15" t="s">
        <v>8367</v>
      </c>
      <c r="U1" s="1" t="s">
        <v>8380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IFERROR(ROUND(E4099/L4099,2),0)</f>
        <v>0</v>
      </c>
      <c r="Q4099" s="11" t="s">
        <v>8315</v>
      </c>
      <c r="R4099" t="s">
        <v>8316</v>
      </c>
      <c r="S4099" s="16">
        <f t="shared" ref="S4099:S4116" si="322">(((J4099/60)/60)/24)+DATE(1970,1,1)</f>
        <v>42344.824502314819</v>
      </c>
      <c r="T4099" s="17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ht="16" x14ac:dyDescent="0.2">
      <c r="P4116">
        <f t="shared" si="321"/>
        <v>0</v>
      </c>
      <c r="S4116" s="16">
        <f t="shared" si="322"/>
        <v>25569</v>
      </c>
      <c r="T4116" s="17">
        <f t="shared" si="323"/>
        <v>25569</v>
      </c>
      <c r="U4116">
        <f t="shared" si="324"/>
        <v>1970</v>
      </c>
    </row>
  </sheetData>
  <autoFilter ref="A1:T4116" xr:uid="{00000000-0001-0000-0000-000000000000}"/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DFB8-5483-5E46-B6DE-36FC4714BE32}">
  <sheetPr codeName="Sheet2"/>
  <dimension ref="A1:E18"/>
  <sheetViews>
    <sheetView workbookViewId="0">
      <selection activeCell="H33" sqref="H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4115" width="11.1640625" bestFit="1" customWidth="1"/>
    <col min="4116" max="4116" width="6.33203125" bestFit="1" customWidth="1"/>
    <col min="4117" max="4117" width="10" bestFit="1" customWidth="1"/>
  </cols>
  <sheetData>
    <row r="1" spans="1:5" x14ac:dyDescent="0.2">
      <c r="A1" s="12" t="s">
        <v>8361</v>
      </c>
      <c r="B1" t="s">
        <v>8315</v>
      </c>
    </row>
    <row r="2" spans="1:5" x14ac:dyDescent="0.2">
      <c r="A2" s="12" t="s">
        <v>8380</v>
      </c>
      <c r="B2" t="s">
        <v>8365</v>
      </c>
    </row>
    <row r="4" spans="1:5" x14ac:dyDescent="0.2">
      <c r="A4" s="12" t="s">
        <v>8364</v>
      </c>
      <c r="B4" s="12" t="s">
        <v>8358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8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1637-5F17-4249-B9BE-66D4D87BFE94}">
  <sheetPr codeName="Sheet3"/>
  <dimension ref="A1:H13"/>
  <sheetViews>
    <sheetView zoomScaleNormal="100" workbookViewId="0">
      <selection activeCell="I27" sqref="I27"/>
    </sheetView>
  </sheetViews>
  <sheetFormatPr baseColWidth="10" defaultRowHeight="15" x14ac:dyDescent="0.2"/>
  <cols>
    <col min="1" max="1" width="21.83203125" customWidth="1"/>
    <col min="2" max="2" width="22.1640625" customWidth="1"/>
    <col min="3" max="3" width="21.5" customWidth="1"/>
    <col min="4" max="5" width="21.83203125" customWidth="1"/>
    <col min="6" max="6" width="21.6640625" customWidth="1"/>
    <col min="7" max="7" width="22" customWidth="1"/>
    <col min="8" max="8" width="20.83203125" customWidth="1"/>
    <col min="9" max="9" width="21.5" customWidth="1"/>
  </cols>
  <sheetData>
    <row r="1" spans="1:8" s="1" customFormat="1" x14ac:dyDescent="0.2">
      <c r="A1" s="1" t="s">
        <v>8382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2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 t="shared" ref="E2:E13" si="0">SUM(B2,C2,D2)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8394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si="0"/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8395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8396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8397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8398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8399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8400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8401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8402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8403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ignoredErrors>
    <ignoredError sqref="B3:B4 B7 C4:C5 C6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8FF7-0323-4745-A088-5DF84987B834}">
  <sheetPr codeName="Sheet4"/>
  <dimension ref="A1:F6"/>
  <sheetViews>
    <sheetView workbookViewId="0">
      <selection activeCell="I24" sqref="I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8358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55B7-B6FE-FE42-8870-127620B495B3}">
  <sheetPr codeName="Sheet5"/>
  <dimension ref="A1:E7"/>
  <sheetViews>
    <sheetView workbookViewId="0">
      <selection activeCell="M24" sqref="M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8361</v>
      </c>
      <c r="B2" t="s">
        <v>8365</v>
      </c>
    </row>
    <row r="4" spans="1:5" x14ac:dyDescent="0.2">
      <c r="A4" s="12" t="s">
        <v>8364</v>
      </c>
      <c r="B4" s="12" t="s">
        <v>8358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8360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4F619-4478-B349-9922-5F275C65E7BF}">
  <sheetPr codeName="Sheet6"/>
  <dimension ref="A2:G19"/>
  <sheetViews>
    <sheetView topLeftCell="A2"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6640625" bestFit="1" customWidth="1"/>
    <col min="9" max="9" width="17.6640625" bestFit="1" customWidth="1"/>
    <col min="10" max="10" width="15.6640625" bestFit="1" customWidth="1"/>
    <col min="11" max="11" width="17.6640625" bestFit="1" customWidth="1"/>
    <col min="12" max="12" width="20" bestFit="1" customWidth="1"/>
    <col min="13" max="13" width="22" bestFit="1" customWidth="1"/>
  </cols>
  <sheetData>
    <row r="2" spans="1:7" x14ac:dyDescent="0.2">
      <c r="A2" s="12" t="s">
        <v>8361</v>
      </c>
      <c r="B2" t="s">
        <v>8365</v>
      </c>
    </row>
    <row r="3" spans="1:7" x14ac:dyDescent="0.2">
      <c r="A3" s="12" t="s">
        <v>8380</v>
      </c>
      <c r="B3" t="s">
        <v>8365</v>
      </c>
    </row>
    <row r="5" spans="1:7" x14ac:dyDescent="0.2">
      <c r="A5" s="12" t="s">
        <v>8364</v>
      </c>
      <c r="B5" s="12" t="s">
        <v>8358</v>
      </c>
    </row>
    <row r="6" spans="1:7" x14ac:dyDescent="0.2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  <c r="G6" t="s">
        <v>8360</v>
      </c>
    </row>
    <row r="7" spans="1:7" x14ac:dyDescent="0.2">
      <c r="A7" s="18" t="s">
        <v>8368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2">
      <c r="A8" s="18" t="s">
        <v>8375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2">
      <c r="A9" s="18" t="s">
        <v>8376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2">
      <c r="A10" s="18" t="s">
        <v>8377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2">
      <c r="A11" s="18" t="s">
        <v>8369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2">
      <c r="A12" s="18" t="s">
        <v>8378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2">
      <c r="A13" s="18" t="s">
        <v>8370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2">
      <c r="A14" s="18" t="s">
        <v>8371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2">
      <c r="A15" s="18" t="s">
        <v>8372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2">
      <c r="A16" s="18" t="s">
        <v>8373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2">
      <c r="A17" s="18" t="s">
        <v>8374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2">
      <c r="A18" s="18" t="s">
        <v>8379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2">
      <c r="A19" s="18" t="s">
        <v>8360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3729C-EBEF-144C-B4D7-A3ED758F874A}">
  <sheetPr codeName="Sheet7"/>
  <dimension ref="A1:F6"/>
  <sheetViews>
    <sheetView zoomScale="155" zoomScaleNormal="155" workbookViewId="0">
      <selection activeCell="F9" sqref="F9"/>
    </sheetView>
  </sheetViews>
  <sheetFormatPr baseColWidth="10" defaultRowHeight="15" x14ac:dyDescent="0.2"/>
  <cols>
    <col min="1" max="1" width="28.5" customWidth="1"/>
    <col min="2" max="2" width="25.83203125" customWidth="1"/>
    <col min="5" max="5" width="17" style="7" customWidth="1"/>
  </cols>
  <sheetData>
    <row r="1" spans="1:6" s="1" customFormat="1" x14ac:dyDescent="0.2">
      <c r="A1" s="1" t="s">
        <v>8381</v>
      </c>
      <c r="B1" s="1" t="s">
        <v>8384</v>
      </c>
      <c r="C1" s="1" t="s">
        <v>8382</v>
      </c>
      <c r="D1" s="1" t="s">
        <v>8383</v>
      </c>
      <c r="E1" s="6" t="s">
        <v>8307</v>
      </c>
      <c r="F1" s="1" t="s">
        <v>8385</v>
      </c>
    </row>
    <row r="2" spans="1:6" ht="82" customHeight="1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Kickstarter!B:Q, 15, FALSE)</f>
        <v>51.79</v>
      </c>
      <c r="F2">
        <f>VLOOKUP(A2, Kickstarter!B:M, 11, FALSE)</f>
        <v>39</v>
      </c>
    </row>
    <row r="3" spans="1:6" ht="71" customHeight="1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Kickstarter!B:Q, 15, FALSE)</f>
        <v>36.07</v>
      </c>
      <c r="F3">
        <f>VLOOKUP(A3, Kickstarter!B:M, 11, FALSE)</f>
        <v>56</v>
      </c>
    </row>
    <row r="4" spans="1:6" ht="87" customHeight="1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Kickstarter!B:Q, 15, FALSE)</f>
        <v>33.03</v>
      </c>
      <c r="F4">
        <f>VLOOKUP(A4, Kickstarter!B:M, 11, FALSE)</f>
        <v>78</v>
      </c>
    </row>
    <row r="5" spans="1:6" ht="59" customHeight="1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Kickstarter!B:Q, 15, FALSE)</f>
        <v>44.92</v>
      </c>
      <c r="F5">
        <f>VLOOKUP(A5, Kickstarter!B:M, 11, FALSE)</f>
        <v>26</v>
      </c>
    </row>
    <row r="6" spans="1:6" ht="87" customHeight="1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Jackie Rivera</cp:lastModifiedBy>
  <dcterms:created xsi:type="dcterms:W3CDTF">2017-04-20T15:17:24Z</dcterms:created>
  <dcterms:modified xsi:type="dcterms:W3CDTF">2022-04-30T23:01:02Z</dcterms:modified>
</cp:coreProperties>
</file>