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/Electronics/"/>
    </mc:Choice>
  </mc:AlternateContent>
  <xr:revisionPtr revIDLastSave="0" documentId="13_ncr:1_{E6460046-8B73-EE40-BE12-D6E27BD0227B}" xr6:coauthVersionLast="40" xr6:coauthVersionMax="40" xr10:uidLastSave="{00000000-0000-0000-0000-000000000000}"/>
  <bookViews>
    <workbookView xWindow="2620" yWindow="820" windowWidth="46160" windowHeight="19400" xr2:uid="{E38661FF-C04D-0347-A533-55299F87E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3" i="1" l="1"/>
  <c r="M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J23" i="1" l="1"/>
  <c r="K14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" i="1"/>
  <c r="K23" i="1" l="1"/>
</calcChain>
</file>

<file path=xl/sharedStrings.xml><?xml version="1.0" encoding="utf-8"?>
<sst xmlns="http://schemas.openxmlformats.org/spreadsheetml/2006/main" count="178" uniqueCount="139">
  <si>
    <t xml:space="preserve">    BT1</t>
  </si>
  <si>
    <t>Battery_Cell</t>
  </si>
  <si>
    <t>Battery:BatteryHolder_LINX_BAT-HLD-012-SMT</t>
  </si>
  <si>
    <t>https://www.mouser.co.uk/datasheet/2/238/BAT-HLD-012-SMT%20Diagram-1175215.pdf</t>
  </si>
  <si>
    <t>BAT-HLD-012-SMT</t>
  </si>
  <si>
    <t>Linx Technologies</t>
  </si>
  <si>
    <t>Mouser</t>
  </si>
  <si>
    <t>&gt;  C6, C13</t>
  </si>
  <si>
    <t>10uF</t>
  </si>
  <si>
    <t>Capacitor_SMD:C_0805_2012Metric_Pad1.15x1.40mm_HandSolder</t>
  </si>
  <si>
    <t>https://www.mouser.co.uk/datasheet/2/427/vjw1bcbascomseries-223529.pdf~</t>
  </si>
  <si>
    <t xml:space="preserve">VJ0805G106KXYTW1BC </t>
  </si>
  <si>
    <t>Vishay / Vitramon</t>
  </si>
  <si>
    <t>&gt;  C7, C17</t>
  </si>
  <si>
    <t>100uF</t>
  </si>
  <si>
    <t>Capacitor_Tantalum_SMD:CP_EIA-3528-12_Kemet-T_Pad1.50x2.35mm_HandSolder</t>
  </si>
  <si>
    <t>https://www.mouser.co.uk/datasheet/2/212/KEM_T2076_T52X-530-1104134.pdf</t>
  </si>
  <si>
    <t>T520B107M010ATE070</t>
  </si>
  <si>
    <t>KEMET</t>
  </si>
  <si>
    <t>&gt;  C1-C5, C8-C12, C14-C16</t>
  </si>
  <si>
    <t>100nF</t>
  </si>
  <si>
    <t>Capacitor_SMD:C_0603_1608Metric_Pad1.05x0.95mm_HandSolder</t>
  </si>
  <si>
    <t>https://www.mouser.co.uk/datasheet/2/212/KEM_C1090_X7R_ESD-1103328.pdf</t>
  </si>
  <si>
    <t>C0603C104K4RECTU</t>
  </si>
  <si>
    <t>&gt;  C18-C25</t>
  </si>
  <si>
    <t>100pF</t>
  </si>
  <si>
    <t>Wurth Electronics</t>
  </si>
  <si>
    <t xml:space="preserve">    J1</t>
  </si>
  <si>
    <t>Conn_02x07</t>
  </si>
  <si>
    <t>Connector_PinHeader_2.54mm:PinHeader_2x07_P2.54mm_Vertical</t>
  </si>
  <si>
    <t>~</t>
  </si>
  <si>
    <t>Amphenol FCI</t>
  </si>
  <si>
    <t>&gt;  J2, J3</t>
  </si>
  <si>
    <t>Conn_02x05_Odd_Even</t>
  </si>
  <si>
    <t>Connector_IDC:IDC-Header_2x05_P2.54mm_Vertical</t>
  </si>
  <si>
    <t>86130105014345E1LF</t>
  </si>
  <si>
    <t xml:space="preserve">    J4</t>
  </si>
  <si>
    <t>Conn_02x04</t>
  </si>
  <si>
    <t>Connector_PinHeader_2.54mm:PinHeader_2x04_P2.54mm_Vertical</t>
  </si>
  <si>
    <t>&gt;  J5-J7</t>
  </si>
  <si>
    <t>Conn_01x02</t>
  </si>
  <si>
    <t>Connector_PinHeader_1.27mm:PinHeader_1x02_P1.27mm_Vertical</t>
  </si>
  <si>
    <t>https://www.mouser.co.uk/datasheet/2/181/M50-353-1100851.pdf</t>
  </si>
  <si>
    <t>M50-3530242</t>
  </si>
  <si>
    <t>Harwin</t>
  </si>
  <si>
    <t xml:space="preserve">    J8</t>
  </si>
  <si>
    <t>Conn_01x03</t>
  </si>
  <si>
    <t>Connector_PinHeader_1.27mm:PinHeader_1x03_P1.27mm_Vertical</t>
  </si>
  <si>
    <t>&gt;  R1, R3, R4, R10</t>
  </si>
  <si>
    <t>10K</t>
  </si>
  <si>
    <t>Resistor_SMD:R_0603_1608Metric_Pad1.05x0.95mm_HandSolder</t>
  </si>
  <si>
    <t>CRCW060310K0JNEAC</t>
  </si>
  <si>
    <t>Vishay</t>
  </si>
  <si>
    <t>&gt;  R5, R6, R8, R9</t>
  </si>
  <si>
    <t>3.9K</t>
  </si>
  <si>
    <t xml:space="preserve">    R7</t>
  </si>
  <si>
    <t>1K</t>
  </si>
  <si>
    <t xml:space="preserve">    U1</t>
  </si>
  <si>
    <t>DS3231</t>
  </si>
  <si>
    <t>Package_SO:SOIC-16W_7.5x10.3mm_P1.27mm</t>
  </si>
  <si>
    <t>https://www.mouser.co.uk/datasheet/2/256/DS3231-1513891.pdf</t>
  </si>
  <si>
    <t>DS3231S#T&amp;R</t>
  </si>
  <si>
    <t>Maxim Integrated</t>
  </si>
  <si>
    <t xml:space="preserve">    U2</t>
  </si>
  <si>
    <t>MAX3109</t>
  </si>
  <si>
    <t>Package_DFN_QFN:QFN-32-1EP_5x5mm_P0.5mm_EP3.45x3.45mm</t>
  </si>
  <si>
    <t>https://www.mouser.co.uk/datasheet/2/256/MAX3109-1512529.pdf</t>
  </si>
  <si>
    <t>MAX3109ETJ+</t>
  </si>
  <si>
    <t xml:space="preserve">    U3</t>
  </si>
  <si>
    <t>MCP23S17_SS</t>
  </si>
  <si>
    <t>Package_SO:SSOP-28_5.3x10.2mm_P0.65mm</t>
  </si>
  <si>
    <t>http://ww1.microchip.com/downloads/en/DeviceDoc/20001952C.pdf</t>
  </si>
  <si>
    <t>MCP23S17T-E/SS</t>
  </si>
  <si>
    <t>Microchip Technology</t>
  </si>
  <si>
    <t>&gt;  U4, U5</t>
  </si>
  <si>
    <t>LT1137ACG</t>
  </si>
  <si>
    <t>https://www.analog.com/media/en/technical-documentation/data-sheets/1130asfb.pdf</t>
  </si>
  <si>
    <t>LT1137ACG#PBF</t>
  </si>
  <si>
    <t>Analog Devices</t>
  </si>
  <si>
    <t xml:space="preserve">    U6</t>
  </si>
  <si>
    <t>MCP23009-ESS</t>
  </si>
  <si>
    <t>Package_SO:SSOP-20_5.3x7.2mm_P0.65mm</t>
  </si>
  <si>
    <t>http://ww1.microchip.com/downloads/en/devicedoc/20001952c.pdf</t>
  </si>
  <si>
    <t>MCP23009-E/SS</t>
  </si>
  <si>
    <t xml:space="preserve">    U7</t>
  </si>
  <si>
    <t>CAT24C64</t>
  </si>
  <si>
    <t>Package_SO:SOIC-8_3.9x4.9mm_P1.27mm</t>
  </si>
  <si>
    <t>https://www.mouser.co.uk/datasheet/2/308/CAT24C64-D-106086.pdf</t>
  </si>
  <si>
    <t>CAT24C64WI-GT3</t>
  </si>
  <si>
    <t>ON Semiconductor</t>
  </si>
  <si>
    <t xml:space="preserve">    XP1</t>
  </si>
  <si>
    <t>Rpi_40PIN</t>
  </si>
  <si>
    <t>hat:RaspberryPi-40Pin_P2.54mm</t>
  </si>
  <si>
    <t>Adafruit</t>
  </si>
  <si>
    <t xml:space="preserve">    ZQ1</t>
  </si>
  <si>
    <t>ASFL1-oscillator</t>
  </si>
  <si>
    <t>Crystal:Crystal_SMD_Abracon_ABM3B-4Pin_5.0x3.2mm</t>
  </si>
  <si>
    <t>https://www.mouser.com/ProductDetail/ABRACON/ASFL1-24000MHZ-EC-T</t>
  </si>
  <si>
    <t>ASFL1-24.000MHZ-EC-T</t>
  </si>
  <si>
    <t>ABRACON</t>
  </si>
  <si>
    <t>885012206077</t>
  </si>
  <si>
    <t>Label</t>
  </si>
  <si>
    <t>Footprint</t>
  </si>
  <si>
    <t>Datasheet</t>
  </si>
  <si>
    <t>Part No</t>
  </si>
  <si>
    <t>Manuf</t>
  </si>
  <si>
    <t>Order No</t>
  </si>
  <si>
    <t>Supplier</t>
  </si>
  <si>
    <t>Unit price</t>
  </si>
  <si>
    <t>Qty</t>
  </si>
  <si>
    <t>Line Price</t>
  </si>
  <si>
    <t xml:space="preserve">77313-818-14LF </t>
  </si>
  <si>
    <t>Digi-Key</t>
  </si>
  <si>
    <t>609-5138-ND</t>
  </si>
  <si>
    <t>609-5135-ND</t>
  </si>
  <si>
    <t xml:space="preserve">609-6211-ND </t>
  </si>
  <si>
    <t>720-1854-1-ND</t>
  </si>
  <si>
    <t>399-17690-1-ND</t>
  </si>
  <si>
    <t>732-7995-1-ND</t>
  </si>
  <si>
    <t xml:space="preserve">77313-818-08LF </t>
  </si>
  <si>
    <t>952-3598-ND</t>
  </si>
  <si>
    <t>M50-3530342</t>
  </si>
  <si>
    <t>952-3599-ND</t>
  </si>
  <si>
    <t>CRCW06031K00JNEAC</t>
  </si>
  <si>
    <t>CRCW06033K90JNEA</t>
  </si>
  <si>
    <t xml:space="preserve">541-3.9KGCT-ND </t>
  </si>
  <si>
    <t xml:space="preserve">541-3991-6-ND </t>
  </si>
  <si>
    <t>541-10KGCT-ND</t>
  </si>
  <si>
    <t>399-1096-1-ND</t>
  </si>
  <si>
    <t>1528-2203-ND</t>
  </si>
  <si>
    <t>CAT24C64WI-GT3CT-ND</t>
  </si>
  <si>
    <t>MCP23009-E/SS-ND</t>
  </si>
  <si>
    <t>LT1137ACG#PBF-ND</t>
  </si>
  <si>
    <t>MCP23S17T-E/SSCT-ND</t>
  </si>
  <si>
    <t>MAX3109ETJ+-ND</t>
  </si>
  <si>
    <t>DS3231S#T&amp;RCT-ND</t>
  </si>
  <si>
    <t>300-8252-1-ND</t>
  </si>
  <si>
    <t>BAT-HLD-012-SMT-ND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</si>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</sst>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center" vertical="top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right"/>
    </xf>
    <xf numFmtId="164" fontId="1" fillId="2" borderId="0" xfId="1" applyNumberFormat="1"/>
    <xf numFmtId="0" fontId="0" fillId="0" borderId="1" xfId="0" applyBorder="1"/>
    <xf numFmtId="0" fontId="0" fillId="0" borderId="2" xfId="0" applyBorder="1"/>
    <xf numFmtId="164" fontId="4" fillId="0" borderId="0" xfId="0" applyNumberFormat="1" applyFont="1"/>
    <xf numFmtId="164" fontId="5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EF8C9"/>
      <color rgb="FFF8B4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6982-3EBC-2A4A-81B4-58A5182CFD58}">
  <dimension ref="A1:N24"/>
  <sheetViews>
    <sheetView tabSelected="1" topLeftCell="B1" zoomScale="130" zoomScaleNormal="130" workbookViewId="0">
      <selection activeCell="E27" sqref="E27"/>
    </sheetView>
  </sheetViews>
  <sheetFormatPr baseColWidth="10" defaultRowHeight="14" x14ac:dyDescent="0.2"/>
  <cols>
    <col min="1" max="1" width="22.5" style="4" bestFit="1" customWidth="1"/>
    <col min="2" max="2" width="20.33203125" style="4" customWidth="1"/>
    <col min="3" max="3" width="67.5" style="4" customWidth="1"/>
    <col min="4" max="4" width="31" style="6" customWidth="1"/>
    <col min="5" max="5" width="24.6640625" style="5" customWidth="1"/>
    <col min="6" max="6" width="19" style="5" bestFit="1" customWidth="1"/>
    <col min="7" max="7" width="40" style="5" customWidth="1"/>
    <col min="8" max="8" width="7.83203125" style="4" bestFit="1" customWidth="1"/>
    <col min="9" max="9" width="11.1640625" style="4" customWidth="1"/>
    <col min="10" max="10" width="7.1640625" style="4" customWidth="1"/>
    <col min="11" max="11" width="13.6640625" style="4" customWidth="1"/>
    <col min="12" max="16384" width="10.83203125" style="4"/>
  </cols>
  <sheetData>
    <row r="1" spans="1:14" s="3" customFormat="1" ht="16" x14ac:dyDescent="0.2">
      <c r="A1" s="1"/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M1" s="3" t="s">
        <v>6</v>
      </c>
      <c r="N1" s="3" t="s">
        <v>138</v>
      </c>
    </row>
    <row r="2" spans="1:14" ht="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137</v>
      </c>
      <c r="H2" t="s">
        <v>112</v>
      </c>
      <c r="I2" s="2">
        <v>0.221</v>
      </c>
      <c r="J2">
        <v>1</v>
      </c>
      <c r="K2" s="2">
        <f t="shared" ref="K2:K22" si="0">J2*I2</f>
        <v>0.221</v>
      </c>
      <c r="M2" s="11">
        <v>0.221</v>
      </c>
      <c r="N2" s="10">
        <f>(K2-M2)</f>
        <v>0</v>
      </c>
    </row>
    <row r="3" spans="1:14" ht="16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116</v>
      </c>
      <c r="H3" t="s">
        <v>112</v>
      </c>
      <c r="I3" s="2">
        <v>0.24</v>
      </c>
      <c r="J3">
        <v>2</v>
      </c>
      <c r="K3" s="2">
        <f t="shared" si="0"/>
        <v>0.48</v>
      </c>
      <c r="M3" s="11">
        <v>0.6</v>
      </c>
      <c r="N3" s="10">
        <f t="shared" ref="N3:N22" si="1">(K3-M3)</f>
        <v>-0.12</v>
      </c>
    </row>
    <row r="4" spans="1:14" ht="16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117</v>
      </c>
      <c r="H4" t="s">
        <v>112</v>
      </c>
      <c r="I4" s="2">
        <v>0.98</v>
      </c>
      <c r="J4">
        <v>2</v>
      </c>
      <c r="K4" s="7">
        <f t="shared" si="0"/>
        <v>1.96</v>
      </c>
      <c r="M4" s="11">
        <v>2.2799999999999998</v>
      </c>
      <c r="N4" s="10">
        <f t="shared" si="1"/>
        <v>-0.31999999999999984</v>
      </c>
    </row>
    <row r="5" spans="1:14" ht="16" x14ac:dyDescent="0.2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18</v>
      </c>
      <c r="G5" t="s">
        <v>128</v>
      </c>
      <c r="H5" t="s">
        <v>112</v>
      </c>
      <c r="I5" s="2">
        <v>8.4000000000000005E-2</v>
      </c>
      <c r="J5">
        <v>13</v>
      </c>
      <c r="K5" s="2">
        <f t="shared" si="0"/>
        <v>1.0920000000000001</v>
      </c>
      <c r="M5" s="11">
        <v>1.0920000000000001</v>
      </c>
      <c r="N5" s="10">
        <f t="shared" si="1"/>
        <v>0</v>
      </c>
    </row>
    <row r="6" spans="1:14" ht="16" x14ac:dyDescent="0.2">
      <c r="A6" t="s">
        <v>24</v>
      </c>
      <c r="B6" t="s">
        <v>25</v>
      </c>
      <c r="C6" t="s">
        <v>21</v>
      </c>
      <c r="D6" t="s">
        <v>22</v>
      </c>
      <c r="E6" t="s">
        <v>100</v>
      </c>
      <c r="F6" t="s">
        <v>26</v>
      </c>
      <c r="G6" t="s">
        <v>118</v>
      </c>
      <c r="H6" t="s">
        <v>112</v>
      </c>
      <c r="I6" s="2">
        <v>0.08</v>
      </c>
      <c r="J6">
        <v>8</v>
      </c>
      <c r="K6" s="2">
        <f t="shared" si="0"/>
        <v>0.64</v>
      </c>
      <c r="M6" s="11">
        <v>0.28000000000000003</v>
      </c>
      <c r="N6" s="10">
        <f t="shared" si="1"/>
        <v>0.36</v>
      </c>
    </row>
    <row r="7" spans="1:14" ht="16" x14ac:dyDescent="0.2">
      <c r="A7" t="s">
        <v>27</v>
      </c>
      <c r="B7" t="s">
        <v>28</v>
      </c>
      <c r="C7" t="s">
        <v>29</v>
      </c>
      <c r="D7" t="s">
        <v>30</v>
      </c>
      <c r="E7" t="s">
        <v>111</v>
      </c>
      <c r="F7" t="s">
        <v>31</v>
      </c>
      <c r="G7" t="s">
        <v>113</v>
      </c>
      <c r="H7" t="s">
        <v>112</v>
      </c>
      <c r="I7" s="2">
        <v>0.42</v>
      </c>
      <c r="J7">
        <v>1</v>
      </c>
      <c r="K7" s="2">
        <f t="shared" si="0"/>
        <v>0.42</v>
      </c>
      <c r="M7" s="11">
        <v>0.48099999999999998</v>
      </c>
      <c r="N7" s="10">
        <f t="shared" si="1"/>
        <v>-6.0999999999999999E-2</v>
      </c>
    </row>
    <row r="8" spans="1:14" ht="16" x14ac:dyDescent="0.2">
      <c r="A8" t="s">
        <v>32</v>
      </c>
      <c r="B8" t="s">
        <v>33</v>
      </c>
      <c r="C8" t="s">
        <v>34</v>
      </c>
      <c r="D8" t="s">
        <v>30</v>
      </c>
      <c r="E8" t="s">
        <v>35</v>
      </c>
      <c r="F8" t="s">
        <v>31</v>
      </c>
      <c r="G8" t="s">
        <v>115</v>
      </c>
      <c r="H8" t="s">
        <v>112</v>
      </c>
      <c r="I8" s="2">
        <v>0.34</v>
      </c>
      <c r="J8">
        <v>2</v>
      </c>
      <c r="K8" s="2">
        <f t="shared" si="0"/>
        <v>0.68</v>
      </c>
      <c r="M8" s="11">
        <v>0.68600000000000005</v>
      </c>
      <c r="N8" s="10">
        <f t="shared" si="1"/>
        <v>-6.0000000000000053E-3</v>
      </c>
    </row>
    <row r="9" spans="1:14" ht="16" x14ac:dyDescent="0.2">
      <c r="A9" t="s">
        <v>36</v>
      </c>
      <c r="B9" t="s">
        <v>37</v>
      </c>
      <c r="C9" t="s">
        <v>38</v>
      </c>
      <c r="D9" t="s">
        <v>30</v>
      </c>
      <c r="E9" t="s">
        <v>119</v>
      </c>
      <c r="F9" t="s">
        <v>31</v>
      </c>
      <c r="G9" t="s">
        <v>114</v>
      </c>
      <c r="H9" t="s">
        <v>112</v>
      </c>
      <c r="I9" s="2">
        <v>0.33</v>
      </c>
      <c r="J9">
        <v>1</v>
      </c>
      <c r="K9" s="2">
        <f t="shared" si="0"/>
        <v>0.33</v>
      </c>
      <c r="M9" s="11">
        <v>0.36599999999999999</v>
      </c>
      <c r="N9" s="10">
        <f t="shared" si="1"/>
        <v>-3.5999999999999976E-2</v>
      </c>
    </row>
    <row r="10" spans="1:14" ht="16" x14ac:dyDescent="0.2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120</v>
      </c>
      <c r="H10" t="s">
        <v>112</v>
      </c>
      <c r="I10" s="2">
        <v>0.09</v>
      </c>
      <c r="J10">
        <v>3</v>
      </c>
      <c r="K10" s="2">
        <f t="shared" si="0"/>
        <v>0.27</v>
      </c>
      <c r="M10" s="11">
        <v>0.252</v>
      </c>
      <c r="N10" s="10">
        <f t="shared" si="1"/>
        <v>1.8000000000000016E-2</v>
      </c>
    </row>
    <row r="11" spans="1:14" ht="16" x14ac:dyDescent="0.2">
      <c r="A11" t="s">
        <v>45</v>
      </c>
      <c r="B11" t="s">
        <v>46</v>
      </c>
      <c r="C11" t="s">
        <v>47</v>
      </c>
      <c r="D11" t="s">
        <v>42</v>
      </c>
      <c r="E11" t="s">
        <v>121</v>
      </c>
      <c r="F11" t="s">
        <v>44</v>
      </c>
      <c r="G11" t="s">
        <v>122</v>
      </c>
      <c r="H11" t="s">
        <v>112</v>
      </c>
      <c r="I11" s="2">
        <v>0.1</v>
      </c>
      <c r="J11">
        <v>1</v>
      </c>
      <c r="K11" s="2">
        <f t="shared" si="0"/>
        <v>0.1</v>
      </c>
      <c r="M11" s="11">
        <v>8.4000000000000005E-2</v>
      </c>
      <c r="N11" s="10">
        <f t="shared" si="1"/>
        <v>1.6E-2</v>
      </c>
    </row>
    <row r="12" spans="1:14" ht="16" x14ac:dyDescent="0.2">
      <c r="A12" t="s">
        <v>48</v>
      </c>
      <c r="B12" t="s">
        <v>49</v>
      </c>
      <c r="C12" t="s">
        <v>50</v>
      </c>
      <c r="D12" t="s">
        <v>30</v>
      </c>
      <c r="E12" t="s">
        <v>51</v>
      </c>
      <c r="F12" t="s">
        <v>52</v>
      </c>
      <c r="G12" t="s">
        <v>127</v>
      </c>
      <c r="H12" t="s">
        <v>112</v>
      </c>
      <c r="I12" s="2">
        <v>7.0000000000000007E-2</v>
      </c>
      <c r="J12">
        <v>4</v>
      </c>
      <c r="K12" s="2">
        <f t="shared" si="0"/>
        <v>0.28000000000000003</v>
      </c>
      <c r="M12" s="11">
        <v>0.30399999999999999</v>
      </c>
      <c r="N12" s="10">
        <f t="shared" si="1"/>
        <v>-2.3999999999999966E-2</v>
      </c>
    </row>
    <row r="13" spans="1:14" ht="16" x14ac:dyDescent="0.2">
      <c r="A13" t="s">
        <v>53</v>
      </c>
      <c r="B13" t="s">
        <v>54</v>
      </c>
      <c r="C13" t="s">
        <v>50</v>
      </c>
      <c r="D13" t="s">
        <v>30</v>
      </c>
      <c r="E13" t="s">
        <v>124</v>
      </c>
      <c r="F13" t="s">
        <v>52</v>
      </c>
      <c r="G13" t="s">
        <v>125</v>
      </c>
      <c r="H13" t="s">
        <v>112</v>
      </c>
      <c r="I13" s="2">
        <v>7.0000000000000007E-2</v>
      </c>
      <c r="J13">
        <v>4</v>
      </c>
      <c r="K13" s="2">
        <f t="shared" si="0"/>
        <v>0.28000000000000003</v>
      </c>
      <c r="M13" s="11">
        <v>0.30399999999999999</v>
      </c>
      <c r="N13" s="10">
        <f t="shared" si="1"/>
        <v>-2.3999999999999966E-2</v>
      </c>
    </row>
    <row r="14" spans="1:14" ht="16" x14ac:dyDescent="0.2">
      <c r="A14" t="s">
        <v>55</v>
      </c>
      <c r="B14" t="s">
        <v>56</v>
      </c>
      <c r="C14" t="s">
        <v>50</v>
      </c>
      <c r="D14" t="s">
        <v>30</v>
      </c>
      <c r="E14" t="s">
        <v>123</v>
      </c>
      <c r="F14" t="s">
        <v>52</v>
      </c>
      <c r="G14" t="s">
        <v>126</v>
      </c>
      <c r="H14" t="s">
        <v>112</v>
      </c>
      <c r="I14" s="2">
        <v>7.0000000000000007E-2</v>
      </c>
      <c r="J14">
        <v>1</v>
      </c>
      <c r="K14" s="2">
        <f t="shared" si="0"/>
        <v>7.0000000000000007E-2</v>
      </c>
      <c r="M14" s="11">
        <v>7.5999999999999998E-2</v>
      </c>
      <c r="N14" s="10">
        <f t="shared" si="1"/>
        <v>-5.9999999999999915E-3</v>
      </c>
    </row>
    <row r="15" spans="1:14" ht="16" x14ac:dyDescent="0.2">
      <c r="A15" t="s">
        <v>57</v>
      </c>
      <c r="B15" t="s">
        <v>58</v>
      </c>
      <c r="C15" t="s">
        <v>59</v>
      </c>
      <c r="D15" t="s">
        <v>60</v>
      </c>
      <c r="E15" t="s">
        <v>61</v>
      </c>
      <c r="F15" t="s">
        <v>62</v>
      </c>
      <c r="G15" t="s">
        <v>135</v>
      </c>
      <c r="H15" t="s">
        <v>112</v>
      </c>
      <c r="I15" s="2">
        <v>5.89</v>
      </c>
      <c r="J15">
        <v>1</v>
      </c>
      <c r="K15" s="2">
        <f t="shared" si="0"/>
        <v>5.89</v>
      </c>
      <c r="M15" s="11">
        <v>6</v>
      </c>
      <c r="N15" s="10">
        <f t="shared" si="1"/>
        <v>-0.11000000000000032</v>
      </c>
    </row>
    <row r="16" spans="1:14" ht="16" x14ac:dyDescent="0.2">
      <c r="A16" t="s">
        <v>63</v>
      </c>
      <c r="B16" t="s">
        <v>64</v>
      </c>
      <c r="C16" t="s">
        <v>65</v>
      </c>
      <c r="D16" t="s">
        <v>66</v>
      </c>
      <c r="E16" t="s">
        <v>67</v>
      </c>
      <c r="F16" t="s">
        <v>62</v>
      </c>
      <c r="G16" t="s">
        <v>134</v>
      </c>
      <c r="H16" t="s">
        <v>112</v>
      </c>
      <c r="I16" s="2">
        <v>5.1100000000000003</v>
      </c>
      <c r="J16">
        <v>1</v>
      </c>
      <c r="K16" s="2">
        <f t="shared" si="0"/>
        <v>5.1100000000000003</v>
      </c>
      <c r="M16" s="11">
        <v>5.21</v>
      </c>
      <c r="N16" s="10">
        <f t="shared" si="1"/>
        <v>-9.9999999999999645E-2</v>
      </c>
    </row>
    <row r="17" spans="1:14" ht="16" x14ac:dyDescent="0.2">
      <c r="A17" t="s">
        <v>68</v>
      </c>
      <c r="B17" t="s">
        <v>69</v>
      </c>
      <c r="C17" t="s">
        <v>70</v>
      </c>
      <c r="D17" t="s">
        <v>71</v>
      </c>
      <c r="E17" t="s">
        <v>72</v>
      </c>
      <c r="F17" t="s">
        <v>73</v>
      </c>
      <c r="G17" t="s">
        <v>133</v>
      </c>
      <c r="H17" t="s">
        <v>112</v>
      </c>
      <c r="I17" s="2">
        <v>1.02</v>
      </c>
      <c r="J17">
        <v>1</v>
      </c>
      <c r="K17" s="2">
        <f t="shared" si="0"/>
        <v>1.02</v>
      </c>
      <c r="M17" s="11">
        <v>1.03</v>
      </c>
      <c r="N17" s="10">
        <f t="shared" si="1"/>
        <v>-1.0000000000000009E-2</v>
      </c>
    </row>
    <row r="18" spans="1:14" ht="16" x14ac:dyDescent="0.2">
      <c r="A18" t="s">
        <v>74</v>
      </c>
      <c r="B18" t="s">
        <v>75</v>
      </c>
      <c r="C18" t="s">
        <v>70</v>
      </c>
      <c r="D18" t="s">
        <v>76</v>
      </c>
      <c r="E18" t="s">
        <v>77</v>
      </c>
      <c r="F18" t="s">
        <v>78</v>
      </c>
      <c r="G18" t="s">
        <v>132</v>
      </c>
      <c r="H18" t="s">
        <v>112</v>
      </c>
      <c r="I18" s="2">
        <v>5.95</v>
      </c>
      <c r="J18">
        <v>2</v>
      </c>
      <c r="K18" s="7">
        <f t="shared" si="0"/>
        <v>11.9</v>
      </c>
      <c r="M18" s="11">
        <v>12.14</v>
      </c>
      <c r="N18" s="10">
        <f t="shared" si="1"/>
        <v>-0.24000000000000021</v>
      </c>
    </row>
    <row r="19" spans="1:14" ht="16" x14ac:dyDescent="0.2">
      <c r="A19" t="s">
        <v>79</v>
      </c>
      <c r="B19" t="s">
        <v>80</v>
      </c>
      <c r="C19" t="s">
        <v>81</v>
      </c>
      <c r="D19" t="s">
        <v>82</v>
      </c>
      <c r="E19" t="s">
        <v>83</v>
      </c>
      <c r="F19" t="s">
        <v>73</v>
      </c>
      <c r="G19" t="s">
        <v>131</v>
      </c>
      <c r="H19" t="s">
        <v>112</v>
      </c>
      <c r="I19" s="2">
        <v>0.87</v>
      </c>
      <c r="J19">
        <v>1</v>
      </c>
      <c r="K19" s="2">
        <f t="shared" si="0"/>
        <v>0.87</v>
      </c>
      <c r="M19" s="11">
        <v>0.88200000000000001</v>
      </c>
      <c r="N19" s="10">
        <f t="shared" si="1"/>
        <v>-1.2000000000000011E-2</v>
      </c>
    </row>
    <row r="20" spans="1:14" ht="16" x14ac:dyDescent="0.2">
      <c r="A20" t="s">
        <v>84</v>
      </c>
      <c r="B20" t="s">
        <v>85</v>
      </c>
      <c r="C20" t="s">
        <v>86</v>
      </c>
      <c r="D20" t="s">
        <v>87</v>
      </c>
      <c r="E20" t="s">
        <v>88</v>
      </c>
      <c r="F20" t="s">
        <v>89</v>
      </c>
      <c r="G20" t="s">
        <v>130</v>
      </c>
      <c r="H20" t="s">
        <v>112</v>
      </c>
      <c r="I20" s="2">
        <v>0.16</v>
      </c>
      <c r="J20">
        <v>1</v>
      </c>
      <c r="K20" s="2">
        <f t="shared" si="0"/>
        <v>0.16</v>
      </c>
      <c r="M20" s="11">
        <v>0</v>
      </c>
      <c r="N20" s="10">
        <f t="shared" si="1"/>
        <v>0.16</v>
      </c>
    </row>
    <row r="21" spans="1:14" ht="16" x14ac:dyDescent="0.2">
      <c r="A21" t="s">
        <v>90</v>
      </c>
      <c r="B21" t="s">
        <v>91</v>
      </c>
      <c r="C21" t="s">
        <v>92</v>
      </c>
      <c r="D21"/>
      <c r="E21">
        <v>1112</v>
      </c>
      <c r="F21" t="s">
        <v>93</v>
      </c>
      <c r="G21" t="s">
        <v>129</v>
      </c>
      <c r="H21" t="s">
        <v>112</v>
      </c>
      <c r="I21" s="2">
        <v>1.46</v>
      </c>
      <c r="J21">
        <v>1</v>
      </c>
      <c r="K21" s="2">
        <f t="shared" si="0"/>
        <v>1.46</v>
      </c>
      <c r="M21" s="11">
        <v>1.49</v>
      </c>
      <c r="N21" s="10">
        <f t="shared" si="1"/>
        <v>-3.0000000000000027E-2</v>
      </c>
    </row>
    <row r="22" spans="1:14" ht="16" x14ac:dyDescent="0.2">
      <c r="A22" t="s">
        <v>94</v>
      </c>
      <c r="B22" t="s">
        <v>95</v>
      </c>
      <c r="C22" t="s">
        <v>96</v>
      </c>
      <c r="D22" t="s">
        <v>97</v>
      </c>
      <c r="E22" t="s">
        <v>98</v>
      </c>
      <c r="F22" t="s">
        <v>99</v>
      </c>
      <c r="G22" t="s">
        <v>136</v>
      </c>
      <c r="H22" t="s">
        <v>112</v>
      </c>
      <c r="I22" s="2">
        <v>0.98</v>
      </c>
      <c r="J22">
        <v>1</v>
      </c>
      <c r="K22" s="2">
        <f t="shared" si="0"/>
        <v>0.98</v>
      </c>
      <c r="M22" s="11">
        <v>0.94399999999999995</v>
      </c>
      <c r="N22" s="10">
        <f t="shared" si="1"/>
        <v>3.6000000000000032E-2</v>
      </c>
    </row>
    <row r="23" spans="1:14" ht="17" thickBot="1" x14ac:dyDescent="0.25">
      <c r="A23" s="9"/>
      <c r="B23" s="9"/>
      <c r="C23" s="9"/>
      <c r="D23" s="9"/>
      <c r="E23" s="9"/>
      <c r="F23" s="9"/>
      <c r="G23" s="9"/>
      <c r="H23" s="9"/>
      <c r="I23" s="9"/>
      <c r="J23" s="9">
        <f>SUM(J2:J22)</f>
        <v>52</v>
      </c>
      <c r="K23" s="8">
        <f>SUM(K2:K22)</f>
        <v>34.213000000000001</v>
      </c>
      <c r="M23" s="8">
        <f>SUM(M2:M22)</f>
        <v>34.722000000000008</v>
      </c>
      <c r="N23" s="10">
        <f>SUM(N2:N22)</f>
        <v>-0.5089999999999999</v>
      </c>
    </row>
    <row r="24" spans="1:14" ht="15" thickTop="1" x14ac:dyDescent="0.2"/>
  </sheetData>
  <conditionalFormatting sqref="J2:J22">
    <cfRule type="colorScale" priority="10">
      <colorScale>
        <cfvo type="num" val="1"/>
        <cfvo type="num" val="2"/>
        <cfvo type="max"/>
        <color theme="9" tint="0.59999389629810485"/>
        <color theme="6" tint="0.59999389629810485"/>
        <color theme="7" tint="0.39997558519241921"/>
      </colorScale>
    </cfRule>
  </conditionalFormatting>
  <conditionalFormatting sqref="K2:K22">
    <cfRule type="colorScale" priority="12">
      <colorScale>
        <cfvo type="min"/>
        <cfvo type="max"/>
        <color rgb="FFFCFCFF"/>
        <color rgb="FF63BE7B"/>
      </colorScale>
    </cfRule>
  </conditionalFormatting>
  <conditionalFormatting sqref="N2:N22">
    <cfRule type="colorScale" priority="1">
      <colorScale>
        <cfvo type="min"/>
        <cfvo type="percentile" val="50"/>
        <cfvo type="max"/>
        <color theme="9"/>
        <color rgb="FFFFEB84"/>
        <color theme="5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Ivimey-Cook</dc:creator>
  <cp:lastModifiedBy>Ruth Ivimey-Cook</cp:lastModifiedBy>
  <dcterms:created xsi:type="dcterms:W3CDTF">2019-03-09T18:07:47Z</dcterms:created>
  <dcterms:modified xsi:type="dcterms:W3CDTF">2019-03-11T02:53:32Z</dcterms:modified>
</cp:coreProperties>
</file>