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R\minnemj\Modelling\dioxins-wild-cattle\data\"/>
    </mc:Choice>
  </mc:AlternateContent>
  <xr:revisionPtr revIDLastSave="0" documentId="13_ncr:1_{A06B15D3-6C41-4ED4-A8ED-604C3269593F}" xr6:coauthVersionLast="47" xr6:coauthVersionMax="47" xr10:uidLastSave="{00000000-0000-0000-0000-000000000000}"/>
  <bookViews>
    <workbookView xWindow="-120" yWindow="-120" windowWidth="29040" windowHeight="17640" activeTab="1" xr2:uid="{EE932B3B-E362-414B-A9A4-F7DA8DA93B50}"/>
  </bookViews>
  <sheets>
    <sheet name="7407401 pivot 2023" sheetId="2" r:id="rId1"/>
    <sheet name="dioxines PCBs" sheetId="3" r:id="rId2"/>
    <sheet name="PFASs" sheetId="4" r:id="rId3"/>
  </sheets>
  <definedNames>
    <definedName name="_xlnm._FilterDatabase" localSheetId="0" hidden="1">'7407401 pivot 2023'!$A$1:$Y$40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24" i="3" l="1"/>
  <c r="T224" i="3"/>
  <c r="R224" i="3"/>
  <c r="Q224" i="3"/>
  <c r="P224" i="3"/>
  <c r="S224" i="3"/>
  <c r="O224" i="3"/>
  <c r="J224" i="3"/>
  <c r="M224" i="3"/>
  <c r="L224" i="3"/>
  <c r="K224" i="3"/>
  <c r="I224" i="3"/>
  <c r="H224" i="3"/>
  <c r="G224" i="3"/>
  <c r="H209" i="3"/>
  <c r="I209" i="3"/>
  <c r="J209" i="3"/>
  <c r="K209" i="3"/>
  <c r="L209" i="3"/>
  <c r="M209" i="3"/>
  <c r="O209" i="3"/>
  <c r="P209" i="3"/>
  <c r="Q209" i="3"/>
  <c r="R209" i="3"/>
  <c r="S209" i="3"/>
  <c r="T209" i="3"/>
  <c r="U209" i="3"/>
  <c r="O207" i="3"/>
  <c r="P207" i="3"/>
  <c r="Q207" i="3"/>
  <c r="R207" i="3"/>
  <c r="S207" i="3"/>
  <c r="T207" i="3"/>
  <c r="U207" i="3"/>
  <c r="H212" i="3"/>
  <c r="I212" i="3"/>
  <c r="J212" i="3"/>
  <c r="K212" i="3"/>
  <c r="L212" i="3"/>
  <c r="M212" i="3"/>
  <c r="O212" i="3"/>
  <c r="P212" i="3"/>
  <c r="Q212" i="3"/>
  <c r="R212" i="3"/>
  <c r="S212" i="3"/>
  <c r="T212" i="3"/>
  <c r="U212" i="3"/>
  <c r="H214" i="3"/>
  <c r="I214" i="3"/>
  <c r="J214" i="3"/>
  <c r="K214" i="3"/>
  <c r="L214" i="3"/>
  <c r="M214" i="3"/>
  <c r="O214" i="3"/>
  <c r="P214" i="3"/>
  <c r="Q214" i="3"/>
  <c r="R214" i="3"/>
  <c r="S214" i="3"/>
  <c r="T214" i="3"/>
  <c r="U214" i="3"/>
  <c r="H215" i="3"/>
  <c r="I215" i="3"/>
  <c r="J215" i="3"/>
  <c r="K215" i="3"/>
  <c r="L215" i="3"/>
  <c r="M215" i="3"/>
  <c r="O215" i="3"/>
  <c r="P215" i="3"/>
  <c r="Q215" i="3"/>
  <c r="R215" i="3"/>
  <c r="S215" i="3"/>
  <c r="T215" i="3"/>
  <c r="U215" i="3"/>
  <c r="H216" i="3"/>
  <c r="I216" i="3"/>
  <c r="J216" i="3"/>
  <c r="K216" i="3"/>
  <c r="L216" i="3"/>
  <c r="M216" i="3"/>
  <c r="O216" i="3"/>
  <c r="P216" i="3"/>
  <c r="Q216" i="3"/>
  <c r="R216" i="3"/>
  <c r="S216" i="3"/>
  <c r="T216" i="3"/>
  <c r="U216" i="3"/>
  <c r="H217" i="3"/>
  <c r="I217" i="3"/>
  <c r="J217" i="3"/>
  <c r="K217" i="3"/>
  <c r="L217" i="3"/>
  <c r="M217" i="3"/>
  <c r="O217" i="3"/>
  <c r="P217" i="3"/>
  <c r="Q217" i="3"/>
  <c r="R217" i="3"/>
  <c r="S217" i="3"/>
  <c r="T217" i="3"/>
  <c r="U217" i="3"/>
  <c r="H218" i="3"/>
  <c r="I218" i="3"/>
  <c r="J218" i="3"/>
  <c r="K218" i="3"/>
  <c r="L218" i="3"/>
  <c r="M218" i="3"/>
  <c r="O218" i="3"/>
  <c r="P218" i="3"/>
  <c r="Q218" i="3"/>
  <c r="R218" i="3"/>
  <c r="S218" i="3"/>
  <c r="T218" i="3"/>
  <c r="U218" i="3"/>
  <c r="H219" i="3"/>
  <c r="I219" i="3"/>
  <c r="J219" i="3"/>
  <c r="K219" i="3"/>
  <c r="L219" i="3"/>
  <c r="M219" i="3"/>
  <c r="O219" i="3"/>
  <c r="P219" i="3"/>
  <c r="Q219" i="3"/>
  <c r="R219" i="3"/>
  <c r="S219" i="3"/>
  <c r="T219" i="3"/>
  <c r="U219" i="3"/>
  <c r="H221" i="3"/>
  <c r="I221" i="3"/>
  <c r="J221" i="3"/>
  <c r="K221" i="3"/>
  <c r="L221" i="3"/>
  <c r="M221" i="3"/>
  <c r="O221" i="3"/>
  <c r="P221" i="3"/>
  <c r="Q221" i="3"/>
  <c r="R221" i="3"/>
  <c r="S221" i="3"/>
  <c r="T221" i="3"/>
  <c r="U221" i="3"/>
  <c r="H222" i="3"/>
  <c r="I222" i="3"/>
  <c r="J222" i="3"/>
  <c r="K222" i="3"/>
  <c r="L222" i="3"/>
  <c r="M222" i="3"/>
  <c r="O222" i="3"/>
  <c r="P222" i="3"/>
  <c r="Q222" i="3"/>
  <c r="R222" i="3"/>
  <c r="S222" i="3"/>
  <c r="T222" i="3"/>
  <c r="U222" i="3"/>
  <c r="G222" i="3"/>
  <c r="G221" i="3"/>
  <c r="G219" i="3"/>
  <c r="G218" i="3"/>
  <c r="G217" i="3"/>
  <c r="G216" i="3"/>
  <c r="G215" i="3"/>
  <c r="G214" i="3"/>
  <c r="G212" i="3"/>
  <c r="E209" i="3"/>
  <c r="G209" i="3"/>
  <c r="AB78" i="3"/>
  <c r="AA78" i="3"/>
  <c r="Z78" i="3"/>
  <c r="AB77" i="3"/>
  <c r="AA77" i="3"/>
  <c r="Z77" i="3"/>
  <c r="AB67" i="3"/>
  <c r="AA67" i="3"/>
  <c r="Z67" i="3"/>
  <c r="AB66" i="3"/>
  <c r="AA66" i="3"/>
  <c r="Z66" i="3"/>
  <c r="AB64" i="3"/>
  <c r="AA64" i="3"/>
  <c r="Z64" i="3"/>
  <c r="AB63" i="3"/>
  <c r="AA63" i="3"/>
  <c r="Z63" i="3"/>
  <c r="AB61" i="3"/>
  <c r="AA61" i="3"/>
  <c r="Z61" i="3"/>
  <c r="AB60" i="3"/>
  <c r="AA60" i="3"/>
  <c r="Z60" i="3"/>
  <c r="AB47" i="3"/>
  <c r="AA47" i="3"/>
  <c r="Z47" i="3"/>
  <c r="AB46" i="3"/>
  <c r="AA46" i="3"/>
  <c r="Z46" i="3"/>
  <c r="Z37" i="3"/>
  <c r="AA37" i="3"/>
  <c r="AB37" i="3"/>
  <c r="AB36" i="3"/>
  <c r="AA36" i="3"/>
  <c r="Z36" i="3"/>
  <c r="T82" i="3"/>
  <c r="U82" i="3"/>
  <c r="T83" i="3"/>
  <c r="U83" i="3"/>
  <c r="BY51" i="3"/>
  <c r="CA51" i="3"/>
  <c r="CB51" i="3"/>
  <c r="BY52" i="3"/>
  <c r="CA52" i="3"/>
  <c r="CB52" i="3"/>
  <c r="BY53" i="3"/>
  <c r="CA53" i="3"/>
  <c r="CB53" i="3"/>
  <c r="BY54" i="3"/>
  <c r="CA54" i="3"/>
  <c r="CB54" i="3"/>
  <c r="BY55" i="3"/>
  <c r="CA55" i="3"/>
  <c r="CB55" i="3"/>
  <c r="BY56" i="3"/>
  <c r="CA56" i="3"/>
  <c r="CB56" i="3"/>
  <c r="BY57" i="3"/>
  <c r="CA57" i="3"/>
  <c r="CB57" i="3"/>
  <c r="BY58" i="3"/>
  <c r="CA58" i="3"/>
  <c r="CB58" i="3"/>
  <c r="BZ51" i="3"/>
  <c r="BZ52" i="3"/>
  <c r="BZ53" i="3"/>
  <c r="BZ54" i="3"/>
  <c r="BZ55" i="3"/>
  <c r="BZ56" i="3"/>
  <c r="BZ57" i="3"/>
  <c r="BZ58" i="3"/>
  <c r="BY41" i="3"/>
  <c r="CA41" i="3"/>
  <c r="CB41" i="3"/>
  <c r="BY42" i="3"/>
  <c r="CA42" i="3"/>
  <c r="CB42" i="3"/>
  <c r="BY43" i="3"/>
  <c r="CA43" i="3"/>
  <c r="CB43" i="3"/>
  <c r="BY44" i="3"/>
  <c r="CA44" i="3"/>
  <c r="CB44" i="3"/>
  <c r="BZ41" i="3"/>
  <c r="BZ42" i="3"/>
  <c r="BZ43" i="3"/>
  <c r="BZ44" i="3"/>
  <c r="BY18" i="3"/>
  <c r="CB34" i="3"/>
  <c r="CA34" i="3"/>
  <c r="BY34" i="3"/>
  <c r="CB33" i="3"/>
  <c r="BY33" i="3"/>
  <c r="CB32" i="3"/>
  <c r="CA32" i="3"/>
  <c r="BY32" i="3"/>
  <c r="CB31" i="3"/>
  <c r="CA31" i="3"/>
  <c r="BY31" i="3"/>
  <c r="CB30" i="3"/>
  <c r="CA30" i="3"/>
  <c r="BY30" i="3"/>
  <c r="CB29" i="3"/>
  <c r="CA29" i="3"/>
  <c r="BY29" i="3"/>
  <c r="CB28" i="3"/>
  <c r="CA28" i="3"/>
  <c r="BY28" i="3"/>
  <c r="CB26" i="3"/>
  <c r="CA26" i="3"/>
  <c r="BY26" i="3"/>
  <c r="CA25" i="3"/>
  <c r="BY25" i="3"/>
  <c r="CB24" i="3"/>
  <c r="CA24" i="3"/>
  <c r="BY24" i="3"/>
  <c r="CB22" i="3"/>
  <c r="CA22" i="3"/>
  <c r="BY22" i="3"/>
  <c r="CB21" i="3"/>
  <c r="CA21" i="3"/>
  <c r="BY21" i="3"/>
  <c r="CB20" i="3"/>
  <c r="CA20" i="3"/>
  <c r="BY20" i="3"/>
  <c r="CB19" i="3"/>
  <c r="CA19" i="3"/>
  <c r="BY19" i="3"/>
  <c r="CB17" i="3"/>
  <c r="CA17" i="3"/>
  <c r="BZ18" i="3"/>
  <c r="BZ19" i="3"/>
  <c r="BZ20" i="3"/>
  <c r="BZ21" i="3"/>
  <c r="BZ22" i="3"/>
  <c r="BZ24" i="3"/>
  <c r="BZ25" i="3"/>
  <c r="BZ26" i="3"/>
  <c r="BZ28" i="3"/>
  <c r="BZ30" i="3"/>
  <c r="BZ31" i="3"/>
  <c r="BZ32" i="3"/>
  <c r="BZ33" i="3"/>
  <c r="BZ34" i="3"/>
  <c r="BZ17" i="3"/>
  <c r="AO41" i="3"/>
  <c r="AQ41" i="3"/>
  <c r="AR41" i="3"/>
  <c r="AO42" i="3"/>
  <c r="AQ42" i="3"/>
  <c r="AR42" i="3"/>
  <c r="AO43" i="3"/>
  <c r="AQ43" i="3"/>
  <c r="AR43" i="3"/>
  <c r="AO44" i="3"/>
  <c r="AQ44" i="3"/>
  <c r="AR44" i="3"/>
  <c r="AO51" i="3"/>
  <c r="AQ51" i="3"/>
  <c r="AR51" i="3"/>
  <c r="AO52" i="3"/>
  <c r="AQ52" i="3"/>
  <c r="AR52" i="3"/>
  <c r="AO53" i="3"/>
  <c r="AQ53" i="3"/>
  <c r="AR53" i="3"/>
  <c r="AO54" i="3"/>
  <c r="AQ54" i="3"/>
  <c r="AR54" i="3"/>
  <c r="AO55" i="3"/>
  <c r="AQ55" i="3"/>
  <c r="AR55" i="3"/>
  <c r="AO56" i="3"/>
  <c r="AQ56" i="3"/>
  <c r="AR56" i="3"/>
  <c r="AO57" i="3"/>
  <c r="AQ57" i="3"/>
  <c r="AR57" i="3"/>
  <c r="AO58" i="3"/>
  <c r="AQ58" i="3"/>
  <c r="AR58" i="3"/>
  <c r="AP41" i="3"/>
  <c r="AP42" i="3"/>
  <c r="AP43" i="3"/>
  <c r="AP44" i="3"/>
  <c r="AP51" i="3"/>
  <c r="AP52" i="3"/>
  <c r="AP53" i="3"/>
  <c r="AP54" i="3"/>
  <c r="AP55" i="3"/>
  <c r="AP56" i="3"/>
  <c r="AP57" i="3"/>
  <c r="AP58" i="3"/>
  <c r="AR34" i="3"/>
  <c r="AR19" i="3"/>
  <c r="AR20" i="3"/>
  <c r="AR21" i="3"/>
  <c r="AR22" i="3"/>
  <c r="AR24" i="3"/>
  <c r="AR26" i="3"/>
  <c r="AR27" i="3"/>
  <c r="AR28" i="3"/>
  <c r="AR29" i="3"/>
  <c r="AR30" i="3"/>
  <c r="AR31" i="3"/>
  <c r="AR32" i="3"/>
  <c r="AR33" i="3"/>
  <c r="AR17" i="3"/>
  <c r="AQ34" i="3"/>
  <c r="AO34" i="3"/>
  <c r="AO33" i="3"/>
  <c r="AQ32" i="3"/>
  <c r="AO32" i="3"/>
  <c r="AQ31" i="3"/>
  <c r="AO31" i="3"/>
  <c r="AQ30" i="3"/>
  <c r="AO30" i="3"/>
  <c r="AQ29" i="3"/>
  <c r="AO29" i="3"/>
  <c r="AQ28" i="3"/>
  <c r="AO28" i="3"/>
  <c r="AQ27" i="3"/>
  <c r="AO27" i="3"/>
  <c r="AQ26" i="3"/>
  <c r="AO26" i="3"/>
  <c r="AQ25" i="3"/>
  <c r="AO25" i="3"/>
  <c r="AQ24" i="3"/>
  <c r="AO24" i="3"/>
  <c r="AQ22" i="3"/>
  <c r="AO22" i="3"/>
  <c r="AQ21" i="3"/>
  <c r="AO21" i="3"/>
  <c r="AQ20" i="3"/>
  <c r="AO20" i="3"/>
  <c r="AQ19" i="3"/>
  <c r="AO19" i="3"/>
  <c r="AO18" i="3"/>
  <c r="AQ17" i="3"/>
  <c r="AP18" i="3"/>
  <c r="AP19" i="3"/>
  <c r="AP20" i="3"/>
  <c r="AP21" i="3"/>
  <c r="AP22" i="3"/>
  <c r="AP24" i="3"/>
  <c r="AP25" i="3"/>
  <c r="AP26" i="3"/>
  <c r="AP27" i="3"/>
  <c r="AP28" i="3"/>
  <c r="AP30" i="3"/>
  <c r="AP31" i="3"/>
  <c r="AP32" i="3"/>
  <c r="AP33" i="3"/>
  <c r="AP34" i="3"/>
  <c r="AP17" i="3"/>
  <c r="R82" i="3"/>
  <c r="R83" i="3"/>
  <c r="S82" i="3"/>
  <c r="S83" i="3"/>
  <c r="AB83" i="3" s="1"/>
  <c r="AN58" i="3"/>
  <c r="AM58" i="3"/>
  <c r="AL58" i="3"/>
  <c r="AN57" i="3"/>
  <c r="AM57" i="3"/>
  <c r="AL57" i="3"/>
  <c r="AN56" i="3"/>
  <c r="AM56" i="3"/>
  <c r="AL56" i="3"/>
  <c r="AN55" i="3"/>
  <c r="AM55" i="3"/>
  <c r="AL55" i="3"/>
  <c r="AN54" i="3"/>
  <c r="AM54" i="3"/>
  <c r="AL54" i="3"/>
  <c r="AN53" i="3"/>
  <c r="AM53" i="3"/>
  <c r="AL53" i="3"/>
  <c r="AN52" i="3"/>
  <c r="AM52" i="3"/>
  <c r="AL52" i="3"/>
  <c r="AN51" i="3"/>
  <c r="AM51" i="3"/>
  <c r="AL51" i="3"/>
  <c r="AN44" i="3"/>
  <c r="AM44" i="3"/>
  <c r="AL44" i="3"/>
  <c r="AN43" i="3"/>
  <c r="AM43" i="3"/>
  <c r="AL43" i="3"/>
  <c r="AN42" i="3"/>
  <c r="AM42" i="3"/>
  <c r="AL42" i="3"/>
  <c r="AN41" i="3"/>
  <c r="AM41" i="3"/>
  <c r="AL41" i="3"/>
  <c r="AJ58" i="3"/>
  <c r="AI58" i="3"/>
  <c r="AH58" i="3"/>
  <c r="AG58" i="3"/>
  <c r="AF58" i="3"/>
  <c r="AE58" i="3"/>
  <c r="AD58" i="3"/>
  <c r="AJ57" i="3"/>
  <c r="AI57" i="3"/>
  <c r="AH57" i="3"/>
  <c r="AF57" i="3"/>
  <c r="AE57" i="3"/>
  <c r="AD57" i="3"/>
  <c r="AJ56" i="3"/>
  <c r="AI56" i="3"/>
  <c r="AH56" i="3"/>
  <c r="AG56" i="3"/>
  <c r="AF56" i="3"/>
  <c r="AE56" i="3"/>
  <c r="AD56" i="3"/>
  <c r="AJ55" i="3"/>
  <c r="AI55" i="3"/>
  <c r="AH55" i="3"/>
  <c r="AG55" i="3"/>
  <c r="AF55" i="3"/>
  <c r="AE55" i="3"/>
  <c r="AD55" i="3"/>
  <c r="AJ54" i="3"/>
  <c r="AI54" i="3"/>
  <c r="AH54" i="3"/>
  <c r="AG54" i="3"/>
  <c r="AF54" i="3"/>
  <c r="AE54" i="3"/>
  <c r="AD54" i="3"/>
  <c r="AJ53" i="3"/>
  <c r="AI53" i="3"/>
  <c r="AH53" i="3"/>
  <c r="AF53" i="3"/>
  <c r="AJ52" i="3"/>
  <c r="AI52" i="3"/>
  <c r="AH52" i="3"/>
  <c r="AG52" i="3"/>
  <c r="AF52" i="3"/>
  <c r="AE52" i="3"/>
  <c r="AD52" i="3"/>
  <c r="AJ51" i="3"/>
  <c r="AI51" i="3"/>
  <c r="AH51" i="3"/>
  <c r="AF51" i="3"/>
  <c r="AE41" i="3"/>
  <c r="AF41" i="3"/>
  <c r="AG41" i="3"/>
  <c r="AH41" i="3"/>
  <c r="AI41" i="3"/>
  <c r="AJ41" i="3"/>
  <c r="AE42" i="3"/>
  <c r="AF42" i="3"/>
  <c r="AG42" i="3"/>
  <c r="AH42" i="3"/>
  <c r="AI42" i="3"/>
  <c r="AJ42" i="3"/>
  <c r="AE43" i="3"/>
  <c r="AF43" i="3"/>
  <c r="AG43" i="3"/>
  <c r="AH43" i="3"/>
  <c r="AI43" i="3"/>
  <c r="AJ43" i="3"/>
  <c r="AE44" i="3"/>
  <c r="AF44" i="3"/>
  <c r="AG44" i="3"/>
  <c r="AH44" i="3"/>
  <c r="AI44" i="3"/>
  <c r="AJ44" i="3"/>
  <c r="AD44" i="3"/>
  <c r="AD43" i="3"/>
  <c r="AD42" i="3"/>
  <c r="AD41" i="3"/>
  <c r="BP51" i="3"/>
  <c r="BR51" i="3"/>
  <c r="BS51" i="3"/>
  <c r="BT51" i="3"/>
  <c r="BV51" i="3"/>
  <c r="BW51" i="3"/>
  <c r="BX51" i="3"/>
  <c r="BO52" i="3"/>
  <c r="BP52" i="3"/>
  <c r="BQ52" i="3"/>
  <c r="BR52" i="3"/>
  <c r="BS52" i="3"/>
  <c r="BT52" i="3"/>
  <c r="BV52" i="3"/>
  <c r="BW52" i="3"/>
  <c r="BX52" i="3"/>
  <c r="BP53" i="3"/>
  <c r="BR53" i="3"/>
  <c r="BS53" i="3"/>
  <c r="BT53" i="3"/>
  <c r="BV53" i="3"/>
  <c r="BW53" i="3"/>
  <c r="BX53" i="3"/>
  <c r="BO54" i="3"/>
  <c r="BP54" i="3"/>
  <c r="BQ54" i="3"/>
  <c r="BR54" i="3"/>
  <c r="BS54" i="3"/>
  <c r="BT54" i="3"/>
  <c r="BV54" i="3"/>
  <c r="BW54" i="3"/>
  <c r="BX54" i="3"/>
  <c r="BO55" i="3"/>
  <c r="BP55" i="3"/>
  <c r="BQ55" i="3"/>
  <c r="BR55" i="3"/>
  <c r="BS55" i="3"/>
  <c r="BT55" i="3"/>
  <c r="BV55" i="3"/>
  <c r="BW55" i="3"/>
  <c r="BX55" i="3"/>
  <c r="BO56" i="3"/>
  <c r="BP56" i="3"/>
  <c r="BQ56" i="3"/>
  <c r="BR56" i="3"/>
  <c r="BS56" i="3"/>
  <c r="BT56" i="3"/>
  <c r="BV56" i="3"/>
  <c r="BW56" i="3"/>
  <c r="BX56" i="3"/>
  <c r="BO57" i="3"/>
  <c r="BP57" i="3"/>
  <c r="BR57" i="3"/>
  <c r="BS57" i="3"/>
  <c r="BT57" i="3"/>
  <c r="BV57" i="3"/>
  <c r="BW57" i="3"/>
  <c r="BX57" i="3"/>
  <c r="BO58" i="3"/>
  <c r="BP58" i="3"/>
  <c r="BQ58" i="3"/>
  <c r="BR58" i="3"/>
  <c r="BS58" i="3"/>
  <c r="BT58" i="3"/>
  <c r="BV58" i="3"/>
  <c r="BW58" i="3"/>
  <c r="BX58" i="3"/>
  <c r="BN58" i="3"/>
  <c r="BN57" i="3"/>
  <c r="BN56" i="3"/>
  <c r="BN55" i="3"/>
  <c r="BN54" i="3"/>
  <c r="BN52" i="3"/>
  <c r="BO41" i="3"/>
  <c r="BP41" i="3"/>
  <c r="BQ41" i="3"/>
  <c r="BR41" i="3"/>
  <c r="BS41" i="3"/>
  <c r="BT41" i="3"/>
  <c r="BV41" i="3"/>
  <c r="BW41" i="3"/>
  <c r="BX41" i="3"/>
  <c r="BO42" i="3"/>
  <c r="BP42" i="3"/>
  <c r="BQ42" i="3"/>
  <c r="BR42" i="3"/>
  <c r="BS42" i="3"/>
  <c r="BT42" i="3"/>
  <c r="BV42" i="3"/>
  <c r="BW42" i="3"/>
  <c r="BX42" i="3"/>
  <c r="BO43" i="3"/>
  <c r="BP43" i="3"/>
  <c r="BQ43" i="3"/>
  <c r="BR43" i="3"/>
  <c r="BS43" i="3"/>
  <c r="BT43" i="3"/>
  <c r="BV43" i="3"/>
  <c r="BW43" i="3"/>
  <c r="BX43" i="3"/>
  <c r="BO44" i="3"/>
  <c r="BP44" i="3"/>
  <c r="BQ44" i="3"/>
  <c r="BR44" i="3"/>
  <c r="BS44" i="3"/>
  <c r="BT44" i="3"/>
  <c r="BV44" i="3"/>
  <c r="BW44" i="3"/>
  <c r="BX44" i="3"/>
  <c r="BN44" i="3"/>
  <c r="BN43" i="3"/>
  <c r="BN42" i="3"/>
  <c r="BN41" i="3"/>
  <c r="BW18" i="3"/>
  <c r="BV19" i="3"/>
  <c r="BW19" i="3"/>
  <c r="BX19" i="3"/>
  <c r="BV20" i="3"/>
  <c r="BW20" i="3"/>
  <c r="BX20" i="3"/>
  <c r="BV21" i="3"/>
  <c r="BW21" i="3"/>
  <c r="BX21" i="3"/>
  <c r="BV22" i="3"/>
  <c r="BW22" i="3"/>
  <c r="BX22" i="3"/>
  <c r="BV24" i="3"/>
  <c r="BW24" i="3"/>
  <c r="BX24" i="3"/>
  <c r="BV25" i="3"/>
  <c r="BW25" i="3"/>
  <c r="BV26" i="3"/>
  <c r="BX26" i="3"/>
  <c r="BV28" i="3"/>
  <c r="BW28" i="3"/>
  <c r="BX28" i="3"/>
  <c r="BV29" i="3"/>
  <c r="BW29" i="3"/>
  <c r="BV30" i="3"/>
  <c r="BW30" i="3"/>
  <c r="BX30" i="3"/>
  <c r="BV31" i="3"/>
  <c r="BW31" i="3"/>
  <c r="BX31" i="3"/>
  <c r="BV32" i="3"/>
  <c r="BW32" i="3"/>
  <c r="BX32" i="3"/>
  <c r="BV33" i="3"/>
  <c r="BW33" i="3"/>
  <c r="BX33" i="3"/>
  <c r="BV34" i="3"/>
  <c r="BW34" i="3"/>
  <c r="BX34" i="3"/>
  <c r="BW17" i="3"/>
  <c r="BV17" i="3"/>
  <c r="BP34" i="3"/>
  <c r="BQ34" i="3"/>
  <c r="BR34" i="3"/>
  <c r="BT34" i="3"/>
  <c r="BR18" i="3"/>
  <c r="BN19" i="3"/>
  <c r="BO19" i="3"/>
  <c r="BP19" i="3"/>
  <c r="BQ19" i="3"/>
  <c r="BR19" i="3"/>
  <c r="BS19" i="3"/>
  <c r="BT19" i="3"/>
  <c r="BN20" i="3"/>
  <c r="BO20" i="3"/>
  <c r="BP20" i="3"/>
  <c r="BQ20" i="3"/>
  <c r="BR20" i="3"/>
  <c r="BS20" i="3"/>
  <c r="BT20" i="3"/>
  <c r="BN21" i="3"/>
  <c r="BO21" i="3"/>
  <c r="BP21" i="3"/>
  <c r="BQ21" i="3"/>
  <c r="BR21" i="3"/>
  <c r="BS21" i="3"/>
  <c r="BT21" i="3"/>
  <c r="BO22" i="3"/>
  <c r="BQ22" i="3"/>
  <c r="BR22" i="3"/>
  <c r="BS22" i="3"/>
  <c r="BT22" i="3"/>
  <c r="BO24" i="3"/>
  <c r="BT24" i="3"/>
  <c r="BR25" i="3"/>
  <c r="BS25" i="3"/>
  <c r="BT25" i="3"/>
  <c r="BN26" i="3"/>
  <c r="BR26" i="3"/>
  <c r="BS26" i="3"/>
  <c r="BN28" i="3"/>
  <c r="BO28" i="3"/>
  <c r="BP28" i="3"/>
  <c r="BQ28" i="3"/>
  <c r="BR28" i="3"/>
  <c r="BS28" i="3"/>
  <c r="BT28" i="3"/>
  <c r="BP29" i="3"/>
  <c r="BR29" i="3"/>
  <c r="BS29" i="3"/>
  <c r="BT29" i="3"/>
  <c r="BN30" i="3"/>
  <c r="BP30" i="3"/>
  <c r="BR30" i="3"/>
  <c r="BS30" i="3"/>
  <c r="BT30" i="3"/>
  <c r="BP31" i="3"/>
  <c r="BR31" i="3"/>
  <c r="BS31" i="3"/>
  <c r="BT31" i="3"/>
  <c r="BP32" i="3"/>
  <c r="BS32" i="3"/>
  <c r="BN33" i="3"/>
  <c r="BP33" i="3"/>
  <c r="BQ33" i="3"/>
  <c r="BR33" i="3"/>
  <c r="BS33" i="3"/>
  <c r="BT33" i="3"/>
  <c r="BP17" i="3"/>
  <c r="BQ17" i="3"/>
  <c r="BR17" i="3"/>
  <c r="BS17" i="3"/>
  <c r="BT17" i="3"/>
  <c r="BN17" i="3"/>
  <c r="Q83" i="3"/>
  <c r="P83" i="3"/>
  <c r="O83" i="3"/>
  <c r="M83" i="3"/>
  <c r="L83" i="3"/>
  <c r="K83" i="3"/>
  <c r="J83" i="3"/>
  <c r="I83" i="3"/>
  <c r="H83" i="3"/>
  <c r="G83" i="3"/>
  <c r="Q82" i="3"/>
  <c r="P82" i="3"/>
  <c r="O82" i="3"/>
  <c r="M82" i="3"/>
  <c r="L82" i="3"/>
  <c r="K82" i="3"/>
  <c r="J82" i="3"/>
  <c r="I82" i="3"/>
  <c r="H82" i="3"/>
  <c r="G82" i="3"/>
  <c r="X78" i="3"/>
  <c r="X67" i="3"/>
  <c r="X37" i="3"/>
  <c r="AN34" i="3"/>
  <c r="AM34" i="3"/>
  <c r="AL34" i="3"/>
  <c r="AJ34" i="3"/>
  <c r="AH34" i="3"/>
  <c r="AG34" i="3"/>
  <c r="AF34" i="3"/>
  <c r="AN33" i="3"/>
  <c r="AM33" i="3"/>
  <c r="AL33" i="3"/>
  <c r="AJ33" i="3"/>
  <c r="AI33" i="3"/>
  <c r="AH33" i="3"/>
  <c r="AG33" i="3"/>
  <c r="AF33" i="3"/>
  <c r="AD33" i="3"/>
  <c r="AN32" i="3"/>
  <c r="AM32" i="3"/>
  <c r="AL32" i="3"/>
  <c r="AI32" i="3"/>
  <c r="AF32" i="3"/>
  <c r="AN31" i="3"/>
  <c r="AM31" i="3"/>
  <c r="AL31" i="3"/>
  <c r="AJ31" i="3"/>
  <c r="AI31" i="3"/>
  <c r="AH31" i="3"/>
  <c r="AF31" i="3"/>
  <c r="AN30" i="3"/>
  <c r="AM30" i="3"/>
  <c r="AL30" i="3"/>
  <c r="AJ30" i="3"/>
  <c r="AI30" i="3"/>
  <c r="AH30" i="3"/>
  <c r="AF30" i="3"/>
  <c r="AD30" i="3"/>
  <c r="AM29" i="3"/>
  <c r="AL29" i="3"/>
  <c r="AJ29" i="3"/>
  <c r="AI29" i="3"/>
  <c r="AH29" i="3"/>
  <c r="AF29" i="3"/>
  <c r="AN28" i="3"/>
  <c r="AM28" i="3"/>
  <c r="AL28" i="3"/>
  <c r="AJ28" i="3"/>
  <c r="AI28" i="3"/>
  <c r="AH28" i="3"/>
  <c r="AG28" i="3"/>
  <c r="AF28" i="3"/>
  <c r="AE28" i="3"/>
  <c r="AD28" i="3"/>
  <c r="AN26" i="3"/>
  <c r="AL26" i="3"/>
  <c r="AI26" i="3"/>
  <c r="AH26" i="3"/>
  <c r="AD26" i="3"/>
  <c r="AM25" i="3"/>
  <c r="AL25" i="3"/>
  <c r="AJ25" i="3"/>
  <c r="AI25" i="3"/>
  <c r="AH25" i="3"/>
  <c r="AN24" i="3"/>
  <c r="AM24" i="3"/>
  <c r="AL24" i="3"/>
  <c r="AJ24" i="3"/>
  <c r="AE24" i="3"/>
  <c r="AN22" i="3"/>
  <c r="AM22" i="3"/>
  <c r="AL22" i="3"/>
  <c r="AJ22" i="3"/>
  <c r="AI22" i="3"/>
  <c r="AH22" i="3"/>
  <c r="AG22" i="3"/>
  <c r="AE22" i="3"/>
  <c r="AN21" i="3"/>
  <c r="AM21" i="3"/>
  <c r="AL21" i="3"/>
  <c r="AJ21" i="3"/>
  <c r="AI21" i="3"/>
  <c r="AH21" i="3"/>
  <c r="AG21" i="3"/>
  <c r="AF21" i="3"/>
  <c r="AE21" i="3"/>
  <c r="AD21" i="3"/>
  <c r="AN20" i="3"/>
  <c r="AM20" i="3"/>
  <c r="AL20" i="3"/>
  <c r="AJ20" i="3"/>
  <c r="AI20" i="3"/>
  <c r="AH20" i="3"/>
  <c r="AG20" i="3"/>
  <c r="AF20" i="3"/>
  <c r="AE20" i="3"/>
  <c r="AD20" i="3"/>
  <c r="AN19" i="3"/>
  <c r="AM19" i="3"/>
  <c r="AL19" i="3"/>
  <c r="AJ19" i="3"/>
  <c r="AI19" i="3"/>
  <c r="AH19" i="3"/>
  <c r="AG19" i="3"/>
  <c r="AF19" i="3"/>
  <c r="AE19" i="3"/>
  <c r="AD19" i="3"/>
  <c r="AM18" i="3"/>
  <c r="AH18" i="3"/>
  <c r="AM17" i="3"/>
  <c r="AL17" i="3"/>
  <c r="AJ17" i="3"/>
  <c r="AI17" i="3"/>
  <c r="AH17" i="3"/>
  <c r="AG17" i="3"/>
  <c r="AF17" i="3"/>
  <c r="AD17" i="3"/>
  <c r="AA83" i="3" l="1"/>
  <c r="Z83" i="3"/>
  <c r="AB82" i="3"/>
  <c r="AA82" i="3"/>
  <c r="Z82" i="3"/>
  <c r="AW139" i="3"/>
  <c r="AZ142" i="3"/>
  <c r="AX137" i="3"/>
  <c r="BC139" i="3"/>
  <c r="BB135" i="3"/>
  <c r="BZ46" i="3"/>
  <c r="BF136" i="3"/>
  <c r="AT136" i="3"/>
  <c r="AV140" i="3"/>
  <c r="BE141" i="3"/>
  <c r="AY143" i="3"/>
  <c r="AU146" i="3"/>
  <c r="BD141" i="3"/>
  <c r="BG149" i="3"/>
  <c r="BH140" i="3"/>
  <c r="V83" i="3"/>
  <c r="CA46" i="3"/>
  <c r="AO46" i="3"/>
  <c r="BY36" i="3"/>
  <c r="CP25" i="3" s="1"/>
  <c r="AP46" i="3"/>
  <c r="V82" i="3"/>
  <c r="AQ46" i="3"/>
  <c r="BZ36" i="3"/>
  <c r="CQ33" i="3" s="1"/>
  <c r="BY46" i="3"/>
  <c r="BY60" i="3"/>
  <c r="AR46" i="3"/>
  <c r="AO36" i="3"/>
  <c r="BE19" i="3" s="1"/>
  <c r="CA36" i="3"/>
  <c r="BZ60" i="3"/>
  <c r="CB36" i="3"/>
  <c r="CS17" i="3" s="1"/>
  <c r="AP60" i="3"/>
  <c r="AQ60" i="3"/>
  <c r="AO60" i="3"/>
  <c r="AR60" i="3"/>
  <c r="AR63" i="3" s="1"/>
  <c r="CA60" i="3"/>
  <c r="CB46" i="3"/>
  <c r="CB60" i="3"/>
  <c r="AP36" i="3"/>
  <c r="BF20" i="3" s="1"/>
  <c r="AR36" i="3"/>
  <c r="BH26" i="3" s="1"/>
  <c r="AQ36" i="3"/>
  <c r="BG21" i="3" s="1"/>
  <c r="AM60" i="3"/>
  <c r="AL60" i="3"/>
  <c r="AN60" i="3"/>
  <c r="AL46" i="3"/>
  <c r="AM46" i="3"/>
  <c r="AN46" i="3"/>
  <c r="AG60" i="3"/>
  <c r="AI60" i="3"/>
  <c r="AJ46" i="3"/>
  <c r="BT60" i="3"/>
  <c r="BV36" i="3"/>
  <c r="CM20" i="3" s="1"/>
  <c r="BP46" i="3"/>
  <c r="BS36" i="3"/>
  <c r="BX46" i="3"/>
  <c r="BO46" i="3"/>
  <c r="AE60" i="3"/>
  <c r="AI46" i="3"/>
  <c r="AJ60" i="3"/>
  <c r="BN46" i="3"/>
  <c r="BW46" i="3"/>
  <c r="BS60" i="3"/>
  <c r="AH46" i="3"/>
  <c r="BX36" i="3"/>
  <c r="BV46" i="3"/>
  <c r="BQ60" i="3"/>
  <c r="BR60" i="3"/>
  <c r="AG46" i="3"/>
  <c r="BP36" i="3"/>
  <c r="CG28" i="3" s="1"/>
  <c r="BT46" i="3"/>
  <c r="BN60" i="3"/>
  <c r="BP60" i="3"/>
  <c r="AF46" i="3"/>
  <c r="BS46" i="3"/>
  <c r="BO60" i="3"/>
  <c r="AE46" i="3"/>
  <c r="AD60" i="3"/>
  <c r="BV60" i="3"/>
  <c r="BR46" i="3"/>
  <c r="BR48" i="3" s="1"/>
  <c r="BX60" i="3"/>
  <c r="AD46" i="3"/>
  <c r="AF60" i="3"/>
  <c r="BQ46" i="3"/>
  <c r="BW60" i="3"/>
  <c r="AH60" i="3"/>
  <c r="BN36" i="3"/>
  <c r="CE33" i="3" s="1"/>
  <c r="BT36" i="3"/>
  <c r="CK29" i="3" s="1"/>
  <c r="BO36" i="3"/>
  <c r="CF21" i="3" s="1"/>
  <c r="BR36" i="3"/>
  <c r="CI34" i="3" s="1"/>
  <c r="BQ36" i="3"/>
  <c r="CH34" i="3" s="1"/>
  <c r="BW36" i="3"/>
  <c r="AM36" i="3"/>
  <c r="BC17" i="3" s="1"/>
  <c r="AF36" i="3"/>
  <c r="AV24" i="3" s="1"/>
  <c r="AE36" i="3"/>
  <c r="AN36" i="3"/>
  <c r="BD32" i="3" s="1"/>
  <c r="AJ36" i="3"/>
  <c r="AD36" i="3"/>
  <c r="AT17" i="3" s="1"/>
  <c r="AI36" i="3"/>
  <c r="AG36" i="3"/>
  <c r="AH36" i="3"/>
  <c r="AL36" i="3"/>
  <c r="AW133" i="3" l="1"/>
  <c r="AW141" i="3"/>
  <c r="AW136" i="3"/>
  <c r="AW148" i="3"/>
  <c r="AW134" i="3"/>
  <c r="AW146" i="3"/>
  <c r="AZ144" i="3"/>
  <c r="AW142" i="3"/>
  <c r="AZ141" i="3"/>
  <c r="AZ149" i="3"/>
  <c r="AW137" i="3"/>
  <c r="AW150" i="3"/>
  <c r="AZ133" i="3"/>
  <c r="AZ134" i="3"/>
  <c r="AZ137" i="3"/>
  <c r="AX150" i="3"/>
  <c r="AW143" i="3"/>
  <c r="AW135" i="3"/>
  <c r="AX134" i="3"/>
  <c r="AW145" i="3"/>
  <c r="AZ135" i="3"/>
  <c r="BY48" i="3"/>
  <c r="AW138" i="3"/>
  <c r="AX136" i="3"/>
  <c r="AX143" i="3"/>
  <c r="AX135" i="3"/>
  <c r="AX147" i="3"/>
  <c r="CA63" i="3"/>
  <c r="CA66" i="3" s="1"/>
  <c r="AW140" i="3"/>
  <c r="AX149" i="3"/>
  <c r="AX138" i="3"/>
  <c r="AX144" i="3"/>
  <c r="AW147" i="3"/>
  <c r="AW144" i="3"/>
  <c r="AZ143" i="3"/>
  <c r="AW149" i="3"/>
  <c r="BZ63" i="3"/>
  <c r="BZ66" i="3" s="1"/>
  <c r="BH144" i="3"/>
  <c r="BH141" i="3"/>
  <c r="AZ150" i="3"/>
  <c r="AZ136" i="3"/>
  <c r="AZ145" i="3"/>
  <c r="BF134" i="3"/>
  <c r="AZ139" i="3"/>
  <c r="AX148" i="3"/>
  <c r="BF142" i="3"/>
  <c r="AY144" i="3"/>
  <c r="AX139" i="3"/>
  <c r="AX145" i="3"/>
  <c r="AX140" i="3"/>
  <c r="AX141" i="3"/>
  <c r="AX133" i="3"/>
  <c r="AX142" i="3"/>
  <c r="AX146" i="3"/>
  <c r="AZ146" i="3"/>
  <c r="BH145" i="3"/>
  <c r="AY149" i="3"/>
  <c r="BB147" i="3"/>
  <c r="AY142" i="3"/>
  <c r="BB139" i="3"/>
  <c r="BE144" i="3"/>
  <c r="CA48" i="3"/>
  <c r="BC145" i="3"/>
  <c r="BB141" i="3"/>
  <c r="BB145" i="3"/>
  <c r="BC135" i="3"/>
  <c r="BF150" i="3"/>
  <c r="BH135" i="3"/>
  <c r="BB149" i="3"/>
  <c r="AV142" i="3"/>
  <c r="BG140" i="3"/>
  <c r="BD143" i="3"/>
  <c r="BH147" i="3"/>
  <c r="AZ140" i="3"/>
  <c r="AZ138" i="3"/>
  <c r="BD139" i="3"/>
  <c r="CP34" i="3"/>
  <c r="BD135" i="3"/>
  <c r="BF139" i="3"/>
  <c r="BE140" i="3"/>
  <c r="BF144" i="3"/>
  <c r="BC141" i="3"/>
  <c r="AV148" i="3"/>
  <c r="AU148" i="3"/>
  <c r="CP33" i="3"/>
  <c r="AY136" i="3"/>
  <c r="AV143" i="3"/>
  <c r="BF146" i="3"/>
  <c r="AV136" i="3"/>
  <c r="BG146" i="3"/>
  <c r="BH139" i="3"/>
  <c r="BE135" i="3"/>
  <c r="AZ148" i="3"/>
  <c r="AV144" i="3"/>
  <c r="BH138" i="3"/>
  <c r="AZ147" i="3"/>
  <c r="AT143" i="3"/>
  <c r="AT144" i="3"/>
  <c r="BF135" i="3"/>
  <c r="BF133" i="3"/>
  <c r="BF137" i="3"/>
  <c r="BF147" i="3"/>
  <c r="BF141" i="3"/>
  <c r="BF149" i="3"/>
  <c r="AU135" i="3"/>
  <c r="BH136" i="3"/>
  <c r="BE143" i="3"/>
  <c r="BE139" i="3"/>
  <c r="BE147" i="3"/>
  <c r="BH133" i="3"/>
  <c r="BD142" i="3"/>
  <c r="BE138" i="3"/>
  <c r="BH149" i="3"/>
  <c r="AT149" i="3"/>
  <c r="AY140" i="3"/>
  <c r="BC143" i="3"/>
  <c r="BG148" i="3"/>
  <c r="AU133" i="3"/>
  <c r="AU141" i="3"/>
  <c r="AU138" i="3"/>
  <c r="AU137" i="3"/>
  <c r="AU134" i="3"/>
  <c r="AU142" i="3"/>
  <c r="AU150" i="3"/>
  <c r="AU136" i="3"/>
  <c r="AU144" i="3"/>
  <c r="AU139" i="3"/>
  <c r="BG141" i="3"/>
  <c r="BF138" i="3"/>
  <c r="AT150" i="3"/>
  <c r="AU140" i="3"/>
  <c r="AV150" i="3"/>
  <c r="AU149" i="3"/>
  <c r="AV138" i="3"/>
  <c r="BD148" i="3"/>
  <c r="BG142" i="3"/>
  <c r="AU143" i="3"/>
  <c r="BG134" i="3"/>
  <c r="BD146" i="3"/>
  <c r="BG144" i="3"/>
  <c r="BH137" i="3"/>
  <c r="BH134" i="3"/>
  <c r="BH150" i="3"/>
  <c r="BH148" i="3"/>
  <c r="BH146" i="3"/>
  <c r="AY137" i="3"/>
  <c r="AY134" i="3"/>
  <c r="AY150" i="3"/>
  <c r="AY148" i="3"/>
  <c r="AY133" i="3"/>
  <c r="AY146" i="3"/>
  <c r="BF145" i="3"/>
  <c r="AY139" i="3"/>
  <c r="AU145" i="3"/>
  <c r="BG139" i="3"/>
  <c r="BC140" i="3"/>
  <c r="BD150" i="3"/>
  <c r="BG150" i="3"/>
  <c r="BD138" i="3"/>
  <c r="BH143" i="3"/>
  <c r="BC149" i="3"/>
  <c r="BB143" i="3"/>
  <c r="AY147" i="3"/>
  <c r="AV146" i="3"/>
  <c r="BE136" i="3"/>
  <c r="BE150" i="3"/>
  <c r="BE134" i="3"/>
  <c r="BE148" i="3"/>
  <c r="BE142" i="3"/>
  <c r="BE137" i="3"/>
  <c r="BE146" i="3"/>
  <c r="AT145" i="3"/>
  <c r="BG138" i="3"/>
  <c r="BZ48" i="3"/>
  <c r="BD147" i="3"/>
  <c r="BD133" i="3"/>
  <c r="BD149" i="3"/>
  <c r="BD137" i="3"/>
  <c r="BD145" i="3"/>
  <c r="BD134" i="3"/>
  <c r="BB148" i="3"/>
  <c r="BB138" i="3"/>
  <c r="BB146" i="3"/>
  <c r="BB137" i="3"/>
  <c r="BB134" i="3"/>
  <c r="BB136" i="3"/>
  <c r="BB144" i="3"/>
  <c r="BB133" i="3"/>
  <c r="BE133" i="3"/>
  <c r="BF140" i="3"/>
  <c r="AT148" i="3"/>
  <c r="AT140" i="3"/>
  <c r="AU147" i="3"/>
  <c r="BE145" i="3"/>
  <c r="BC148" i="3"/>
  <c r="BD144" i="3"/>
  <c r="BD136" i="3"/>
  <c r="BH142" i="3"/>
  <c r="BF148" i="3"/>
  <c r="BB150" i="3"/>
  <c r="AT141" i="3"/>
  <c r="AT134" i="3"/>
  <c r="AT133" i="3"/>
  <c r="AT139" i="3"/>
  <c r="AT137" i="3"/>
  <c r="AT135" i="3"/>
  <c r="BG147" i="3"/>
  <c r="BG135" i="3"/>
  <c r="BG143" i="3"/>
  <c r="BG137" i="3"/>
  <c r="BG145" i="3"/>
  <c r="AT147" i="3"/>
  <c r="AO63" i="3"/>
  <c r="AO66" i="3" s="1"/>
  <c r="AO82" i="3" s="1"/>
  <c r="AV133" i="3"/>
  <c r="AV141" i="3"/>
  <c r="AV149" i="3"/>
  <c r="AV147" i="3"/>
  <c r="AV137" i="3"/>
  <c r="AV145" i="3"/>
  <c r="AV139" i="3"/>
  <c r="AV134" i="3"/>
  <c r="BC133" i="3"/>
  <c r="BC138" i="3"/>
  <c r="BC146" i="3"/>
  <c r="BC136" i="3"/>
  <c r="BC144" i="3"/>
  <c r="BC137" i="3"/>
  <c r="BC134" i="3"/>
  <c r="BC142" i="3"/>
  <c r="BC150" i="3"/>
  <c r="AV135" i="3"/>
  <c r="AY141" i="3"/>
  <c r="AT138" i="3"/>
  <c r="BG133" i="3"/>
  <c r="BC147" i="3"/>
  <c r="AY135" i="3"/>
  <c r="BB142" i="3"/>
  <c r="BD140" i="3"/>
  <c r="AT146" i="3"/>
  <c r="AT142" i="3"/>
  <c r="AY145" i="3"/>
  <c r="BG136" i="3"/>
  <c r="AY138" i="3"/>
  <c r="BF143" i="3"/>
  <c r="BE149" i="3"/>
  <c r="BB140" i="3"/>
  <c r="BV62" i="3"/>
  <c r="AP63" i="3"/>
  <c r="AP66" i="3" s="1"/>
  <c r="AP82" i="3" s="1"/>
  <c r="CB63" i="3"/>
  <c r="CB65" i="3" s="1"/>
  <c r="CS22" i="3"/>
  <c r="CS19" i="3"/>
  <c r="CP30" i="3"/>
  <c r="CQ24" i="3"/>
  <c r="CP26" i="3"/>
  <c r="CP17" i="3"/>
  <c r="CP31" i="3"/>
  <c r="CP28" i="3"/>
  <c r="CQ21" i="3"/>
  <c r="AR66" i="3"/>
  <c r="AR82" i="3" s="1"/>
  <c r="CQ32" i="3"/>
  <c r="BF33" i="3"/>
  <c r="CP32" i="3"/>
  <c r="BY63" i="3"/>
  <c r="BG34" i="3"/>
  <c r="CP20" i="3"/>
  <c r="CP22" i="3"/>
  <c r="CP21" i="3"/>
  <c r="CP19" i="3"/>
  <c r="BW62" i="3"/>
  <c r="CP18" i="3"/>
  <c r="CQ20" i="3"/>
  <c r="CQ22" i="3"/>
  <c r="CP24" i="3"/>
  <c r="CP29" i="3"/>
  <c r="CQ31" i="3"/>
  <c r="CP23" i="3"/>
  <c r="CR23" i="3"/>
  <c r="CR18" i="3"/>
  <c r="CR24" i="3"/>
  <c r="CR33" i="3"/>
  <c r="CR28" i="3"/>
  <c r="CR21" i="3"/>
  <c r="CR30" i="3"/>
  <c r="BG32" i="3"/>
  <c r="CR22" i="3"/>
  <c r="CR19" i="3"/>
  <c r="CS34" i="3"/>
  <c r="CS31" i="3"/>
  <c r="CB62" i="3"/>
  <c r="CA62" i="3"/>
  <c r="BG25" i="3"/>
  <c r="CR20" i="3"/>
  <c r="BG20" i="3"/>
  <c r="CR34" i="3"/>
  <c r="CS26" i="3"/>
  <c r="CS25" i="3"/>
  <c r="CS23" i="3"/>
  <c r="CS30" i="3"/>
  <c r="CS24" i="3"/>
  <c r="CS33" i="3"/>
  <c r="CS18" i="3"/>
  <c r="BG29" i="3"/>
  <c r="CS20" i="3"/>
  <c r="CR32" i="3"/>
  <c r="CR29" i="3"/>
  <c r="CR31" i="3"/>
  <c r="CR26" i="3"/>
  <c r="CO20" i="3"/>
  <c r="CB48" i="3"/>
  <c r="AQ63" i="3"/>
  <c r="AQ66" i="3" s="1"/>
  <c r="AQ82" i="3" s="1"/>
  <c r="CQ23" i="3"/>
  <c r="CQ18" i="3"/>
  <c r="CQ17" i="3"/>
  <c r="CQ25" i="3"/>
  <c r="CQ34" i="3"/>
  <c r="CQ19" i="3"/>
  <c r="CQ28" i="3"/>
  <c r="CQ29" i="3"/>
  <c r="CQ26" i="3"/>
  <c r="CQ30" i="3"/>
  <c r="CS32" i="3"/>
  <c r="CS29" i="3"/>
  <c r="CR25" i="3"/>
  <c r="CS28" i="3"/>
  <c r="CS21" i="3"/>
  <c r="CR17" i="3"/>
  <c r="BE34" i="3"/>
  <c r="BH20" i="3"/>
  <c r="BF29" i="3"/>
  <c r="BF26" i="3"/>
  <c r="BF18" i="3"/>
  <c r="BF23" i="3"/>
  <c r="BH21" i="3"/>
  <c r="BZ38" i="3"/>
  <c r="BY38" i="3"/>
  <c r="BH29" i="3"/>
  <c r="BH30" i="3"/>
  <c r="CB38" i="3"/>
  <c r="BE32" i="3"/>
  <c r="BG31" i="3"/>
  <c r="BH33" i="3"/>
  <c r="BE26" i="3"/>
  <c r="BE29" i="3"/>
  <c r="BG28" i="3"/>
  <c r="BH18" i="3"/>
  <c r="BH32" i="3"/>
  <c r="BH23" i="3"/>
  <c r="BH25" i="3"/>
  <c r="BZ62" i="3"/>
  <c r="BE28" i="3"/>
  <c r="BG22" i="3"/>
  <c r="BE31" i="3"/>
  <c r="BH17" i="3"/>
  <c r="BF19" i="3"/>
  <c r="BE25" i="3"/>
  <c r="BG24" i="3"/>
  <c r="BY62" i="3"/>
  <c r="BH19" i="3"/>
  <c r="BH22" i="3"/>
  <c r="BE24" i="3"/>
  <c r="BE18" i="3"/>
  <c r="BE22" i="3"/>
  <c r="BG30" i="3"/>
  <c r="BF28" i="3"/>
  <c r="BE20" i="3"/>
  <c r="BG19" i="3"/>
  <c r="BH31" i="3"/>
  <c r="BH24" i="3"/>
  <c r="BE33" i="3"/>
  <c r="BF25" i="3"/>
  <c r="BG17" i="3"/>
  <c r="BH28" i="3"/>
  <c r="BF21" i="3"/>
  <c r="BF22" i="3"/>
  <c r="BE17" i="3"/>
  <c r="BE30" i="3"/>
  <c r="BE23" i="3"/>
  <c r="BE21" i="3"/>
  <c r="BG33" i="3"/>
  <c r="BG18" i="3"/>
  <c r="BG23" i="3"/>
  <c r="BG26" i="3"/>
  <c r="CA38" i="3"/>
  <c r="BF24" i="3"/>
  <c r="BF34" i="3"/>
  <c r="BF17" i="3"/>
  <c r="BH34" i="3"/>
  <c r="BF30" i="3"/>
  <c r="BF31" i="3"/>
  <c r="BF32" i="3"/>
  <c r="BV63" i="3"/>
  <c r="BV66" i="3" s="1"/>
  <c r="BV82" i="3" s="1"/>
  <c r="AG63" i="3"/>
  <c r="AG66" i="3" s="1"/>
  <c r="AG82" i="3" s="1"/>
  <c r="BQ62" i="3"/>
  <c r="AV22" i="3"/>
  <c r="BP63" i="3"/>
  <c r="BP66" i="3" s="1"/>
  <c r="BP82" i="3" s="1"/>
  <c r="AV28" i="3"/>
  <c r="AV31" i="3"/>
  <c r="AI63" i="3"/>
  <c r="AI66" i="3" s="1"/>
  <c r="AI82" i="3" s="1"/>
  <c r="AT29" i="3"/>
  <c r="CO28" i="3"/>
  <c r="CO31" i="3"/>
  <c r="CG20" i="3"/>
  <c r="CO33" i="3"/>
  <c r="BW48" i="3"/>
  <c r="CK20" i="3"/>
  <c r="CE20" i="3"/>
  <c r="CH20" i="3"/>
  <c r="CK31" i="3"/>
  <c r="CK22" i="3"/>
  <c r="BN62" i="3"/>
  <c r="CH17" i="3"/>
  <c r="CE28" i="3"/>
  <c r="CK33" i="3"/>
  <c r="BT48" i="3"/>
  <c r="BS62" i="3"/>
  <c r="CO34" i="3"/>
  <c r="CK24" i="3"/>
  <c r="CK19" i="3"/>
  <c r="AV25" i="3"/>
  <c r="CE19" i="3"/>
  <c r="CO26" i="3"/>
  <c r="CE21" i="3"/>
  <c r="AN63" i="3"/>
  <c r="AN66" i="3" s="1"/>
  <c r="AN82" i="3" s="1"/>
  <c r="CG21" i="3"/>
  <c r="CK25" i="3"/>
  <c r="AJ63" i="3"/>
  <c r="AJ66" i="3" s="1"/>
  <c r="AJ82" i="3" s="1"/>
  <c r="BT62" i="3"/>
  <c r="AL63" i="3"/>
  <c r="AL66" i="3" s="1"/>
  <c r="AL82" i="3" s="1"/>
  <c r="CN23" i="3"/>
  <c r="CN26" i="3"/>
  <c r="CJ23" i="3"/>
  <c r="CJ18" i="3"/>
  <c r="CJ34" i="3"/>
  <c r="CJ24" i="3"/>
  <c r="CI30" i="3"/>
  <c r="CI17" i="3"/>
  <c r="CM19" i="3"/>
  <c r="CI21" i="3"/>
  <c r="CM22" i="3"/>
  <c r="CH29" i="3"/>
  <c r="CH24" i="3"/>
  <c r="CH32" i="3"/>
  <c r="CH23" i="3"/>
  <c r="CH31" i="3"/>
  <c r="CH26" i="3"/>
  <c r="CH18" i="3"/>
  <c r="CH30" i="3"/>
  <c r="CH25" i="3"/>
  <c r="CG24" i="3"/>
  <c r="CG23" i="3"/>
  <c r="CG26" i="3"/>
  <c r="CG22" i="3"/>
  <c r="CG18" i="3"/>
  <c r="CG25" i="3"/>
  <c r="BP48" i="3"/>
  <c r="BV48" i="3"/>
  <c r="CN34" i="3"/>
  <c r="CJ32" i="3"/>
  <c r="CF20" i="3"/>
  <c r="CN18" i="3"/>
  <c r="CH21" i="3"/>
  <c r="CO21" i="3"/>
  <c r="CF24" i="3"/>
  <c r="CM26" i="3"/>
  <c r="CF28" i="3"/>
  <c r="CO30" i="3"/>
  <c r="CJ19" i="3"/>
  <c r="CN20" i="3"/>
  <c r="CH22" i="3"/>
  <c r="AX22" i="3"/>
  <c r="BC23" i="3"/>
  <c r="CI32" i="3"/>
  <c r="CI23" i="3"/>
  <c r="CI24" i="3"/>
  <c r="CN33" i="3"/>
  <c r="BC25" i="3"/>
  <c r="BQ48" i="3"/>
  <c r="CM25" i="3"/>
  <c r="CI29" i="3"/>
  <c r="CI31" i="3"/>
  <c r="CN28" i="3"/>
  <c r="CK26" i="3"/>
  <c r="CK18" i="3"/>
  <c r="CK32" i="3"/>
  <c r="CK23" i="3"/>
  <c r="BS63" i="3"/>
  <c r="BS48" i="3"/>
  <c r="CO24" i="3"/>
  <c r="CI26" i="3"/>
  <c r="CN29" i="3"/>
  <c r="CG29" i="3"/>
  <c r="CO32" i="3"/>
  <c r="CG31" i="3"/>
  <c r="CG34" i="3"/>
  <c r="CI33" i="3"/>
  <c r="CI19" i="3"/>
  <c r="CO22" i="3"/>
  <c r="CJ25" i="3"/>
  <c r="CN31" i="3"/>
  <c r="CG30" i="3"/>
  <c r="BB20" i="3"/>
  <c r="BC33" i="3"/>
  <c r="BN63" i="3"/>
  <c r="BN66" i="3" s="1"/>
  <c r="BN82" i="3" s="1"/>
  <c r="BN48" i="3"/>
  <c r="CM18" i="3"/>
  <c r="CM23" i="3"/>
  <c r="CI18" i="3"/>
  <c r="CN21" i="3"/>
  <c r="CN25" i="3"/>
  <c r="CJ29" i="3"/>
  <c r="AY21" i="3"/>
  <c r="CF34" i="3"/>
  <c r="CF30" i="3"/>
  <c r="CF25" i="3"/>
  <c r="CF17" i="3"/>
  <c r="CF33" i="3"/>
  <c r="CF29" i="3"/>
  <c r="CF32" i="3"/>
  <c r="CF23" i="3"/>
  <c r="CF31" i="3"/>
  <c r="CF26" i="3"/>
  <c r="CF18" i="3"/>
  <c r="CM21" i="3"/>
  <c r="CJ26" i="3"/>
  <c r="CI28" i="3"/>
  <c r="BD18" i="3"/>
  <c r="BC18" i="3"/>
  <c r="BC19" i="3"/>
  <c r="AU33" i="3"/>
  <c r="CE34" i="3"/>
  <c r="CE25" i="3"/>
  <c r="CE29" i="3"/>
  <c r="CE24" i="3"/>
  <c r="CE32" i="3"/>
  <c r="CE23" i="3"/>
  <c r="CE31" i="3"/>
  <c r="CE22" i="3"/>
  <c r="CE18" i="3"/>
  <c r="AD63" i="3"/>
  <c r="AD66" i="3" s="1"/>
  <c r="AD82" i="3" s="1"/>
  <c r="CI22" i="3"/>
  <c r="CM29" i="3"/>
  <c r="CK28" i="3"/>
  <c r="CN32" i="3"/>
  <c r="CK30" i="3"/>
  <c r="CM17" i="3"/>
  <c r="CH33" i="3"/>
  <c r="CH19" i="3"/>
  <c r="CE17" i="3"/>
  <c r="CJ20" i="3"/>
  <c r="CM28" i="3"/>
  <c r="CH28" i="3"/>
  <c r="CM34" i="3"/>
  <c r="CG32" i="3"/>
  <c r="BC24" i="3"/>
  <c r="AT34" i="3"/>
  <c r="CN30" i="3"/>
  <c r="CJ31" i="3"/>
  <c r="CM24" i="3"/>
  <c r="AZ21" i="3"/>
  <c r="BO63" i="3"/>
  <c r="BO66" i="3" s="1"/>
  <c r="BO62" i="3"/>
  <c r="BR63" i="3"/>
  <c r="BR66" i="3" s="1"/>
  <c r="BR62" i="3"/>
  <c r="AM63" i="3"/>
  <c r="AM66" i="3" s="1"/>
  <c r="AM82" i="3" s="1"/>
  <c r="CJ22" i="3"/>
  <c r="CM30" i="3"/>
  <c r="CM33" i="3"/>
  <c r="CF22" i="3"/>
  <c r="BC34" i="3"/>
  <c r="AV33" i="3"/>
  <c r="BT63" i="3"/>
  <c r="BX62" i="3"/>
  <c r="BP62" i="3"/>
  <c r="CO25" i="3"/>
  <c r="CO17" i="3"/>
  <c r="CO29" i="3"/>
  <c r="CO23" i="3"/>
  <c r="CO18" i="3"/>
  <c r="BO48" i="3"/>
  <c r="CN24" i="3"/>
  <c r="CE26" i="3"/>
  <c r="CM32" i="3"/>
  <c r="CJ30" i="3"/>
  <c r="CN17" i="3"/>
  <c r="CG33" i="3"/>
  <c r="CG19" i="3"/>
  <c r="CK17" i="3"/>
  <c r="CI20" i="3"/>
  <c r="CO19" i="3"/>
  <c r="CK21" i="3"/>
  <c r="CM31" i="3"/>
  <c r="CE30" i="3"/>
  <c r="CK34" i="3"/>
  <c r="CG17" i="3"/>
  <c r="BX48" i="3"/>
  <c r="CJ28" i="3"/>
  <c r="CF19" i="3"/>
  <c r="CJ17" i="3"/>
  <c r="CN19" i="3"/>
  <c r="CJ21" i="3"/>
  <c r="CN22" i="3"/>
  <c r="CI25" i="3"/>
  <c r="CJ33" i="3"/>
  <c r="AU18" i="3"/>
  <c r="AV26" i="3"/>
  <c r="AV18" i="3"/>
  <c r="BC21" i="3"/>
  <c r="AV32" i="3"/>
  <c r="BX38" i="3"/>
  <c r="AV17" i="3"/>
  <c r="BC31" i="3"/>
  <c r="BC29" i="3"/>
  <c r="AU19" i="3"/>
  <c r="BC20" i="3"/>
  <c r="AV23" i="3"/>
  <c r="AV19" i="3"/>
  <c r="AU28" i="3"/>
  <c r="BC22" i="3"/>
  <c r="AV20" i="3"/>
  <c r="AV34" i="3"/>
  <c r="BC32" i="3"/>
  <c r="BC30" i="3"/>
  <c r="AV30" i="3"/>
  <c r="BC26" i="3"/>
  <c r="BR38" i="3"/>
  <c r="AV29" i="3"/>
  <c r="AV21" i="3"/>
  <c r="BC28" i="3"/>
  <c r="AU32" i="3"/>
  <c r="AT25" i="3"/>
  <c r="AT18" i="3"/>
  <c r="BW63" i="3"/>
  <c r="AT21" i="3"/>
  <c r="BD22" i="3"/>
  <c r="AZ32" i="3"/>
  <c r="BD19" i="3"/>
  <c r="BD17" i="3"/>
  <c r="AT31" i="3"/>
  <c r="BD23" i="3"/>
  <c r="AT24" i="3"/>
  <c r="AT26" i="3"/>
  <c r="BD29" i="3"/>
  <c r="AH63" i="3"/>
  <c r="AH66" i="3" s="1"/>
  <c r="AH82" i="3" s="1"/>
  <c r="AT19" i="3"/>
  <c r="BX63" i="3"/>
  <c r="BQ38" i="3"/>
  <c r="AT23" i="3"/>
  <c r="AU24" i="3"/>
  <c r="BD33" i="3"/>
  <c r="AE63" i="3"/>
  <c r="AE66" i="3" s="1"/>
  <c r="AE82" i="3" s="1"/>
  <c r="BQ63" i="3"/>
  <c r="AT33" i="3"/>
  <c r="AT32" i="3"/>
  <c r="AF63" i="3"/>
  <c r="AT22" i="3"/>
  <c r="BT38" i="3"/>
  <c r="AU22" i="3"/>
  <c r="AZ18" i="3"/>
  <c r="AU17" i="3"/>
  <c r="AU34" i="3"/>
  <c r="AZ25" i="3"/>
  <c r="AZ28" i="3"/>
  <c r="AU21" i="3"/>
  <c r="AU23" i="3"/>
  <c r="BD21" i="3"/>
  <c r="BN38" i="3"/>
  <c r="AZ29" i="3"/>
  <c r="BO38" i="3"/>
  <c r="AZ23" i="3"/>
  <c r="AZ33" i="3"/>
  <c r="AZ26" i="3"/>
  <c r="AU31" i="3"/>
  <c r="AU29" i="3"/>
  <c r="BD31" i="3"/>
  <c r="AT30" i="3"/>
  <c r="AT20" i="3"/>
  <c r="AZ19" i="3"/>
  <c r="AZ22" i="3"/>
  <c r="AW17" i="3"/>
  <c r="AZ20" i="3"/>
  <c r="BD20" i="3"/>
  <c r="AU26" i="3"/>
  <c r="BD24" i="3"/>
  <c r="BD26" i="3"/>
  <c r="AT28" i="3"/>
  <c r="BD34" i="3"/>
  <c r="AZ24" i="3"/>
  <c r="AU20" i="3"/>
  <c r="AU25" i="3"/>
  <c r="BD25" i="3"/>
  <c r="AZ17" i="3"/>
  <c r="BD28" i="3"/>
  <c r="AZ34" i="3"/>
  <c r="AU30" i="3"/>
  <c r="BD30" i="3"/>
  <c r="BW38" i="3"/>
  <c r="BS38" i="3"/>
  <c r="AZ31" i="3"/>
  <c r="AW22" i="3"/>
  <c r="BB29" i="3"/>
  <c r="AZ30" i="3"/>
  <c r="BV38" i="3"/>
  <c r="BP38" i="3"/>
  <c r="AY30" i="3"/>
  <c r="BB30" i="3"/>
  <c r="AX25" i="3"/>
  <c r="BB21" i="3"/>
  <c r="AY31" i="3"/>
  <c r="BB19" i="3"/>
  <c r="AY26" i="3"/>
  <c r="AX18" i="3"/>
  <c r="AY19" i="3"/>
  <c r="AW23" i="3"/>
  <c r="AW18" i="3"/>
  <c r="AW31" i="3"/>
  <c r="AW32" i="3"/>
  <c r="AW24" i="3"/>
  <c r="AW25" i="3"/>
  <c r="AW26" i="3"/>
  <c r="AW30" i="3"/>
  <c r="AW29" i="3"/>
  <c r="AW28" i="3"/>
  <c r="AW21" i="3"/>
  <c r="BB28" i="3"/>
  <c r="AY22" i="3"/>
  <c r="AX31" i="3"/>
  <c r="AY25" i="3"/>
  <c r="AY29" i="3"/>
  <c r="AY23" i="3"/>
  <c r="AY20" i="3"/>
  <c r="AY18" i="3"/>
  <c r="AY28" i="3"/>
  <c r="AY34" i="3"/>
  <c r="AY24" i="3"/>
  <c r="AY33" i="3"/>
  <c r="AX19" i="3"/>
  <c r="AY17" i="3"/>
  <c r="AX34" i="3"/>
  <c r="AX24" i="3"/>
  <c r="AX32" i="3"/>
  <c r="AX30" i="3"/>
  <c r="AX29" i="3"/>
  <c r="AX28" i="3"/>
  <c r="AX23" i="3"/>
  <c r="AX20" i="3"/>
  <c r="AX26" i="3"/>
  <c r="AY32" i="3"/>
  <c r="AX21" i="3"/>
  <c r="AW33" i="3"/>
  <c r="AW34" i="3"/>
  <c r="AX17" i="3"/>
  <c r="AX33" i="3"/>
  <c r="BB17" i="3"/>
  <c r="BB23" i="3"/>
  <c r="BB18" i="3"/>
  <c r="BB34" i="3"/>
  <c r="BB33" i="3"/>
  <c r="BB25" i="3"/>
  <c r="BB22" i="3"/>
  <c r="BB24" i="3"/>
  <c r="BB26" i="3"/>
  <c r="BB32" i="3"/>
  <c r="AW20" i="3"/>
  <c r="AW19" i="3"/>
  <c r="BB31" i="3"/>
  <c r="CB66" i="3" l="1"/>
  <c r="BZ65" i="3"/>
  <c r="BY65" i="3"/>
  <c r="AZ151" i="3"/>
  <c r="AW151" i="3"/>
  <c r="CB68" i="3"/>
  <c r="AX151" i="3"/>
  <c r="BC151" i="3"/>
  <c r="AV151" i="3"/>
  <c r="BI135" i="3"/>
  <c r="BI136" i="3"/>
  <c r="BI137" i="3"/>
  <c r="BE151" i="3"/>
  <c r="AY151" i="3"/>
  <c r="AU151" i="3"/>
  <c r="BH151" i="3"/>
  <c r="BI147" i="3"/>
  <c r="BI139" i="3"/>
  <c r="BB151" i="3"/>
  <c r="BI145" i="3"/>
  <c r="BG151" i="3"/>
  <c r="BI133" i="3"/>
  <c r="AT151" i="3"/>
  <c r="BF151" i="3"/>
  <c r="BI138" i="3"/>
  <c r="BI134" i="3"/>
  <c r="BI142" i="3"/>
  <c r="BI141" i="3"/>
  <c r="BI150" i="3"/>
  <c r="BI149" i="3"/>
  <c r="BI144" i="3"/>
  <c r="BI146" i="3"/>
  <c r="BI140" i="3"/>
  <c r="BD151" i="3"/>
  <c r="BI143" i="3"/>
  <c r="BI148" i="3"/>
  <c r="BZ68" i="3"/>
  <c r="BY66" i="3"/>
  <c r="BY82" i="3" s="1"/>
  <c r="CP36" i="3"/>
  <c r="CB82" i="3"/>
  <c r="BQ65" i="3"/>
  <c r="BI33" i="3"/>
  <c r="BI19" i="3"/>
  <c r="CT17" i="3"/>
  <c r="CT29" i="3"/>
  <c r="CT33" i="3"/>
  <c r="CT19" i="3"/>
  <c r="BI17" i="3"/>
  <c r="CT25" i="3"/>
  <c r="CA68" i="3"/>
  <c r="CA65" i="3"/>
  <c r="BI30" i="3"/>
  <c r="CT18" i="3"/>
  <c r="CT34" i="3"/>
  <c r="BI26" i="3"/>
  <c r="BI21" i="3"/>
  <c r="CT22" i="3"/>
  <c r="CQ36" i="3"/>
  <c r="CT28" i="3"/>
  <c r="BI24" i="3"/>
  <c r="CT30" i="3"/>
  <c r="CT31" i="3"/>
  <c r="BZ82" i="3"/>
  <c r="BI34" i="3"/>
  <c r="BI22" i="3"/>
  <c r="BI23" i="3"/>
  <c r="BI18" i="3"/>
  <c r="CT23" i="3"/>
  <c r="BI29" i="3"/>
  <c r="CS36" i="3"/>
  <c r="BI28" i="3"/>
  <c r="BP65" i="3"/>
  <c r="BI31" i="3"/>
  <c r="BI25" i="3"/>
  <c r="CT32" i="3"/>
  <c r="CT21" i="3"/>
  <c r="CT20" i="3"/>
  <c r="CR36" i="3"/>
  <c r="BI20" i="3"/>
  <c r="BI32" i="3"/>
  <c r="CT26" i="3"/>
  <c r="CT24" i="3"/>
  <c r="CA82" i="3"/>
  <c r="BG36" i="3"/>
  <c r="CC38" i="3"/>
  <c r="CC62" i="3"/>
  <c r="BF36" i="3"/>
  <c r="BH36" i="3"/>
  <c r="CC48" i="3"/>
  <c r="BE36" i="3"/>
  <c r="BS65" i="3"/>
  <c r="AF66" i="3"/>
  <c r="AF82" i="3" s="1"/>
  <c r="BS66" i="3"/>
  <c r="BS82" i="3" s="1"/>
  <c r="CK36" i="3"/>
  <c r="BT65" i="3"/>
  <c r="BC36" i="3"/>
  <c r="BT66" i="3"/>
  <c r="BT68" i="3" s="1"/>
  <c r="BR65" i="3"/>
  <c r="BV65" i="3"/>
  <c r="CH36" i="3"/>
  <c r="BR68" i="3"/>
  <c r="CG36" i="3"/>
  <c r="CF36" i="3"/>
  <c r="BW66" i="3"/>
  <c r="BW82" i="3" s="1"/>
  <c r="BW65" i="3"/>
  <c r="CN36" i="3"/>
  <c r="BN68" i="3"/>
  <c r="BX66" i="3"/>
  <c r="BX82" i="3" s="1"/>
  <c r="BX65" i="3"/>
  <c r="CJ36" i="3"/>
  <c r="CE36" i="3"/>
  <c r="AV36" i="3"/>
  <c r="BO68" i="3"/>
  <c r="CI36" i="3"/>
  <c r="BR82" i="3"/>
  <c r="CO36" i="3"/>
  <c r="BO65" i="3"/>
  <c r="BV68" i="3"/>
  <c r="BO82" i="3"/>
  <c r="BQ66" i="3"/>
  <c r="CM36" i="3"/>
  <c r="BN65" i="3"/>
  <c r="AU36" i="3"/>
  <c r="AT36" i="3"/>
  <c r="BD36" i="3"/>
  <c r="AZ36" i="3"/>
  <c r="AY36" i="3"/>
  <c r="AW36" i="3"/>
  <c r="BB36" i="3"/>
  <c r="AX36" i="3"/>
  <c r="BY68" i="3" l="1"/>
  <c r="BS68" i="3"/>
  <c r="CC65" i="3"/>
  <c r="BT82" i="3"/>
  <c r="BP68" i="3"/>
  <c r="BQ68" i="3"/>
  <c r="BQ82" i="3"/>
  <c r="CC82" i="3" s="1"/>
  <c r="BW68" i="3"/>
  <c r="BX68" i="3"/>
  <c r="CC68" i="3" l="1"/>
</calcChain>
</file>

<file path=xl/sharedStrings.xml><?xml version="1.0" encoding="utf-8"?>
<sst xmlns="http://schemas.openxmlformats.org/spreadsheetml/2006/main" count="1664" uniqueCount="327">
  <si>
    <t xml:space="preserve">Tabel 3A: </t>
  </si>
  <si>
    <t>Resultaat van de analyse van dioxine en PCB in DIO_/MOPIP</t>
  </si>
  <si>
    <t>Gehaltes dioxine en dioxine achtige PCBs in pg/g vet of ng/kg product, totaal gehaltes in pg TEQ/ g vet of ng TEQ/kg product</t>
  </si>
  <si>
    <t>Gehaltes niet dioxine achtige PCBs in ng/g vet, µg/kg product (WHO2005) of pg/g vet, ng/kg product (WHO1998)</t>
  </si>
  <si>
    <t>WFSR nr</t>
  </si>
  <si>
    <t>Product</t>
  </si>
  <si>
    <t>niervet</t>
  </si>
  <si>
    <t>Status</t>
  </si>
  <si>
    <t>RAPPORTEREN</t>
  </si>
  <si>
    <t>Dioxinen</t>
  </si>
  <si>
    <t>Rapportage basis</t>
  </si>
  <si>
    <t>VETBASIS</t>
  </si>
  <si>
    <t>2,3,7,8-TCDF</t>
  </si>
  <si>
    <t>ppt</t>
  </si>
  <si>
    <t>&lt;0.033</t>
  </si>
  <si>
    <t>&lt;0.052</t>
  </si>
  <si>
    <t>1,2,3,7,8-PeCDF</t>
  </si>
  <si>
    <t>&lt;0.025</t>
  </si>
  <si>
    <t>&lt;0.031</t>
  </si>
  <si>
    <t>&lt;0.034</t>
  </si>
  <si>
    <t>&lt;0.03</t>
  </si>
  <si>
    <t>&lt;0.032</t>
  </si>
  <si>
    <t>2,3,4,7,8-PeCDF</t>
  </si>
  <si>
    <t>1,2,3,4,7,8-HxCDF</t>
  </si>
  <si>
    <t>1,2,3,6,7,8-HxCDF</t>
  </si>
  <si>
    <t>2,3,4,6,7,8-HxCDF</t>
  </si>
  <si>
    <t>&lt;0.07</t>
  </si>
  <si>
    <t>&lt;0.227</t>
  </si>
  <si>
    <t>1,2,3,7,8,9-HxCDF</t>
  </si>
  <si>
    <t>&lt;0.027</t>
  </si>
  <si>
    <t>&lt;0.026</t>
  </si>
  <si>
    <t>&lt;0.046</t>
  </si>
  <si>
    <t>&lt;0.04</t>
  </si>
  <si>
    <t>&lt;0.035</t>
  </si>
  <si>
    <t>&lt;0.036</t>
  </si>
  <si>
    <t>&lt;0.037</t>
  </si>
  <si>
    <t>1,2,3,4,6,7,8-HpCDF</t>
  </si>
  <si>
    <t>&lt;0.133</t>
  </si>
  <si>
    <t>&lt;0.215</t>
  </si>
  <si>
    <t>&lt;0.068</t>
  </si>
  <si>
    <t>&lt;0.675</t>
  </si>
  <si>
    <t>&lt;0.239</t>
  </si>
  <si>
    <t>1,2,3,4,7,8,9-HpCDF</t>
  </si>
  <si>
    <t>&lt;0.024</t>
  </si>
  <si>
    <t>&lt;0.039</t>
  </si>
  <si>
    <t>OCDF</t>
  </si>
  <si>
    <t>&lt;0.058</t>
  </si>
  <si>
    <t>&lt;0.067</t>
  </si>
  <si>
    <t>&lt;0.041</t>
  </si>
  <si>
    <t>&lt;0.099</t>
  </si>
  <si>
    <t>2,3,7,8-TCDD</t>
  </si>
  <si>
    <t>1,2,3,7,8-PeCDD</t>
  </si>
  <si>
    <t>&lt;0.064</t>
  </si>
  <si>
    <t>&lt;0.047</t>
  </si>
  <si>
    <t>&lt;0.135</t>
  </si>
  <si>
    <t>1,2,3,4,7,8-HxCDD</t>
  </si>
  <si>
    <t>&lt;0.019</t>
  </si>
  <si>
    <t>1,2,3,6,7,8-HxCDD</t>
  </si>
  <si>
    <t>&lt;0.065</t>
  </si>
  <si>
    <t>1,2,3,7,8,9-HxCDD</t>
  </si>
  <si>
    <t>&lt;0.018</t>
  </si>
  <si>
    <t>&lt;0.023</t>
  </si>
  <si>
    <t>&lt;0.078</t>
  </si>
  <si>
    <t>&lt;0.022</t>
  </si>
  <si>
    <t>1,2,3,4,6,7,8-HpCDD</t>
  </si>
  <si>
    <t>&lt;0.084</t>
  </si>
  <si>
    <t>OCDD</t>
  </si>
  <si>
    <t>&lt;0.074</t>
  </si>
  <si>
    <t>&lt;0.093</t>
  </si>
  <si>
    <t>&lt;0.155</t>
  </si>
  <si>
    <t xml:space="preserve">WHO2005-PCDD/F-TEQ (lb) </t>
  </si>
  <si>
    <t>WHO2005-PCDD/F-TEQ (ub)</t>
  </si>
  <si>
    <t>non-ortho-PCB's</t>
  </si>
  <si>
    <t>PCB 81</t>
  </si>
  <si>
    <t>PCB 77</t>
  </si>
  <si>
    <t>PCB 126</t>
  </si>
  <si>
    <t>PCB 169</t>
  </si>
  <si>
    <t>WHO2005-NO-PCB-TEQ (lb)</t>
  </si>
  <si>
    <t>WHO2005-NO-PCB-TEQ (ub)</t>
  </si>
  <si>
    <t>mono-ortho-PCB's</t>
  </si>
  <si>
    <t>PCB 123</t>
  </si>
  <si>
    <t>&lt;44.9</t>
  </si>
  <si>
    <t>&lt;30.2</t>
  </si>
  <si>
    <t>&lt;32.7</t>
  </si>
  <si>
    <t>PCB 118</t>
  </si>
  <si>
    <t>PCB 114</t>
  </si>
  <si>
    <t>&lt;38.9</t>
  </si>
  <si>
    <t>&lt;27.5</t>
  </si>
  <si>
    <t>&lt;31.2</t>
  </si>
  <si>
    <t>PCB 105</t>
  </si>
  <si>
    <t>PCB 167</t>
  </si>
  <si>
    <t>PCB 156</t>
  </si>
  <si>
    <t>PCB 157</t>
  </si>
  <si>
    <t>&lt;44.8</t>
  </si>
  <si>
    <t>PCB 189</t>
  </si>
  <si>
    <t>WHO2005-MO-PCB-TEQ (lb)</t>
  </si>
  <si>
    <t>WHO2005-MO-PCB-TEQ (ub)</t>
  </si>
  <si>
    <t>WHO2005-dl-PCB-TEQ (lb)</t>
  </si>
  <si>
    <t>WHO2005-dl-PCB-TEQ (ub)</t>
  </si>
  <si>
    <t>WHO2005-PCDD/F-PCB-TEQ (lb)</t>
  </si>
  <si>
    <t>WHO2005-PCDD/F-PCB-TEQ (ub)</t>
  </si>
  <si>
    <t>ndl-PCB's</t>
  </si>
  <si>
    <t>PCB 028</t>
  </si>
  <si>
    <t>ppb</t>
  </si>
  <si>
    <t>&lt;0.134</t>
  </si>
  <si>
    <t>&lt;0.119</t>
  </si>
  <si>
    <t>&lt;0.114</t>
  </si>
  <si>
    <t>&lt;0.109</t>
  </si>
  <si>
    <t>&lt;0.127</t>
  </si>
  <si>
    <t>&lt;0.147</t>
  </si>
  <si>
    <t>&lt;0.122</t>
  </si>
  <si>
    <t>&lt;0.1</t>
  </si>
  <si>
    <t>PCB 052</t>
  </si>
  <si>
    <t>&lt;0.194</t>
  </si>
  <si>
    <t>&lt;0.148</t>
  </si>
  <si>
    <t>&lt;0.186</t>
  </si>
  <si>
    <t>&lt;0.204</t>
  </si>
  <si>
    <t>&lt;0.209</t>
  </si>
  <si>
    <t>&lt;0.173</t>
  </si>
  <si>
    <t>&lt;0.207</t>
  </si>
  <si>
    <t>&lt;0.102</t>
  </si>
  <si>
    <t>&lt;0.225</t>
  </si>
  <si>
    <t>&lt;0.161</t>
  </si>
  <si>
    <t>PCB 101</t>
  </si>
  <si>
    <t>&lt;0.623</t>
  </si>
  <si>
    <t>&lt;0.41</t>
  </si>
  <si>
    <t>&lt;0.46</t>
  </si>
  <si>
    <t>&lt;0.452</t>
  </si>
  <si>
    <t>&lt;0.615</t>
  </si>
  <si>
    <t>&lt;0.312</t>
  </si>
  <si>
    <t>&lt;0.349</t>
  </si>
  <si>
    <t>&lt;0.201</t>
  </si>
  <si>
    <t>&lt;0.423</t>
  </si>
  <si>
    <t>&lt;0.299</t>
  </si>
  <si>
    <t>PCB 153</t>
  </si>
  <si>
    <t>PCB 138</t>
  </si>
  <si>
    <t>PCB 180</t>
  </si>
  <si>
    <t>Totaal ndl-PCB's (lb)</t>
  </si>
  <si>
    <t>Totaal ndl-PCB's (ub)</t>
  </si>
  <si>
    <t>lb met lower bound detectiegrenzen</t>
  </si>
  <si>
    <t>ub met upper bound detectiegrenzen</t>
  </si>
  <si>
    <t>%PCDD/F</t>
  </si>
  <si>
    <t>lb</t>
  </si>
  <si>
    <t>ub</t>
  </si>
  <si>
    <t>SAMPLE_ID</t>
  </si>
  <si>
    <t>APPROVED WEEK</t>
  </si>
  <si>
    <t>DATUM LAATSTE VALIDATIE</t>
  </si>
  <si>
    <t>INZENDER*</t>
  </si>
  <si>
    <t>REFERENTIECODE</t>
  </si>
  <si>
    <t>VERPAKKING:</t>
  </si>
  <si>
    <t>VERZEGELING:</t>
  </si>
  <si>
    <t>KENMERK ZEGEL:</t>
  </si>
  <si>
    <t>PRODUCT:</t>
  </si>
  <si>
    <t>HERKOMST:*</t>
  </si>
  <si>
    <t>DATUM MONSTERNAME:</t>
  </si>
  <si>
    <t>DATUM ONTVANGST:</t>
  </si>
  <si>
    <t>OPMERKING1:</t>
  </si>
  <si>
    <t>EMAIL INZENDER#*</t>
  </si>
  <si>
    <t>REFERENCE_ON_LABEL</t>
  </si>
  <si>
    <t>TnT</t>
  </si>
  <si>
    <t>SAMPLE_TYPE</t>
  </si>
  <si>
    <t>SAMPLE_CONDITION</t>
  </si>
  <si>
    <t>03 A1291 AS CD CR CU HG PB NI ZN</t>
  </si>
  <si>
    <t>05 A0565_1 DIOXIN [UB]</t>
  </si>
  <si>
    <t>05 A0565_2 DIOXIN LIKE PCB'S [UB]</t>
  </si>
  <si>
    <t>05 A0565_3 DIOXIN + DIOXIN LIKE PCB'S [UB]</t>
  </si>
  <si>
    <t>05 A0565_4 TOTAAL INDICATOR PCB'S [UB]</t>
  </si>
  <si>
    <t>05 A1231 DIOXIN</t>
  </si>
  <si>
    <t>50 A1114 PERFLUOR PFCS LC MS MS</t>
  </si>
  <si>
    <t>ONLINE-</t>
  </si>
  <si>
    <t>-</t>
  </si>
  <si>
    <t>WFSR</t>
  </si>
  <si>
    <t>Niet vermeld</t>
  </si>
  <si>
    <t>PLASTIC</t>
  </si>
  <si>
    <t>ONVERZEGELD</t>
  </si>
  <si>
    <t>Grond</t>
  </si>
  <si>
    <t>Beuningen, West (brug Ewijk)</t>
  </si>
  <si>
    <t>N</t>
  </si>
  <si>
    <t>Y</t>
  </si>
  <si>
    <t>74.074.01 GLOBAL</t>
  </si>
  <si>
    <t>ONLINE</t>
  </si>
  <si>
    <t xml:space="preserve"> PENDING</t>
  </si>
  <si>
    <t>Beuningen, middenterrein</t>
  </si>
  <si>
    <t>Beuningen, Oost</t>
  </si>
  <si>
    <t>Mest</t>
  </si>
  <si>
    <t>Gras</t>
  </si>
  <si>
    <t>Beuningen, 3 flatsen</t>
  </si>
  <si>
    <t>GEZONDHEIDSDIENST VOOR DIEREN</t>
  </si>
  <si>
    <t>SZ2023-03366-001</t>
  </si>
  <si>
    <t>Vlees</t>
  </si>
  <si>
    <t>UBN 2392022 / Diernummer NL 546514511</t>
  </si>
  <si>
    <t>y.jacobs@gddiergezondheid.nl</t>
  </si>
  <si>
    <t>SZ2023-03366-002</t>
  </si>
  <si>
    <t>UBN 2392022 / Diernummer NL 546514528</t>
  </si>
  <si>
    <t>SZ2023-03366-003</t>
  </si>
  <si>
    <t>UBN 2392022 / Diernummer NL 712020943</t>
  </si>
  <si>
    <t>SZ2023-03456-001</t>
  </si>
  <si>
    <t>UBN 2392022 / Diernummer NL 712020772</t>
  </si>
  <si>
    <t>SZ2023-03456-002</t>
  </si>
  <si>
    <t>UBN 2392022 / Diernummer NL 933799543</t>
  </si>
  <si>
    <t>SZ2023-03456-003</t>
  </si>
  <si>
    <t>UBN 2392022 / Diernummer NL 943618878</t>
  </si>
  <si>
    <t>SZ2023-03456-004</t>
  </si>
  <si>
    <t>UBN 2392022 / NL 712020765</t>
  </si>
  <si>
    <t>Niervet</t>
  </si>
  <si>
    <t>UBN 2392022 / Diernummer Nl 712020943</t>
  </si>
  <si>
    <t>UBN 2392022 / Diernummer NL 712020765</t>
  </si>
  <si>
    <t>SZ2023-03545-001</t>
  </si>
  <si>
    <t>UBN 6110080 / Diernummer NL 945911902</t>
  </si>
  <si>
    <t>SZ2023-03545-002</t>
  </si>
  <si>
    <t>UBN 6110080 / Diernummer NL 708115413</t>
  </si>
  <si>
    <t>SZ2023-03623-001</t>
  </si>
  <si>
    <t>UBN 6110080 / Diernummer NL 924000722</t>
  </si>
  <si>
    <t>SZ2023-03623-002</t>
  </si>
  <si>
    <t>UBN 6110080 / Diernummer NL 945911971</t>
  </si>
  <si>
    <t>SZ2023-03623-003</t>
  </si>
  <si>
    <t>UBN 6110080 / Diernummer NL 708115336</t>
  </si>
  <si>
    <t>SZ2023-03623-004</t>
  </si>
  <si>
    <t>UBN 6110080 / Diernummer NL 710122184</t>
  </si>
  <si>
    <t>SZ2023-03623-005</t>
  </si>
  <si>
    <t>UBN 6110080 / Diernummer NL 710122122</t>
  </si>
  <si>
    <t>UBN 6110080 / Dierrnummer NL 945911902</t>
  </si>
  <si>
    <t>De gerapporteerde resultaten zijn afkomstig uit SQL*LIMS en hebben uitsluitend betrekking op het ontvangen, links geidentificeerde monster. Informatie over de toegepaste meetmethode(n) en de met het gerapporteerde resultaat samenhangende meetonzekerheid kan bij Wageningen Food Safety Research worden opgevraagd. Elke wijziging van de inhoud van deze file is voor de verantwoordelijkheid van degene die de wijziging doorvoert.</t>
  </si>
  <si>
    <t>UBN</t>
  </si>
  <si>
    <t>diernr</t>
  </si>
  <si>
    <t>GD nummer</t>
  </si>
  <si>
    <t>NL 546514511</t>
  </si>
  <si>
    <t>NL 546514528</t>
  </si>
  <si>
    <t>Nl 712020943</t>
  </si>
  <si>
    <t>NL 712020772</t>
  </si>
  <si>
    <t>NL 933799543</t>
  </si>
  <si>
    <t>NL 943618878</t>
  </si>
  <si>
    <t>NL 712020765</t>
  </si>
  <si>
    <t>geslacht</t>
  </si>
  <si>
    <t>geb datum</t>
  </si>
  <si>
    <t>koe</t>
  </si>
  <si>
    <t>Loevestein</t>
  </si>
  <si>
    <t>NL 945911902</t>
  </si>
  <si>
    <t>NL 924000722</t>
  </si>
  <si>
    <t>NL 945911971</t>
  </si>
  <si>
    <t>Beuningen</t>
  </si>
  <si>
    <t>WHO-TEF05</t>
  </si>
  <si>
    <t>WHO-TEF22</t>
  </si>
  <si>
    <t>TEQ op basis van WHO-TEFs05</t>
  </si>
  <si>
    <t>TEQ op basis van WHO-TEFs22</t>
  </si>
  <si>
    <t>%bijdrage aan TEQ05</t>
  </si>
  <si>
    <t>%bijdrage aan TEQ22</t>
  </si>
  <si>
    <t>NL 710122122</t>
  </si>
  <si>
    <t>NL 710122184</t>
  </si>
  <si>
    <t>NL 708115336</t>
  </si>
  <si>
    <t>NL 708115413</t>
  </si>
  <si>
    <t>stier</t>
  </si>
  <si>
    <t>&lt;0.089</t>
  </si>
  <si>
    <t>&lt;0.413</t>
  </si>
  <si>
    <t>&lt;0.048</t>
  </si>
  <si>
    <t>&lt;0.049</t>
  </si>
  <si>
    <t>&lt;0.017</t>
  </si>
  <si>
    <t>&lt;0.051</t>
  </si>
  <si>
    <t>&lt;0.066</t>
  </si>
  <si>
    <t>&lt;0.616</t>
  </si>
  <si>
    <t>&lt;0.059</t>
  </si>
  <si>
    <t>ML</t>
  </si>
  <si>
    <t>ML + MU</t>
  </si>
  <si>
    <t>zogend</t>
  </si>
  <si>
    <t>LOQ</t>
  </si>
  <si>
    <t>ntb</t>
  </si>
  <si>
    <t>nvt</t>
  </si>
  <si>
    <t xml:space="preserve"> Sample</t>
  </si>
  <si>
    <t>PFBA</t>
  </si>
  <si>
    <t>PFPeA</t>
  </si>
  <si>
    <t>PFHxA</t>
  </si>
  <si>
    <t>PFHpA</t>
  </si>
  <si>
    <t>PFOA</t>
  </si>
  <si>
    <t>PFNA</t>
  </si>
  <si>
    <t>PFDA</t>
  </si>
  <si>
    <t>PFUnDA</t>
  </si>
  <si>
    <t>PFDoDA</t>
  </si>
  <si>
    <t>PFTrDA</t>
  </si>
  <si>
    <t>PFTeDA</t>
  </si>
  <si>
    <t>PFHxDA</t>
  </si>
  <si>
    <t>PFODA</t>
  </si>
  <si>
    <t>PFBS</t>
  </si>
  <si>
    <t>PFHxS</t>
  </si>
  <si>
    <t>PFHpS</t>
  </si>
  <si>
    <t>PFOS 99</t>
  </si>
  <si>
    <t>PFDS</t>
  </si>
  <si>
    <t>PFOSA</t>
  </si>
  <si>
    <t>GenX</t>
  </si>
  <si>
    <t>NaDONA</t>
  </si>
  <si>
    <t>9Cl-PF3ONS</t>
  </si>
  <si>
    <t>11Cl-PF3OUdS</t>
  </si>
  <si>
    <t>SUM 4</t>
  </si>
  <si>
    <t>&lt; 0.20</t>
  </si>
  <si>
    <t>&lt; 0.025</t>
  </si>
  <si>
    <t>&lt; 0.13</t>
  </si>
  <si>
    <t>&lt; 0.050</t>
  </si>
  <si>
    <t>&lt; 0.1</t>
  </si>
  <si>
    <t>&lt; 0.10</t>
  </si>
  <si>
    <t>µg/kg</t>
  </si>
  <si>
    <t>Poederoijen</t>
  </si>
  <si>
    <t>Herkomst</t>
  </si>
  <si>
    <t>Geslacht</t>
  </si>
  <si>
    <t>Dioxines</t>
  </si>
  <si>
    <t>dl-PCB's</t>
  </si>
  <si>
    <t>Som-TEQ</t>
  </si>
  <si>
    <t>ng/g vet</t>
  </si>
  <si>
    <t>pg TEQ/g vet</t>
  </si>
  <si>
    <t>PFOS</t>
  </si>
  <si>
    <t>ng/g vlees</t>
  </si>
  <si>
    <t>ML dioxines</t>
  </si>
  <si>
    <t>2,5 pg TEQ/g vet</t>
  </si>
  <si>
    <t>ML som dioxines en dl-PCB's</t>
  </si>
  <si>
    <t>4 pg TEQ/g vet</t>
  </si>
  <si>
    <t>ML ndl-PCB's</t>
  </si>
  <si>
    <t>40 ng/g vet</t>
  </si>
  <si>
    <t>ML PFOS</t>
  </si>
  <si>
    <t>0,3 ng/g vlees</t>
  </si>
  <si>
    <t>andere PFAS's&lt;LOQ</t>
  </si>
  <si>
    <t>geen melk</t>
  </si>
  <si>
    <t>vet%</t>
  </si>
  <si>
    <t>RG</t>
  </si>
  <si>
    <t>50%RG</t>
  </si>
  <si>
    <t>ras</t>
  </si>
  <si>
    <t>gewicht</t>
  </si>
  <si>
    <t>locatie 1</t>
  </si>
  <si>
    <t>locatie 2</t>
  </si>
  <si>
    <t>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</si>
</sst>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right"/>
    </xf>
    <xf numFmtId="2" fontId="0" fillId="0" borderId="0" xfId="0" applyNumberFormat="1" applyAlignment="1">
      <alignment horizontal="right"/>
    </xf>
    <xf numFmtId="2" fontId="1" fillId="0" borderId="0" xfId="0" applyNumberFormat="1" applyFont="1" applyAlignment="1">
      <alignment horizontal="right"/>
    </xf>
    <xf numFmtId="164" fontId="0" fillId="0" borderId="0" xfId="0" applyNumberFormat="1"/>
    <xf numFmtId="2"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right"/>
    </xf>
    <xf numFmtId="2" fontId="0" fillId="2" borderId="0" xfId="0" applyNumberFormat="1" applyFill="1" applyAlignment="1">
      <alignment horizontal="right"/>
    </xf>
    <xf numFmtId="165" fontId="0" fillId="3" borderId="0" xfId="0" applyNumberFormat="1" applyFill="1"/>
    <xf numFmtId="14" fontId="0" fillId="0" borderId="0" xfId="0" applyNumberFormat="1"/>
    <xf numFmtId="14" fontId="0" fillId="0" borderId="0" xfId="0" applyNumberFormat="1" applyAlignment="1">
      <alignment horizontal="right"/>
    </xf>
    <xf numFmtId="165" fontId="0" fillId="4" borderId="0" xfId="0" applyNumberFormat="1" applyFill="1"/>
    <xf numFmtId="0" fontId="0" fillId="0" borderId="0" xfId="0" applyAlignment="1">
      <alignment wrapText="1"/>
    </xf>
    <xf numFmtId="0" fontId="0" fillId="0" borderId="0" xfId="0" applyAlignment="1">
      <alignment horizontal="right" wrapText="1"/>
    </xf>
    <xf numFmtId="164" fontId="0" fillId="0" borderId="0" xfId="0" applyNumberFormat="1" applyAlignment="1">
      <alignment horizontal="right"/>
    </xf>
    <xf numFmtId="2" fontId="0" fillId="0" borderId="0" xfId="0" applyNumberFormat="1" applyFill="1" applyAlignment="1">
      <alignment horizontal="right"/>
    </xf>
    <xf numFmtId="2" fontId="1" fillId="0" borderId="0" xfId="0" applyNumberFormat="1" applyFont="1" applyFill="1" applyAlignment="1">
      <alignment horizontal="right"/>
    </xf>
    <xf numFmtId="0" fontId="0" fillId="4" borderId="0" xfId="0" applyFill="1" applyAlignment="1">
      <alignment horizontal="right"/>
    </xf>
    <xf numFmtId="0" fontId="0" fillId="0" borderId="0" xfId="0" applyAlignment="1">
      <alignment horizontal="left" vertical="center"/>
    </xf>
    <xf numFmtId="2" fontId="0" fillId="0" borderId="0" xfId="0" applyNumberFormat="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right"/>
    </xf>
    <xf numFmtId="165" fontId="2" fillId="0" borderId="0" xfId="0" applyNumberFormat="1" applyFont="1" applyAlignment="1">
      <alignment horizontal="right"/>
    </xf>
    <xf numFmtId="2" fontId="2" fillId="0" borderId="0" xfId="0" applyNumberFormat="1" applyFont="1" applyAlignment="1">
      <alignment horizontal="righ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'dioxines PCBs'!$F$83</c:f>
              <c:strCache>
                <c:ptCount val="1"/>
                <c:pt idx="0">
                  <c:v>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'dioxines PCBs'!$G$37:$U$37</c:f>
              <c:numCache>
                <c:formatCode>0.00</c:formatCode>
                <c:ptCount val="15"/>
                <c:pt idx="0">
                  <c:v>0.54790064689999995</c:v>
                </c:pt>
                <c:pt idx="1">
                  <c:v>0.45373135639999995</c:v>
                </c:pt>
                <c:pt idx="2">
                  <c:v>2.1506710516999994</c:v>
                </c:pt>
                <c:pt idx="3">
                  <c:v>0.360453721</c:v>
                </c:pt>
                <c:pt idx="4">
                  <c:v>2.8288028423</c:v>
                </c:pt>
                <c:pt idx="5">
                  <c:v>2.3484398097000003</c:v>
                </c:pt>
                <c:pt idx="6">
                  <c:v>0.79113364389999996</c:v>
                </c:pt>
                <c:pt idx="8">
                  <c:v>1.3295603867999999</c:v>
                </c:pt>
                <c:pt idx="9">
                  <c:v>1.6714983205999996</c:v>
                </c:pt>
                <c:pt idx="10">
                  <c:v>0.93428701540000003</c:v>
                </c:pt>
                <c:pt idx="11">
                  <c:v>0.83543171289999996</c:v>
                </c:pt>
                <c:pt idx="12">
                  <c:v>2.5549231209999999</c:v>
                </c:pt>
                <c:pt idx="13">
                  <c:v>2.4000836257999998</c:v>
                </c:pt>
                <c:pt idx="14">
                  <c:v>2.275527023</c:v>
                </c:pt>
              </c:numCache>
            </c:numRef>
          </c:xVal>
          <c:yVal>
            <c:numRef>
              <c:f>'dioxines PCBs'!$G$64:$U$64</c:f>
              <c:numCache>
                <c:formatCode>0.00</c:formatCode>
                <c:ptCount val="15"/>
                <c:pt idx="0">
                  <c:v>1.2136940810000003</c:v>
                </c:pt>
                <c:pt idx="1">
                  <c:v>1.1663465614999999</c:v>
                </c:pt>
                <c:pt idx="2">
                  <c:v>2.8948316287</c:v>
                </c:pt>
                <c:pt idx="3">
                  <c:v>1.012601415</c:v>
                </c:pt>
                <c:pt idx="4">
                  <c:v>2.8119159501000004</c:v>
                </c:pt>
                <c:pt idx="5">
                  <c:v>2.5312081603999999</c:v>
                </c:pt>
                <c:pt idx="6">
                  <c:v>1.3585787826</c:v>
                </c:pt>
                <c:pt idx="8">
                  <c:v>2.1925284544000005</c:v>
                </c:pt>
                <c:pt idx="9">
                  <c:v>2.6640429492000002</c:v>
                </c:pt>
                <c:pt idx="10">
                  <c:v>1.8593622944000001</c:v>
                </c:pt>
                <c:pt idx="11">
                  <c:v>1.77066192508</c:v>
                </c:pt>
                <c:pt idx="12">
                  <c:v>5.8778616543400011</c:v>
                </c:pt>
                <c:pt idx="13">
                  <c:v>3.9810155901500002</c:v>
                </c:pt>
                <c:pt idx="14">
                  <c:v>4.4084816621400007</c:v>
                </c:pt>
              </c:numCache>
            </c:numRef>
          </c:yVal>
          <c:smooth val="0"/>
          <c:extLst>
            <c:ext xmlns:c16="http://schemas.microsoft.com/office/drawing/2014/chart" uri="{C3380CC4-5D6E-409C-BE32-E72D297353CC}">
              <c16:uniqueId val="{00000001-494E-4589-9FFF-19CB27311BF8}"/>
            </c:ext>
          </c:extLst>
        </c:ser>
        <c:ser>
          <c:idx val="1"/>
          <c:order val="1"/>
          <c:spPr>
            <a:ln w="25400" cap="rnd">
              <a:noFill/>
              <a:round/>
            </a:ln>
            <a:effectLst/>
          </c:spPr>
          <c:marker>
            <c:symbol val="none"/>
          </c:marker>
          <c:trendline>
            <c:spPr>
              <a:ln w="19050" cap="rnd">
                <a:solidFill>
                  <a:schemeClr val="accent2"/>
                </a:solidFill>
                <a:prstDash val="sysDot"/>
              </a:ln>
              <a:effectLst/>
            </c:spPr>
            <c:trendlineType val="linear"/>
            <c:dispRSqr val="0"/>
            <c:dispEq val="0"/>
          </c:trendline>
          <c:xVal>
            <c:numRef>
              <c:f>'dioxines PCBs'!$G$106:$G$107</c:f>
              <c:numCache>
                <c:formatCode>General</c:formatCode>
                <c:ptCount val="2"/>
                <c:pt idx="0">
                  <c:v>0</c:v>
                </c:pt>
                <c:pt idx="1">
                  <c:v>3</c:v>
                </c:pt>
              </c:numCache>
            </c:numRef>
          </c:xVal>
          <c:yVal>
            <c:numRef>
              <c:f>'dioxines PCBs'!$H$106:$H$107</c:f>
              <c:numCache>
                <c:formatCode>General</c:formatCode>
                <c:ptCount val="2"/>
                <c:pt idx="0">
                  <c:v>0</c:v>
                </c:pt>
                <c:pt idx="1">
                  <c:v>3</c:v>
                </c:pt>
              </c:numCache>
            </c:numRef>
          </c:yVal>
          <c:smooth val="0"/>
          <c:extLst>
            <c:ext xmlns:c16="http://schemas.microsoft.com/office/drawing/2014/chart" uri="{C3380CC4-5D6E-409C-BE32-E72D297353CC}">
              <c16:uniqueId val="{00000001-D2BC-4F67-AE6F-304950F7BF28}"/>
            </c:ext>
          </c:extLst>
        </c:ser>
        <c:dLbls>
          <c:showLegendKey val="0"/>
          <c:showVal val="0"/>
          <c:showCatName val="0"/>
          <c:showSerName val="0"/>
          <c:showPercent val="0"/>
          <c:showBubbleSize val="0"/>
        </c:dLbls>
        <c:axId val="636203456"/>
        <c:axId val="636204896"/>
      </c:scatterChart>
      <c:valAx>
        <c:axId val="636203456"/>
        <c:scaling>
          <c:orientation val="minMax"/>
          <c:max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PCDD/F-TEQ (pg TEQ/g fat)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4896"/>
        <c:crosses val="autoZero"/>
        <c:crossBetween val="midCat"/>
      </c:valAx>
      <c:valAx>
        <c:axId val="63620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dl-PCB-TEQ (pg TEQ/g fat)</a:t>
                </a:r>
              </a:p>
            </c:rich>
          </c:tx>
          <c:layout>
            <c:manualLayout>
              <c:xMode val="edge"/>
              <c:yMode val="edge"/>
              <c:x val="1.3888888888888888E-2"/>
              <c:y val="0.17344012410819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'dioxines PCBs'!$F$83</c:f>
              <c:strCache>
                <c:ptCount val="1"/>
                <c:pt idx="0">
                  <c:v>ub</c:v>
                </c:pt>
              </c:strCache>
            </c:strRef>
          </c:tx>
          <c:spPr>
            <a:ln w="25400" cap="rnd">
              <a:noFill/>
              <a:round/>
            </a:ln>
            <a:effectLst/>
          </c:spPr>
          <c:marker>
            <c:symbol val="circle"/>
            <c:size val="5"/>
            <c:spPr>
              <a:solidFill>
                <a:schemeClr val="accent1"/>
              </a:solidFill>
              <a:ln w="9525">
                <a:solidFill>
                  <a:schemeClr val="accent1"/>
                </a:solidFill>
              </a:ln>
              <a:effectLst/>
            </c:spPr>
          </c:marker>
          <c:xVal>
            <c:numRef>
              <c:f>'dioxines PCBs'!$G$83:$U$83</c:f>
              <c:numCache>
                <c:formatCode>0</c:formatCode>
                <c:ptCount val="15"/>
                <c:pt idx="0">
                  <c:v>31.102536708494416</c:v>
                </c:pt>
                <c:pt idx="1">
                  <c:v>28.006761365412721</c:v>
                </c:pt>
                <c:pt idx="2">
                  <c:v>42.625506078008819</c:v>
                </c:pt>
                <c:pt idx="3">
                  <c:v>26.251948049957988</c:v>
                </c:pt>
                <c:pt idx="4">
                  <c:v>50.149687414153242</c:v>
                </c:pt>
                <c:pt idx="5">
                  <c:v>48.127238360021963</c:v>
                </c:pt>
                <c:pt idx="6">
                  <c:v>36.80183610363477</c:v>
                </c:pt>
                <c:pt idx="8">
                  <c:v>37.749200736998141</c:v>
                </c:pt>
                <c:pt idx="9">
                  <c:v>38.553394295727841</c:v>
                </c:pt>
                <c:pt idx="10">
                  <c:v>33.443246155577292</c:v>
                </c:pt>
                <c:pt idx="11">
                  <c:v>32.056857080068255</c:v>
                </c:pt>
                <c:pt idx="12">
                  <c:v>30.29750182254578</c:v>
                </c:pt>
                <c:pt idx="13">
                  <c:v>37.612385336382559</c:v>
                </c:pt>
                <c:pt idx="14">
                  <c:v>34.044345694208772</c:v>
                </c:pt>
              </c:numCache>
            </c:numRef>
          </c:xVal>
          <c:yVal>
            <c:numRef>
              <c:f>'dioxines PCBs'!$G$64:$U$64</c:f>
              <c:numCache>
                <c:formatCode>0.00</c:formatCode>
                <c:ptCount val="15"/>
                <c:pt idx="0">
                  <c:v>1.2136940810000003</c:v>
                </c:pt>
                <c:pt idx="1">
                  <c:v>1.1663465614999999</c:v>
                </c:pt>
                <c:pt idx="2">
                  <c:v>2.8948316287</c:v>
                </c:pt>
                <c:pt idx="3">
                  <c:v>1.012601415</c:v>
                </c:pt>
                <c:pt idx="4">
                  <c:v>2.8119159501000004</c:v>
                </c:pt>
                <c:pt idx="5">
                  <c:v>2.5312081603999999</c:v>
                </c:pt>
                <c:pt idx="6">
                  <c:v>1.3585787826</c:v>
                </c:pt>
                <c:pt idx="8">
                  <c:v>2.1925284544000005</c:v>
                </c:pt>
                <c:pt idx="9">
                  <c:v>2.6640429492000002</c:v>
                </c:pt>
                <c:pt idx="10">
                  <c:v>1.8593622944000001</c:v>
                </c:pt>
                <c:pt idx="11">
                  <c:v>1.77066192508</c:v>
                </c:pt>
                <c:pt idx="12">
                  <c:v>5.8778616543400011</c:v>
                </c:pt>
                <c:pt idx="13">
                  <c:v>3.9810155901500002</c:v>
                </c:pt>
                <c:pt idx="14">
                  <c:v>4.4084816621400007</c:v>
                </c:pt>
              </c:numCache>
            </c:numRef>
          </c:yVal>
          <c:smooth val="0"/>
          <c:extLst>
            <c:ext xmlns:c16="http://schemas.microsoft.com/office/drawing/2014/chart" uri="{C3380CC4-5D6E-409C-BE32-E72D297353CC}">
              <c16:uniqueId val="{00000001-C233-444A-B8F9-6E4BF3560D3B}"/>
            </c:ext>
          </c:extLst>
        </c:ser>
        <c:dLbls>
          <c:showLegendKey val="0"/>
          <c:showVal val="0"/>
          <c:showCatName val="0"/>
          <c:showSerName val="0"/>
          <c:showPercent val="0"/>
          <c:showBubbleSize val="0"/>
        </c:dLbls>
        <c:axId val="636203456"/>
        <c:axId val="636204896"/>
      </c:scatterChart>
      <c:valAx>
        <c:axId val="636203456"/>
        <c:scaling>
          <c:orientation val="minMax"/>
          <c:max val="6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ndl-PCBs (ng/g fat)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4896"/>
        <c:crosses val="autoZero"/>
        <c:crossBetween val="midCat"/>
      </c:valAx>
      <c:valAx>
        <c:axId val="63620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dl-PCB-TEQ (pg TEQ/g fat)</a:t>
                </a:r>
              </a:p>
            </c:rich>
          </c:tx>
          <c:layout>
            <c:manualLayout>
              <c:xMode val="edge"/>
              <c:yMode val="edge"/>
              <c:x val="1.3888888888888888E-2"/>
              <c:y val="0.17344012410819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145627</xdr:colOff>
      <xdr:row>89</xdr:row>
      <xdr:rowOff>102976</xdr:rowOff>
    </xdr:from>
    <xdr:to>
      <xdr:col>12</xdr:col>
      <xdr:colOff>374227</xdr:colOff>
      <xdr:row>104</xdr:row>
      <xdr:rowOff>131551</xdr:rowOff>
    </xdr:to>
    <xdr:graphicFrame macro="">
      <xdr:nvGraphicFramePr>
        <xdr:cNvPr id="2" name="Chart 1">
          <a:extLst>
            <a:ext uri="{FF2B5EF4-FFF2-40B4-BE49-F238E27FC236}">
              <a16:creationId xmlns:a16="http://schemas.microsoft.com/office/drawing/2014/main" id="{78C871A9-99E1-414C-93E1-DB236621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107</xdr:row>
      <xdr:rowOff>160020</xdr:rowOff>
    </xdr:from>
    <xdr:to>
      <xdr:col>12</xdr:col>
      <xdr:colOff>350520</xdr:colOff>
      <xdr:row>123</xdr:row>
      <xdr:rowOff>5715</xdr:rowOff>
    </xdr:to>
    <xdr:graphicFrame macro="">
      <xdr:nvGraphicFramePr>
        <xdr:cNvPr id="3" name="Chart 2">
          <a:extLst>
            <a:ext uri="{FF2B5EF4-FFF2-40B4-BE49-F238E27FC236}">
              <a16:creationId xmlns:a16="http://schemas.microsoft.com/office/drawing/2014/main" id="{00799485-187F-4EC0-86A6-F0C8241A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43CB-F2A9-41C7-ACAF-ECE19770E2E2}">
  <sheetPr filterMode="1"/>
  <dimension ref="A1:Y42"/>
  <sheetViews>
    <sheetView workbookViewId="0">
      <selection activeCell="M13" sqref="M13:M33"/>
    </sheetView>
  </sheetViews>
  <sheetFormatPr defaultRowHeight="15" x14ac:dyDescent="0.25"/>
  <cols>
    <col min="1" max="1" width="13.28515625" customWidth="1"/>
    <col min="12" max="12" width="13.28515625" customWidth="1"/>
    <col min="13" max="13" width="47.140625" customWidth="1"/>
  </cols>
  <sheetData>
    <row r="1" spans="1:25" x14ac:dyDescent="0.25">
      <c r="A1" t="s">
        <v>144</v>
      </c>
      <c r="B1" t="s">
        <v>145</v>
      </c>
      <c r="C1" t="s">
        <v>146</v>
      </c>
      <c r="D1" t="s">
        <v>147</v>
      </c>
      <c r="E1" t="s">
        <v>148</v>
      </c>
      <c r="F1" t="s">
        <v>149</v>
      </c>
      <c r="G1" t="s">
        <v>150</v>
      </c>
      <c r="H1" t="s">
        <v>151</v>
      </c>
      <c r="I1" t="s">
        <v>152</v>
      </c>
      <c r="J1" t="s">
        <v>153</v>
      </c>
      <c r="K1" t="s">
        <v>154</v>
      </c>
      <c r="L1" t="s">
        <v>155</v>
      </c>
      <c r="M1" t="s">
        <v>156</v>
      </c>
      <c r="N1" t="s">
        <v>157</v>
      </c>
      <c r="O1" t="s">
        <v>158</v>
      </c>
      <c r="P1" t="s">
        <v>159</v>
      </c>
      <c r="Q1" t="s">
        <v>160</v>
      </c>
      <c r="R1" t="s">
        <v>161</v>
      </c>
      <c r="S1" t="s">
        <v>162</v>
      </c>
      <c r="T1" t="s">
        <v>163</v>
      </c>
      <c r="U1" t="s">
        <v>164</v>
      </c>
      <c r="V1" t="s">
        <v>165</v>
      </c>
      <c r="W1" t="s">
        <v>166</v>
      </c>
      <c r="X1" t="s">
        <v>167</v>
      </c>
      <c r="Y1" t="s">
        <v>168</v>
      </c>
    </row>
    <row r="2" spans="1:25" hidden="1" x14ac:dyDescent="0.25">
      <c r="A2">
        <v>200678556</v>
      </c>
      <c r="B2" t="s">
        <v>169</v>
      </c>
      <c r="C2" t="s">
        <v>170</v>
      </c>
      <c r="D2" t="s">
        <v>171</v>
      </c>
      <c r="E2" t="s">
        <v>172</v>
      </c>
      <c r="F2" t="s">
        <v>173</v>
      </c>
      <c r="G2" t="s">
        <v>174</v>
      </c>
      <c r="H2" t="s">
        <v>170</v>
      </c>
      <c r="I2" t="s">
        <v>175</v>
      </c>
      <c r="J2" t="s">
        <v>176</v>
      </c>
      <c r="K2" s="11">
        <v>44933</v>
      </c>
      <c r="L2" s="11">
        <v>44971</v>
      </c>
      <c r="O2" t="s">
        <v>177</v>
      </c>
      <c r="P2" t="s">
        <v>178</v>
      </c>
      <c r="Q2" t="s">
        <v>179</v>
      </c>
      <c r="R2" t="s">
        <v>180</v>
      </c>
      <c r="S2" t="s">
        <v>170</v>
      </c>
      <c r="T2" t="s">
        <v>170</v>
      </c>
      <c r="U2" t="s">
        <v>170</v>
      </c>
      <c r="V2" t="s">
        <v>170</v>
      </c>
      <c r="W2" t="s">
        <v>170</v>
      </c>
      <c r="X2" t="s">
        <v>181</v>
      </c>
      <c r="Y2" t="s">
        <v>181</v>
      </c>
    </row>
    <row r="3" spans="1:25" hidden="1" x14ac:dyDescent="0.25">
      <c r="A3">
        <v>200678557</v>
      </c>
      <c r="B3" t="s">
        <v>169</v>
      </c>
      <c r="C3" t="s">
        <v>170</v>
      </c>
      <c r="D3" t="s">
        <v>171</v>
      </c>
      <c r="E3" t="s">
        <v>172</v>
      </c>
      <c r="F3" t="s">
        <v>173</v>
      </c>
      <c r="G3" t="s">
        <v>174</v>
      </c>
      <c r="H3" t="s">
        <v>170</v>
      </c>
      <c r="I3" t="s">
        <v>175</v>
      </c>
      <c r="J3" t="s">
        <v>182</v>
      </c>
      <c r="K3" s="11">
        <v>44932</v>
      </c>
      <c r="L3" s="11">
        <v>44971</v>
      </c>
      <c r="O3" t="s">
        <v>177</v>
      </c>
      <c r="P3" t="s">
        <v>178</v>
      </c>
      <c r="Q3" t="s">
        <v>179</v>
      </c>
      <c r="R3" t="s">
        <v>180</v>
      </c>
      <c r="S3" t="s">
        <v>170</v>
      </c>
      <c r="T3" t="s">
        <v>170</v>
      </c>
      <c r="U3" t="s">
        <v>170</v>
      </c>
      <c r="V3" t="s">
        <v>170</v>
      </c>
      <c r="W3" t="s">
        <v>170</v>
      </c>
      <c r="X3" t="s">
        <v>181</v>
      </c>
      <c r="Y3" t="s">
        <v>181</v>
      </c>
    </row>
    <row r="4" spans="1:25" hidden="1" x14ac:dyDescent="0.25">
      <c r="A4">
        <v>200678558</v>
      </c>
      <c r="B4" t="s">
        <v>169</v>
      </c>
      <c r="C4" t="s">
        <v>170</v>
      </c>
      <c r="D4" t="s">
        <v>171</v>
      </c>
      <c r="E4" t="s">
        <v>172</v>
      </c>
      <c r="F4" t="s">
        <v>173</v>
      </c>
      <c r="G4" t="s">
        <v>174</v>
      </c>
      <c r="H4" t="s">
        <v>170</v>
      </c>
      <c r="I4" t="s">
        <v>175</v>
      </c>
      <c r="J4" t="s">
        <v>183</v>
      </c>
      <c r="K4" s="11">
        <v>44932</v>
      </c>
      <c r="L4" s="11">
        <v>44971</v>
      </c>
      <c r="O4" t="s">
        <v>177</v>
      </c>
      <c r="P4" t="s">
        <v>178</v>
      </c>
      <c r="Q4" t="s">
        <v>179</v>
      </c>
      <c r="R4" t="s">
        <v>180</v>
      </c>
      <c r="S4" t="s">
        <v>170</v>
      </c>
      <c r="T4" t="s">
        <v>170</v>
      </c>
      <c r="U4" t="s">
        <v>170</v>
      </c>
      <c r="V4" t="s">
        <v>170</v>
      </c>
      <c r="W4" t="s">
        <v>170</v>
      </c>
      <c r="X4" t="s">
        <v>181</v>
      </c>
      <c r="Y4" t="s">
        <v>181</v>
      </c>
    </row>
    <row r="5" spans="1:25" hidden="1" x14ac:dyDescent="0.25">
      <c r="A5">
        <v>200678559</v>
      </c>
      <c r="B5" t="s">
        <v>169</v>
      </c>
      <c r="C5" t="s">
        <v>170</v>
      </c>
      <c r="D5" t="s">
        <v>171</v>
      </c>
      <c r="E5" t="s">
        <v>172</v>
      </c>
      <c r="F5" t="s">
        <v>173</v>
      </c>
      <c r="G5" t="s">
        <v>174</v>
      </c>
      <c r="H5" t="s">
        <v>170</v>
      </c>
      <c r="I5" t="s">
        <v>184</v>
      </c>
      <c r="J5" t="s">
        <v>183</v>
      </c>
      <c r="K5" s="11">
        <v>44932</v>
      </c>
      <c r="L5" s="11">
        <v>44971</v>
      </c>
      <c r="O5" t="s">
        <v>177</v>
      </c>
      <c r="P5" t="s">
        <v>178</v>
      </c>
      <c r="Q5" t="s">
        <v>179</v>
      </c>
      <c r="R5" t="s">
        <v>180</v>
      </c>
      <c r="S5" t="s">
        <v>181</v>
      </c>
      <c r="T5" t="s">
        <v>170</v>
      </c>
      <c r="U5" t="s">
        <v>170</v>
      </c>
      <c r="V5" t="s">
        <v>170</v>
      </c>
      <c r="W5" t="s">
        <v>170</v>
      </c>
      <c r="X5" t="s">
        <v>181</v>
      </c>
      <c r="Y5" t="s">
        <v>181</v>
      </c>
    </row>
    <row r="6" spans="1:25" hidden="1" x14ac:dyDescent="0.25">
      <c r="A6">
        <v>200678560</v>
      </c>
      <c r="B6" t="s">
        <v>169</v>
      </c>
      <c r="C6" t="s">
        <v>170</v>
      </c>
      <c r="D6" t="s">
        <v>171</v>
      </c>
      <c r="E6" t="s">
        <v>172</v>
      </c>
      <c r="F6" t="s">
        <v>173</v>
      </c>
      <c r="G6" t="s">
        <v>174</v>
      </c>
      <c r="H6" t="s">
        <v>170</v>
      </c>
      <c r="I6" t="s">
        <v>184</v>
      </c>
      <c r="J6" t="s">
        <v>183</v>
      </c>
      <c r="K6" s="11">
        <v>44933</v>
      </c>
      <c r="L6" s="11">
        <v>44971</v>
      </c>
      <c r="O6" t="s">
        <v>177</v>
      </c>
      <c r="P6" t="s">
        <v>178</v>
      </c>
      <c r="Q6" t="s">
        <v>179</v>
      </c>
      <c r="R6" t="s">
        <v>180</v>
      </c>
      <c r="S6" t="s">
        <v>181</v>
      </c>
      <c r="T6" t="s">
        <v>170</v>
      </c>
      <c r="U6" t="s">
        <v>170</v>
      </c>
      <c r="V6" t="s">
        <v>170</v>
      </c>
      <c r="W6" t="s">
        <v>170</v>
      </c>
      <c r="X6" t="s">
        <v>181</v>
      </c>
      <c r="Y6" t="s">
        <v>181</v>
      </c>
    </row>
    <row r="7" spans="1:25" hidden="1" x14ac:dyDescent="0.25">
      <c r="A7">
        <v>200678561</v>
      </c>
      <c r="B7" t="s">
        <v>169</v>
      </c>
      <c r="C7" t="s">
        <v>170</v>
      </c>
      <c r="D7" t="s">
        <v>171</v>
      </c>
      <c r="E7" t="s">
        <v>172</v>
      </c>
      <c r="F7" t="s">
        <v>173</v>
      </c>
      <c r="G7" t="s">
        <v>174</v>
      </c>
      <c r="H7" t="s">
        <v>170</v>
      </c>
      <c r="I7" t="s">
        <v>185</v>
      </c>
      <c r="J7" t="s">
        <v>183</v>
      </c>
      <c r="K7" s="11">
        <v>44933</v>
      </c>
      <c r="L7" s="11">
        <v>44971</v>
      </c>
      <c r="O7" t="s">
        <v>177</v>
      </c>
      <c r="P7" t="s">
        <v>178</v>
      </c>
      <c r="Q7" t="s">
        <v>179</v>
      </c>
      <c r="R7" t="s">
        <v>180</v>
      </c>
      <c r="S7" t="s">
        <v>170</v>
      </c>
      <c r="T7" t="s">
        <v>170</v>
      </c>
      <c r="U7" t="s">
        <v>170</v>
      </c>
      <c r="V7" t="s">
        <v>170</v>
      </c>
      <c r="W7" t="s">
        <v>170</v>
      </c>
      <c r="X7" t="s">
        <v>181</v>
      </c>
      <c r="Y7" t="s">
        <v>181</v>
      </c>
    </row>
    <row r="8" spans="1:25" hidden="1" x14ac:dyDescent="0.25">
      <c r="A8">
        <v>200678562</v>
      </c>
      <c r="B8" t="s">
        <v>169</v>
      </c>
      <c r="C8" t="s">
        <v>170</v>
      </c>
      <c r="D8" t="s">
        <v>171</v>
      </c>
      <c r="E8" t="s">
        <v>172</v>
      </c>
      <c r="F8" t="s">
        <v>173</v>
      </c>
      <c r="G8" t="s">
        <v>174</v>
      </c>
      <c r="H8" t="s">
        <v>170</v>
      </c>
      <c r="I8" t="s">
        <v>185</v>
      </c>
      <c r="J8" t="s">
        <v>182</v>
      </c>
      <c r="K8" s="11">
        <v>44963</v>
      </c>
      <c r="L8" s="11">
        <v>44971</v>
      </c>
      <c r="O8" t="s">
        <v>177</v>
      </c>
      <c r="P8" t="s">
        <v>178</v>
      </c>
      <c r="Q8" t="s">
        <v>179</v>
      </c>
      <c r="R8" t="s">
        <v>180</v>
      </c>
      <c r="S8" t="s">
        <v>170</v>
      </c>
      <c r="T8" t="s">
        <v>170</v>
      </c>
      <c r="U8" t="s">
        <v>170</v>
      </c>
      <c r="V8" t="s">
        <v>170</v>
      </c>
      <c r="W8" t="s">
        <v>170</v>
      </c>
      <c r="X8" t="s">
        <v>181</v>
      </c>
      <c r="Y8" t="s">
        <v>181</v>
      </c>
    </row>
    <row r="9" spans="1:25" hidden="1" x14ac:dyDescent="0.25">
      <c r="A9">
        <v>200678563</v>
      </c>
      <c r="B9" t="s">
        <v>169</v>
      </c>
      <c r="C9" t="s">
        <v>170</v>
      </c>
      <c r="D9" t="s">
        <v>171</v>
      </c>
      <c r="E9" t="s">
        <v>172</v>
      </c>
      <c r="F9" t="s">
        <v>173</v>
      </c>
      <c r="G9" t="s">
        <v>174</v>
      </c>
      <c r="H9" t="s">
        <v>170</v>
      </c>
      <c r="I9" t="s">
        <v>184</v>
      </c>
      <c r="J9" t="s">
        <v>182</v>
      </c>
      <c r="K9" s="11">
        <v>44963</v>
      </c>
      <c r="L9" s="11">
        <v>44971</v>
      </c>
      <c r="O9" t="s">
        <v>177</v>
      </c>
      <c r="P9" t="s">
        <v>178</v>
      </c>
      <c r="Q9" t="s">
        <v>179</v>
      </c>
      <c r="R9" t="s">
        <v>180</v>
      </c>
      <c r="S9" t="s">
        <v>181</v>
      </c>
      <c r="T9" t="s">
        <v>170</v>
      </c>
      <c r="U9" t="s">
        <v>170</v>
      </c>
      <c r="V9" t="s">
        <v>170</v>
      </c>
      <c r="W9" t="s">
        <v>170</v>
      </c>
      <c r="X9" t="s">
        <v>181</v>
      </c>
      <c r="Y9" t="s">
        <v>181</v>
      </c>
    </row>
    <row r="10" spans="1:25" hidden="1" x14ac:dyDescent="0.25">
      <c r="A10">
        <v>200678564</v>
      </c>
      <c r="B10" t="s">
        <v>169</v>
      </c>
      <c r="C10" t="s">
        <v>170</v>
      </c>
      <c r="D10" t="s">
        <v>171</v>
      </c>
      <c r="E10" t="s">
        <v>172</v>
      </c>
      <c r="F10" t="s">
        <v>173</v>
      </c>
      <c r="G10" t="s">
        <v>174</v>
      </c>
      <c r="H10" t="s">
        <v>170</v>
      </c>
      <c r="I10" t="s">
        <v>184</v>
      </c>
      <c r="J10" t="s">
        <v>182</v>
      </c>
      <c r="K10" s="11">
        <v>44963</v>
      </c>
      <c r="L10" s="11">
        <v>44971</v>
      </c>
      <c r="O10" t="s">
        <v>177</v>
      </c>
      <c r="P10" t="s">
        <v>178</v>
      </c>
      <c r="Q10" t="s">
        <v>179</v>
      </c>
      <c r="R10" t="s">
        <v>180</v>
      </c>
      <c r="S10" t="s">
        <v>181</v>
      </c>
      <c r="T10" t="s">
        <v>170</v>
      </c>
      <c r="U10" t="s">
        <v>170</v>
      </c>
      <c r="V10" t="s">
        <v>170</v>
      </c>
      <c r="W10" t="s">
        <v>170</v>
      </c>
      <c r="X10" t="s">
        <v>181</v>
      </c>
      <c r="Y10" t="s">
        <v>181</v>
      </c>
    </row>
    <row r="11" spans="1:25" hidden="1" x14ac:dyDescent="0.25">
      <c r="A11">
        <v>200681455</v>
      </c>
      <c r="B11" t="s">
        <v>169</v>
      </c>
      <c r="C11" t="s">
        <v>170</v>
      </c>
      <c r="D11" t="s">
        <v>171</v>
      </c>
      <c r="E11" t="s">
        <v>172</v>
      </c>
      <c r="F11" t="s">
        <v>173</v>
      </c>
      <c r="G11" t="s">
        <v>174</v>
      </c>
      <c r="H11" t="s">
        <v>170</v>
      </c>
      <c r="I11" t="s">
        <v>184</v>
      </c>
      <c r="J11" t="s">
        <v>186</v>
      </c>
      <c r="K11" s="11">
        <v>44997</v>
      </c>
      <c r="L11" s="11">
        <v>45016</v>
      </c>
      <c r="O11" t="s">
        <v>177</v>
      </c>
      <c r="P11" t="s">
        <v>178</v>
      </c>
      <c r="Q11" t="s">
        <v>179</v>
      </c>
      <c r="R11" t="s">
        <v>180</v>
      </c>
      <c r="S11" t="s">
        <v>181</v>
      </c>
      <c r="T11" t="s">
        <v>170</v>
      </c>
      <c r="U11" t="s">
        <v>170</v>
      </c>
      <c r="V11" t="s">
        <v>170</v>
      </c>
      <c r="W11" t="s">
        <v>170</v>
      </c>
      <c r="X11" t="s">
        <v>181</v>
      </c>
      <c r="Y11" t="s">
        <v>170</v>
      </c>
    </row>
    <row r="12" spans="1:25" hidden="1" x14ac:dyDescent="0.25">
      <c r="A12">
        <v>200681456</v>
      </c>
      <c r="B12" t="s">
        <v>169</v>
      </c>
      <c r="C12" t="s">
        <v>170</v>
      </c>
      <c r="D12" t="s">
        <v>171</v>
      </c>
      <c r="E12" t="s">
        <v>172</v>
      </c>
      <c r="F12" t="s">
        <v>173</v>
      </c>
      <c r="G12" t="s">
        <v>174</v>
      </c>
      <c r="H12" t="s">
        <v>170</v>
      </c>
      <c r="I12" t="s">
        <v>184</v>
      </c>
      <c r="J12" t="s">
        <v>186</v>
      </c>
      <c r="K12" s="11">
        <v>44997</v>
      </c>
      <c r="L12" s="11">
        <v>45016</v>
      </c>
      <c r="O12" t="s">
        <v>177</v>
      </c>
      <c r="P12" t="s">
        <v>178</v>
      </c>
      <c r="Q12" t="s">
        <v>179</v>
      </c>
      <c r="R12" t="s">
        <v>180</v>
      </c>
      <c r="S12" t="s">
        <v>181</v>
      </c>
      <c r="T12" t="s">
        <v>170</v>
      </c>
      <c r="U12" t="s">
        <v>170</v>
      </c>
      <c r="V12" t="s">
        <v>170</v>
      </c>
      <c r="W12" t="s">
        <v>170</v>
      </c>
      <c r="X12" t="s">
        <v>181</v>
      </c>
      <c r="Y12" t="s">
        <v>170</v>
      </c>
    </row>
    <row r="13" spans="1:25" x14ac:dyDescent="0.25">
      <c r="A13">
        <v>200692960</v>
      </c>
      <c r="B13" t="s">
        <v>169</v>
      </c>
      <c r="C13" t="s">
        <v>170</v>
      </c>
      <c r="D13" t="s">
        <v>187</v>
      </c>
      <c r="E13" t="s">
        <v>188</v>
      </c>
      <c r="F13" t="s">
        <v>173</v>
      </c>
      <c r="G13" t="s">
        <v>174</v>
      </c>
      <c r="H13" t="s">
        <v>170</v>
      </c>
      <c r="I13" t="s">
        <v>189</v>
      </c>
      <c r="J13" t="s">
        <v>172</v>
      </c>
      <c r="L13" s="11">
        <v>45230</v>
      </c>
      <c r="M13" t="s">
        <v>190</v>
      </c>
      <c r="N13" t="s">
        <v>191</v>
      </c>
      <c r="O13" t="s">
        <v>177</v>
      </c>
      <c r="P13" t="s">
        <v>178</v>
      </c>
      <c r="Q13" t="s">
        <v>179</v>
      </c>
      <c r="R13" t="s">
        <v>180</v>
      </c>
      <c r="S13" t="s">
        <v>170</v>
      </c>
      <c r="T13" t="s">
        <v>170</v>
      </c>
      <c r="U13" t="s">
        <v>170</v>
      </c>
      <c r="V13" t="s">
        <v>170</v>
      </c>
      <c r="W13" t="s">
        <v>170</v>
      </c>
      <c r="X13" t="s">
        <v>170</v>
      </c>
      <c r="Y13" t="s">
        <v>181</v>
      </c>
    </row>
    <row r="14" spans="1:25" x14ac:dyDescent="0.25">
      <c r="A14">
        <v>200692961</v>
      </c>
      <c r="B14" t="s">
        <v>169</v>
      </c>
      <c r="C14" t="s">
        <v>170</v>
      </c>
      <c r="D14" t="s">
        <v>187</v>
      </c>
      <c r="E14" t="s">
        <v>192</v>
      </c>
      <c r="F14" t="s">
        <v>173</v>
      </c>
      <c r="G14" t="s">
        <v>174</v>
      </c>
      <c r="H14" t="s">
        <v>170</v>
      </c>
      <c r="I14" t="s">
        <v>189</v>
      </c>
      <c r="J14" t="s">
        <v>172</v>
      </c>
      <c r="L14" s="11">
        <v>45230</v>
      </c>
      <c r="M14" t="s">
        <v>193</v>
      </c>
      <c r="N14" t="s">
        <v>191</v>
      </c>
      <c r="O14" t="s">
        <v>177</v>
      </c>
      <c r="P14" t="s">
        <v>178</v>
      </c>
      <c r="Q14" t="s">
        <v>179</v>
      </c>
      <c r="R14" t="s">
        <v>180</v>
      </c>
      <c r="S14" t="s">
        <v>170</v>
      </c>
      <c r="T14" t="s">
        <v>170</v>
      </c>
      <c r="U14" t="s">
        <v>170</v>
      </c>
      <c r="V14" t="s">
        <v>170</v>
      </c>
      <c r="W14" t="s">
        <v>170</v>
      </c>
      <c r="X14" t="s">
        <v>170</v>
      </c>
      <c r="Y14" t="s">
        <v>181</v>
      </c>
    </row>
    <row r="15" spans="1:25" x14ac:dyDescent="0.25">
      <c r="A15">
        <v>200692962</v>
      </c>
      <c r="B15" t="s">
        <v>169</v>
      </c>
      <c r="C15" t="s">
        <v>170</v>
      </c>
      <c r="D15" t="s">
        <v>187</v>
      </c>
      <c r="E15" t="s">
        <v>194</v>
      </c>
      <c r="F15" t="s">
        <v>173</v>
      </c>
      <c r="G15" t="s">
        <v>174</v>
      </c>
      <c r="H15" t="s">
        <v>170</v>
      </c>
      <c r="I15" t="s">
        <v>189</v>
      </c>
      <c r="J15" t="s">
        <v>172</v>
      </c>
      <c r="L15" s="11">
        <v>45230</v>
      </c>
      <c r="M15" t="s">
        <v>195</v>
      </c>
      <c r="N15" t="s">
        <v>191</v>
      </c>
      <c r="O15" t="s">
        <v>177</v>
      </c>
      <c r="P15" t="s">
        <v>178</v>
      </c>
      <c r="Q15" t="s">
        <v>179</v>
      </c>
      <c r="R15" t="s">
        <v>180</v>
      </c>
      <c r="S15" t="s">
        <v>170</v>
      </c>
      <c r="T15" t="s">
        <v>170</v>
      </c>
      <c r="U15" t="s">
        <v>170</v>
      </c>
      <c r="V15" t="s">
        <v>170</v>
      </c>
      <c r="W15" t="s">
        <v>170</v>
      </c>
      <c r="X15" t="s">
        <v>170</v>
      </c>
      <c r="Y15" t="s">
        <v>181</v>
      </c>
    </row>
    <row r="16" spans="1:25" x14ac:dyDescent="0.25">
      <c r="A16">
        <v>200692963</v>
      </c>
      <c r="B16" t="s">
        <v>169</v>
      </c>
      <c r="C16" t="s">
        <v>170</v>
      </c>
      <c r="D16" t="s">
        <v>187</v>
      </c>
      <c r="E16" t="s">
        <v>196</v>
      </c>
      <c r="F16" t="s">
        <v>173</v>
      </c>
      <c r="G16" t="s">
        <v>174</v>
      </c>
      <c r="H16" t="s">
        <v>170</v>
      </c>
      <c r="I16" t="s">
        <v>189</v>
      </c>
      <c r="J16" t="s">
        <v>172</v>
      </c>
      <c r="L16" s="11">
        <v>45230</v>
      </c>
      <c r="M16" t="s">
        <v>197</v>
      </c>
      <c r="N16" t="s">
        <v>191</v>
      </c>
      <c r="O16" t="s">
        <v>177</v>
      </c>
      <c r="P16" t="s">
        <v>178</v>
      </c>
      <c r="Q16" t="s">
        <v>179</v>
      </c>
      <c r="R16" t="s">
        <v>180</v>
      </c>
      <c r="S16" t="s">
        <v>170</v>
      </c>
      <c r="T16" t="s">
        <v>170</v>
      </c>
      <c r="U16" t="s">
        <v>170</v>
      </c>
      <c r="V16" t="s">
        <v>170</v>
      </c>
      <c r="W16" t="s">
        <v>170</v>
      </c>
      <c r="X16" t="s">
        <v>170</v>
      </c>
      <c r="Y16" t="s">
        <v>181</v>
      </c>
    </row>
    <row r="17" spans="1:25" x14ac:dyDescent="0.25">
      <c r="A17">
        <v>200692964</v>
      </c>
      <c r="B17" t="s">
        <v>169</v>
      </c>
      <c r="C17" t="s">
        <v>170</v>
      </c>
      <c r="D17" t="s">
        <v>187</v>
      </c>
      <c r="E17" t="s">
        <v>198</v>
      </c>
      <c r="F17" t="s">
        <v>173</v>
      </c>
      <c r="G17" t="s">
        <v>174</v>
      </c>
      <c r="H17" t="s">
        <v>170</v>
      </c>
      <c r="I17" t="s">
        <v>189</v>
      </c>
      <c r="J17" t="s">
        <v>172</v>
      </c>
      <c r="L17" s="11">
        <v>45230</v>
      </c>
      <c r="M17" t="s">
        <v>199</v>
      </c>
      <c r="N17" t="s">
        <v>191</v>
      </c>
      <c r="O17" t="s">
        <v>177</v>
      </c>
      <c r="P17" t="s">
        <v>178</v>
      </c>
      <c r="Q17" t="s">
        <v>179</v>
      </c>
      <c r="R17" t="s">
        <v>180</v>
      </c>
      <c r="S17" t="s">
        <v>170</v>
      </c>
      <c r="T17" t="s">
        <v>170</v>
      </c>
      <c r="U17" t="s">
        <v>170</v>
      </c>
      <c r="V17" t="s">
        <v>170</v>
      </c>
      <c r="W17" t="s">
        <v>170</v>
      </c>
      <c r="X17" t="s">
        <v>170</v>
      </c>
      <c r="Y17" t="s">
        <v>181</v>
      </c>
    </row>
    <row r="18" spans="1:25" x14ac:dyDescent="0.25">
      <c r="A18">
        <v>200692965</v>
      </c>
      <c r="B18" t="s">
        <v>169</v>
      </c>
      <c r="C18" t="s">
        <v>170</v>
      </c>
      <c r="D18" t="s">
        <v>187</v>
      </c>
      <c r="E18" t="s">
        <v>200</v>
      </c>
      <c r="F18" t="s">
        <v>173</v>
      </c>
      <c r="G18" t="s">
        <v>174</v>
      </c>
      <c r="H18" t="s">
        <v>170</v>
      </c>
      <c r="I18" t="s">
        <v>189</v>
      </c>
      <c r="J18" t="s">
        <v>172</v>
      </c>
      <c r="L18" s="11">
        <v>45230</v>
      </c>
      <c r="M18" t="s">
        <v>201</v>
      </c>
      <c r="N18" t="s">
        <v>191</v>
      </c>
      <c r="O18" t="s">
        <v>177</v>
      </c>
      <c r="P18" t="s">
        <v>178</v>
      </c>
      <c r="Q18" t="s">
        <v>179</v>
      </c>
      <c r="R18" t="s">
        <v>180</v>
      </c>
      <c r="S18" t="s">
        <v>170</v>
      </c>
      <c r="T18" t="s">
        <v>170</v>
      </c>
      <c r="U18" t="s">
        <v>170</v>
      </c>
      <c r="V18" t="s">
        <v>170</v>
      </c>
      <c r="W18" t="s">
        <v>170</v>
      </c>
      <c r="X18" t="s">
        <v>170</v>
      </c>
      <c r="Y18" t="s">
        <v>181</v>
      </c>
    </row>
    <row r="19" spans="1:25" x14ac:dyDescent="0.25">
      <c r="A19">
        <v>200692966</v>
      </c>
      <c r="B19" t="s">
        <v>169</v>
      </c>
      <c r="C19" t="s">
        <v>170</v>
      </c>
      <c r="D19" t="s">
        <v>187</v>
      </c>
      <c r="E19" t="s">
        <v>202</v>
      </c>
      <c r="F19" t="s">
        <v>173</v>
      </c>
      <c r="G19" t="s">
        <v>174</v>
      </c>
      <c r="H19" t="s">
        <v>170</v>
      </c>
      <c r="I19" t="s">
        <v>189</v>
      </c>
      <c r="J19" t="s">
        <v>172</v>
      </c>
      <c r="L19" s="11">
        <v>45230</v>
      </c>
      <c r="M19" t="s">
        <v>203</v>
      </c>
      <c r="N19" t="s">
        <v>191</v>
      </c>
      <c r="O19" t="s">
        <v>177</v>
      </c>
      <c r="P19" t="s">
        <v>178</v>
      </c>
      <c r="Q19" t="s">
        <v>179</v>
      </c>
      <c r="R19" t="s">
        <v>180</v>
      </c>
      <c r="S19" t="s">
        <v>170</v>
      </c>
      <c r="T19" t="s">
        <v>170</v>
      </c>
      <c r="U19" t="s">
        <v>170</v>
      </c>
      <c r="V19" t="s">
        <v>170</v>
      </c>
      <c r="W19" t="s">
        <v>170</v>
      </c>
      <c r="X19" t="s">
        <v>170</v>
      </c>
      <c r="Y19" t="s">
        <v>181</v>
      </c>
    </row>
    <row r="20" spans="1:25" hidden="1" x14ac:dyDescent="0.25">
      <c r="A20">
        <v>200692967</v>
      </c>
      <c r="B20" t="s">
        <v>169</v>
      </c>
      <c r="C20" t="s">
        <v>170</v>
      </c>
      <c r="D20" t="s">
        <v>187</v>
      </c>
      <c r="E20" t="s">
        <v>188</v>
      </c>
      <c r="F20" t="s">
        <v>173</v>
      </c>
      <c r="G20" t="s">
        <v>174</v>
      </c>
      <c r="H20" t="s">
        <v>170</v>
      </c>
      <c r="I20" t="s">
        <v>204</v>
      </c>
      <c r="J20" t="s">
        <v>172</v>
      </c>
      <c r="L20" s="11">
        <v>45230</v>
      </c>
      <c r="M20" t="s">
        <v>190</v>
      </c>
      <c r="N20" t="s">
        <v>191</v>
      </c>
      <c r="O20" t="s">
        <v>177</v>
      </c>
      <c r="P20" t="s">
        <v>178</v>
      </c>
      <c r="Q20" t="s">
        <v>179</v>
      </c>
      <c r="R20" t="s">
        <v>180</v>
      </c>
      <c r="S20" t="s">
        <v>170</v>
      </c>
      <c r="T20" t="s">
        <v>181</v>
      </c>
      <c r="U20" t="s">
        <v>181</v>
      </c>
      <c r="V20" t="s">
        <v>181</v>
      </c>
      <c r="W20" t="s">
        <v>181</v>
      </c>
      <c r="X20" t="s">
        <v>170</v>
      </c>
      <c r="Y20" t="s">
        <v>170</v>
      </c>
    </row>
    <row r="21" spans="1:25" hidden="1" x14ac:dyDescent="0.25">
      <c r="A21">
        <v>200692968</v>
      </c>
      <c r="B21" t="s">
        <v>169</v>
      </c>
      <c r="C21" t="s">
        <v>170</v>
      </c>
      <c r="D21" t="s">
        <v>187</v>
      </c>
      <c r="E21" t="s">
        <v>192</v>
      </c>
      <c r="F21" t="s">
        <v>173</v>
      </c>
      <c r="G21" t="s">
        <v>174</v>
      </c>
      <c r="H21" t="s">
        <v>170</v>
      </c>
      <c r="I21" t="s">
        <v>204</v>
      </c>
      <c r="J21" t="s">
        <v>172</v>
      </c>
      <c r="L21" s="11">
        <v>45230</v>
      </c>
      <c r="M21" t="s">
        <v>193</v>
      </c>
      <c r="N21" t="s">
        <v>191</v>
      </c>
      <c r="O21" t="s">
        <v>177</v>
      </c>
      <c r="P21" t="s">
        <v>178</v>
      </c>
      <c r="Q21" t="s">
        <v>179</v>
      </c>
      <c r="R21" t="s">
        <v>180</v>
      </c>
      <c r="S21" t="s">
        <v>170</v>
      </c>
      <c r="T21" t="s">
        <v>181</v>
      </c>
      <c r="U21" t="s">
        <v>181</v>
      </c>
      <c r="V21" t="s">
        <v>181</v>
      </c>
      <c r="W21" t="s">
        <v>181</v>
      </c>
      <c r="X21" t="s">
        <v>170</v>
      </c>
      <c r="Y21" t="s">
        <v>170</v>
      </c>
    </row>
    <row r="22" spans="1:25" hidden="1" x14ac:dyDescent="0.25">
      <c r="A22">
        <v>200692969</v>
      </c>
      <c r="B22" t="s">
        <v>169</v>
      </c>
      <c r="C22" t="s">
        <v>170</v>
      </c>
      <c r="D22" t="s">
        <v>187</v>
      </c>
      <c r="E22" t="s">
        <v>194</v>
      </c>
      <c r="F22" t="s">
        <v>173</v>
      </c>
      <c r="G22" t="s">
        <v>174</v>
      </c>
      <c r="H22" t="s">
        <v>170</v>
      </c>
      <c r="I22" t="s">
        <v>204</v>
      </c>
      <c r="J22" t="s">
        <v>172</v>
      </c>
      <c r="L22" s="11">
        <v>45230</v>
      </c>
      <c r="M22" t="s">
        <v>205</v>
      </c>
      <c r="N22" t="s">
        <v>191</v>
      </c>
      <c r="O22" t="s">
        <v>177</v>
      </c>
      <c r="P22" t="s">
        <v>178</v>
      </c>
      <c r="Q22" t="s">
        <v>179</v>
      </c>
      <c r="R22" t="s">
        <v>180</v>
      </c>
      <c r="S22" t="s">
        <v>170</v>
      </c>
      <c r="T22" t="s">
        <v>181</v>
      </c>
      <c r="U22" t="s">
        <v>181</v>
      </c>
      <c r="V22" t="s">
        <v>181</v>
      </c>
      <c r="W22" t="s">
        <v>181</v>
      </c>
      <c r="X22" t="s">
        <v>170</v>
      </c>
      <c r="Y22" t="s">
        <v>170</v>
      </c>
    </row>
    <row r="23" spans="1:25" hidden="1" x14ac:dyDescent="0.25">
      <c r="A23">
        <v>200692970</v>
      </c>
      <c r="B23" t="s">
        <v>169</v>
      </c>
      <c r="C23" t="s">
        <v>170</v>
      </c>
      <c r="D23" t="s">
        <v>187</v>
      </c>
      <c r="E23" t="s">
        <v>196</v>
      </c>
      <c r="F23" t="s">
        <v>173</v>
      </c>
      <c r="G23" t="s">
        <v>174</v>
      </c>
      <c r="H23" t="s">
        <v>170</v>
      </c>
      <c r="I23" t="s">
        <v>204</v>
      </c>
      <c r="J23" t="s">
        <v>172</v>
      </c>
      <c r="L23" s="11">
        <v>45230</v>
      </c>
      <c r="M23" t="s">
        <v>197</v>
      </c>
      <c r="N23" t="s">
        <v>191</v>
      </c>
      <c r="O23" t="s">
        <v>177</v>
      </c>
      <c r="P23" t="s">
        <v>178</v>
      </c>
      <c r="Q23" t="s">
        <v>179</v>
      </c>
      <c r="R23" t="s">
        <v>180</v>
      </c>
      <c r="S23" t="s">
        <v>170</v>
      </c>
      <c r="T23" t="s">
        <v>181</v>
      </c>
      <c r="U23" t="s">
        <v>181</v>
      </c>
      <c r="V23" t="s">
        <v>181</v>
      </c>
      <c r="W23" t="s">
        <v>181</v>
      </c>
      <c r="X23" t="s">
        <v>170</v>
      </c>
      <c r="Y23" t="s">
        <v>170</v>
      </c>
    </row>
    <row r="24" spans="1:25" hidden="1" x14ac:dyDescent="0.25">
      <c r="A24">
        <v>200692971</v>
      </c>
      <c r="B24" t="s">
        <v>169</v>
      </c>
      <c r="C24" t="s">
        <v>170</v>
      </c>
      <c r="D24" t="s">
        <v>187</v>
      </c>
      <c r="E24" t="s">
        <v>198</v>
      </c>
      <c r="F24" t="s">
        <v>173</v>
      </c>
      <c r="G24" t="s">
        <v>174</v>
      </c>
      <c r="H24" t="s">
        <v>170</v>
      </c>
      <c r="I24" t="s">
        <v>204</v>
      </c>
      <c r="J24" t="s">
        <v>172</v>
      </c>
      <c r="L24" s="11">
        <v>45230</v>
      </c>
      <c r="M24" t="s">
        <v>199</v>
      </c>
      <c r="N24" t="s">
        <v>191</v>
      </c>
      <c r="O24" t="s">
        <v>177</v>
      </c>
      <c r="P24" t="s">
        <v>178</v>
      </c>
      <c r="Q24" t="s">
        <v>179</v>
      </c>
      <c r="R24" t="s">
        <v>180</v>
      </c>
      <c r="S24" t="s">
        <v>170</v>
      </c>
      <c r="T24" t="s">
        <v>181</v>
      </c>
      <c r="U24" t="s">
        <v>181</v>
      </c>
      <c r="V24" t="s">
        <v>181</v>
      </c>
      <c r="W24" t="s">
        <v>181</v>
      </c>
      <c r="X24" t="s">
        <v>170</v>
      </c>
      <c r="Y24" t="s">
        <v>170</v>
      </c>
    </row>
    <row r="25" spans="1:25" hidden="1" x14ac:dyDescent="0.25">
      <c r="A25">
        <v>200692972</v>
      </c>
      <c r="B25" t="s">
        <v>169</v>
      </c>
      <c r="C25" t="s">
        <v>170</v>
      </c>
      <c r="D25" t="s">
        <v>187</v>
      </c>
      <c r="E25" t="s">
        <v>200</v>
      </c>
      <c r="F25" t="s">
        <v>173</v>
      </c>
      <c r="G25" t="s">
        <v>174</v>
      </c>
      <c r="H25" t="s">
        <v>170</v>
      </c>
      <c r="I25" t="s">
        <v>204</v>
      </c>
      <c r="J25" t="s">
        <v>172</v>
      </c>
      <c r="L25" s="11">
        <v>45230</v>
      </c>
      <c r="M25" t="s">
        <v>201</v>
      </c>
      <c r="N25" t="s">
        <v>191</v>
      </c>
      <c r="O25" t="s">
        <v>177</v>
      </c>
      <c r="P25" t="s">
        <v>178</v>
      </c>
      <c r="Q25" t="s">
        <v>179</v>
      </c>
      <c r="R25" t="s">
        <v>180</v>
      </c>
      <c r="S25" t="s">
        <v>170</v>
      </c>
      <c r="T25" t="s">
        <v>181</v>
      </c>
      <c r="U25" t="s">
        <v>181</v>
      </c>
      <c r="V25" t="s">
        <v>181</v>
      </c>
      <c r="W25" t="s">
        <v>181</v>
      </c>
      <c r="X25" t="s">
        <v>170</v>
      </c>
      <c r="Y25" t="s">
        <v>170</v>
      </c>
    </row>
    <row r="26" spans="1:25" hidden="1" x14ac:dyDescent="0.25">
      <c r="A26">
        <v>200692973</v>
      </c>
      <c r="B26" t="s">
        <v>169</v>
      </c>
      <c r="C26" t="s">
        <v>170</v>
      </c>
      <c r="D26" t="s">
        <v>187</v>
      </c>
      <c r="E26" t="s">
        <v>202</v>
      </c>
      <c r="F26" t="s">
        <v>173</v>
      </c>
      <c r="G26" t="s">
        <v>174</v>
      </c>
      <c r="H26" t="s">
        <v>170</v>
      </c>
      <c r="I26" t="s">
        <v>204</v>
      </c>
      <c r="J26" t="s">
        <v>172</v>
      </c>
      <c r="L26" s="11">
        <v>45230</v>
      </c>
      <c r="M26" t="s">
        <v>206</v>
      </c>
      <c r="N26" t="s">
        <v>191</v>
      </c>
      <c r="O26" t="s">
        <v>177</v>
      </c>
      <c r="P26" t="s">
        <v>178</v>
      </c>
      <c r="Q26" t="s">
        <v>179</v>
      </c>
      <c r="R26" t="s">
        <v>180</v>
      </c>
      <c r="S26" t="s">
        <v>170</v>
      </c>
      <c r="T26" t="s">
        <v>181</v>
      </c>
      <c r="U26" t="s">
        <v>181</v>
      </c>
      <c r="V26" t="s">
        <v>181</v>
      </c>
      <c r="W26" t="s">
        <v>181</v>
      </c>
      <c r="X26" t="s">
        <v>170</v>
      </c>
      <c r="Y26" t="s">
        <v>170</v>
      </c>
    </row>
    <row r="27" spans="1:25" x14ac:dyDescent="0.25">
      <c r="A27">
        <v>200693816</v>
      </c>
      <c r="B27" t="s">
        <v>169</v>
      </c>
      <c r="C27" t="s">
        <v>170</v>
      </c>
      <c r="D27" t="s">
        <v>187</v>
      </c>
      <c r="E27" t="s">
        <v>207</v>
      </c>
      <c r="F27" t="s">
        <v>173</v>
      </c>
      <c r="G27" t="s">
        <v>174</v>
      </c>
      <c r="H27" t="s">
        <v>170</v>
      </c>
      <c r="I27" t="s">
        <v>189</v>
      </c>
      <c r="J27" t="s">
        <v>172</v>
      </c>
      <c r="L27" s="11">
        <v>45237</v>
      </c>
      <c r="M27" t="s">
        <v>208</v>
      </c>
      <c r="N27" t="s">
        <v>191</v>
      </c>
      <c r="O27" t="s">
        <v>177</v>
      </c>
      <c r="P27" t="s">
        <v>178</v>
      </c>
      <c r="Q27" t="s">
        <v>179</v>
      </c>
      <c r="R27" t="s">
        <v>180</v>
      </c>
      <c r="S27" t="s">
        <v>170</v>
      </c>
      <c r="T27" t="s">
        <v>170</v>
      </c>
      <c r="U27" t="s">
        <v>170</v>
      </c>
      <c r="V27" t="s">
        <v>170</v>
      </c>
      <c r="W27" t="s">
        <v>170</v>
      </c>
      <c r="X27" t="s">
        <v>170</v>
      </c>
      <c r="Y27" t="s">
        <v>181</v>
      </c>
    </row>
    <row r="28" spans="1:25" x14ac:dyDescent="0.25">
      <c r="A28">
        <v>200693817</v>
      </c>
      <c r="B28" t="s">
        <v>169</v>
      </c>
      <c r="C28" t="s">
        <v>170</v>
      </c>
      <c r="D28" t="s">
        <v>187</v>
      </c>
      <c r="E28" t="s">
        <v>209</v>
      </c>
      <c r="F28" t="s">
        <v>173</v>
      </c>
      <c r="G28" t="s">
        <v>174</v>
      </c>
      <c r="H28" t="s">
        <v>170</v>
      </c>
      <c r="I28" t="s">
        <v>189</v>
      </c>
      <c r="J28" t="s">
        <v>172</v>
      </c>
      <c r="L28" s="11">
        <v>45237</v>
      </c>
      <c r="M28" t="s">
        <v>210</v>
      </c>
      <c r="N28" t="s">
        <v>191</v>
      </c>
      <c r="O28" t="s">
        <v>177</v>
      </c>
      <c r="P28" t="s">
        <v>178</v>
      </c>
      <c r="Q28" t="s">
        <v>179</v>
      </c>
      <c r="R28" t="s">
        <v>180</v>
      </c>
      <c r="S28" t="s">
        <v>170</v>
      </c>
      <c r="T28" t="s">
        <v>170</v>
      </c>
      <c r="U28" t="s">
        <v>170</v>
      </c>
      <c r="V28" t="s">
        <v>170</v>
      </c>
      <c r="W28" t="s">
        <v>170</v>
      </c>
      <c r="X28" t="s">
        <v>170</v>
      </c>
      <c r="Y28" t="s">
        <v>181</v>
      </c>
    </row>
    <row r="29" spans="1:25" x14ac:dyDescent="0.25">
      <c r="A29">
        <v>200693818</v>
      </c>
      <c r="B29" t="s">
        <v>169</v>
      </c>
      <c r="C29" t="s">
        <v>170</v>
      </c>
      <c r="D29" t="s">
        <v>187</v>
      </c>
      <c r="E29" t="s">
        <v>211</v>
      </c>
      <c r="F29" t="s">
        <v>173</v>
      </c>
      <c r="G29" t="s">
        <v>174</v>
      </c>
      <c r="H29" t="s">
        <v>170</v>
      </c>
      <c r="I29" t="s">
        <v>189</v>
      </c>
      <c r="J29" t="s">
        <v>172</v>
      </c>
      <c r="L29" s="11">
        <v>45237</v>
      </c>
      <c r="M29" t="s">
        <v>212</v>
      </c>
      <c r="N29" t="s">
        <v>191</v>
      </c>
      <c r="O29" t="s">
        <v>177</v>
      </c>
      <c r="P29" t="s">
        <v>178</v>
      </c>
      <c r="Q29" t="s">
        <v>179</v>
      </c>
      <c r="R29" t="s">
        <v>180</v>
      </c>
      <c r="S29" t="s">
        <v>170</v>
      </c>
      <c r="T29" t="s">
        <v>170</v>
      </c>
      <c r="U29" t="s">
        <v>170</v>
      </c>
      <c r="V29" t="s">
        <v>170</v>
      </c>
      <c r="W29" t="s">
        <v>170</v>
      </c>
      <c r="X29" t="s">
        <v>170</v>
      </c>
      <c r="Y29" t="s">
        <v>181</v>
      </c>
    </row>
    <row r="30" spans="1:25" x14ac:dyDescent="0.25">
      <c r="A30">
        <v>200693819</v>
      </c>
      <c r="B30" t="s">
        <v>169</v>
      </c>
      <c r="C30" t="s">
        <v>170</v>
      </c>
      <c r="D30" t="s">
        <v>187</v>
      </c>
      <c r="E30" t="s">
        <v>213</v>
      </c>
      <c r="F30" t="s">
        <v>173</v>
      </c>
      <c r="G30" t="s">
        <v>174</v>
      </c>
      <c r="H30" t="s">
        <v>170</v>
      </c>
      <c r="I30" t="s">
        <v>189</v>
      </c>
      <c r="J30" t="s">
        <v>172</v>
      </c>
      <c r="L30" s="11">
        <v>45237</v>
      </c>
      <c r="M30" t="s">
        <v>214</v>
      </c>
      <c r="N30" t="s">
        <v>191</v>
      </c>
      <c r="O30" t="s">
        <v>177</v>
      </c>
      <c r="P30" t="s">
        <v>178</v>
      </c>
      <c r="Q30" t="s">
        <v>179</v>
      </c>
      <c r="R30" t="s">
        <v>180</v>
      </c>
      <c r="S30" t="s">
        <v>170</v>
      </c>
      <c r="T30" t="s">
        <v>170</v>
      </c>
      <c r="U30" t="s">
        <v>170</v>
      </c>
      <c r="V30" t="s">
        <v>170</v>
      </c>
      <c r="W30" t="s">
        <v>170</v>
      </c>
      <c r="X30" t="s">
        <v>170</v>
      </c>
      <c r="Y30" t="s">
        <v>181</v>
      </c>
    </row>
    <row r="31" spans="1:25" x14ac:dyDescent="0.25">
      <c r="A31">
        <v>200693820</v>
      </c>
      <c r="B31" t="s">
        <v>169</v>
      </c>
      <c r="C31" t="s">
        <v>170</v>
      </c>
      <c r="D31" t="s">
        <v>187</v>
      </c>
      <c r="E31" t="s">
        <v>215</v>
      </c>
      <c r="F31" t="s">
        <v>173</v>
      </c>
      <c r="G31" t="s">
        <v>174</v>
      </c>
      <c r="H31" t="s">
        <v>170</v>
      </c>
      <c r="I31" t="s">
        <v>189</v>
      </c>
      <c r="J31" t="s">
        <v>172</v>
      </c>
      <c r="L31" s="11">
        <v>45237</v>
      </c>
      <c r="M31" t="s">
        <v>216</v>
      </c>
      <c r="N31" t="s">
        <v>191</v>
      </c>
      <c r="O31" t="s">
        <v>177</v>
      </c>
      <c r="P31" t="s">
        <v>178</v>
      </c>
      <c r="Q31" t="s">
        <v>179</v>
      </c>
      <c r="R31" t="s">
        <v>180</v>
      </c>
      <c r="S31" t="s">
        <v>170</v>
      </c>
      <c r="T31" t="s">
        <v>170</v>
      </c>
      <c r="U31" t="s">
        <v>170</v>
      </c>
      <c r="V31" t="s">
        <v>170</v>
      </c>
      <c r="W31" t="s">
        <v>170</v>
      </c>
      <c r="X31" t="s">
        <v>170</v>
      </c>
      <c r="Y31" t="s">
        <v>181</v>
      </c>
    </row>
    <row r="32" spans="1:25" x14ac:dyDescent="0.25">
      <c r="A32">
        <v>200693821</v>
      </c>
      <c r="B32" t="s">
        <v>169</v>
      </c>
      <c r="C32" t="s">
        <v>170</v>
      </c>
      <c r="D32" t="s">
        <v>187</v>
      </c>
      <c r="E32" t="s">
        <v>217</v>
      </c>
      <c r="F32" t="s">
        <v>173</v>
      </c>
      <c r="G32" t="s">
        <v>174</v>
      </c>
      <c r="H32" t="s">
        <v>170</v>
      </c>
      <c r="I32" t="s">
        <v>189</v>
      </c>
      <c r="J32" t="s">
        <v>172</v>
      </c>
      <c r="L32" s="11">
        <v>45237</v>
      </c>
      <c r="M32" t="s">
        <v>218</v>
      </c>
      <c r="N32" t="s">
        <v>191</v>
      </c>
      <c r="O32" t="s">
        <v>177</v>
      </c>
      <c r="P32" t="s">
        <v>178</v>
      </c>
      <c r="Q32" t="s">
        <v>179</v>
      </c>
      <c r="R32" t="s">
        <v>180</v>
      </c>
      <c r="S32" t="s">
        <v>170</v>
      </c>
      <c r="T32" t="s">
        <v>170</v>
      </c>
      <c r="U32" t="s">
        <v>170</v>
      </c>
      <c r="V32" t="s">
        <v>170</v>
      </c>
      <c r="W32" t="s">
        <v>170</v>
      </c>
      <c r="X32" t="s">
        <v>170</v>
      </c>
      <c r="Y32" t="s">
        <v>181</v>
      </c>
    </row>
    <row r="33" spans="1:25" x14ac:dyDescent="0.25">
      <c r="A33">
        <v>200693822</v>
      </c>
      <c r="B33" t="s">
        <v>169</v>
      </c>
      <c r="C33" t="s">
        <v>170</v>
      </c>
      <c r="D33" t="s">
        <v>187</v>
      </c>
      <c r="E33" t="s">
        <v>219</v>
      </c>
      <c r="F33" t="s">
        <v>173</v>
      </c>
      <c r="G33" t="s">
        <v>174</v>
      </c>
      <c r="H33" t="s">
        <v>170</v>
      </c>
      <c r="I33" t="s">
        <v>189</v>
      </c>
      <c r="J33" t="s">
        <v>172</v>
      </c>
      <c r="L33" s="11">
        <v>45237</v>
      </c>
      <c r="M33" t="s">
        <v>220</v>
      </c>
      <c r="N33" t="s">
        <v>191</v>
      </c>
      <c r="O33" t="s">
        <v>177</v>
      </c>
      <c r="P33" t="s">
        <v>178</v>
      </c>
      <c r="Q33" t="s">
        <v>179</v>
      </c>
      <c r="R33" t="s">
        <v>180</v>
      </c>
      <c r="S33" t="s">
        <v>170</v>
      </c>
      <c r="T33" t="s">
        <v>170</v>
      </c>
      <c r="U33" t="s">
        <v>170</v>
      </c>
      <c r="V33" t="s">
        <v>170</v>
      </c>
      <c r="W33" t="s">
        <v>170</v>
      </c>
      <c r="X33" t="s">
        <v>170</v>
      </c>
      <c r="Y33" t="s">
        <v>181</v>
      </c>
    </row>
    <row r="34" spans="1:25" hidden="1" x14ac:dyDescent="0.25">
      <c r="A34">
        <v>200693823</v>
      </c>
      <c r="B34" t="s">
        <v>169</v>
      </c>
      <c r="C34" t="s">
        <v>170</v>
      </c>
      <c r="D34" t="s">
        <v>187</v>
      </c>
      <c r="E34" t="s">
        <v>207</v>
      </c>
      <c r="F34" t="s">
        <v>173</v>
      </c>
      <c r="G34" t="s">
        <v>174</v>
      </c>
      <c r="H34" t="s">
        <v>170</v>
      </c>
      <c r="I34" t="s">
        <v>204</v>
      </c>
      <c r="J34" t="s">
        <v>172</v>
      </c>
      <c r="L34" s="11">
        <v>45237</v>
      </c>
      <c r="M34" t="s">
        <v>221</v>
      </c>
      <c r="N34" t="s">
        <v>191</v>
      </c>
      <c r="O34" t="s">
        <v>177</v>
      </c>
      <c r="P34" t="s">
        <v>178</v>
      </c>
      <c r="Q34" t="s">
        <v>179</v>
      </c>
      <c r="R34" t="s">
        <v>180</v>
      </c>
      <c r="S34" t="s">
        <v>170</v>
      </c>
      <c r="T34" t="s">
        <v>181</v>
      </c>
      <c r="U34" t="s">
        <v>181</v>
      </c>
      <c r="V34" t="s">
        <v>181</v>
      </c>
      <c r="W34" t="s">
        <v>181</v>
      </c>
      <c r="X34" t="s">
        <v>170</v>
      </c>
      <c r="Y34" t="s">
        <v>170</v>
      </c>
    </row>
    <row r="35" spans="1:25" hidden="1" x14ac:dyDescent="0.25">
      <c r="A35">
        <v>200693824</v>
      </c>
      <c r="B35" t="s">
        <v>169</v>
      </c>
      <c r="C35" t="s">
        <v>170</v>
      </c>
      <c r="D35" t="s">
        <v>187</v>
      </c>
      <c r="E35" t="s">
        <v>209</v>
      </c>
      <c r="F35" t="s">
        <v>173</v>
      </c>
      <c r="G35" t="s">
        <v>174</v>
      </c>
      <c r="H35" t="s">
        <v>170</v>
      </c>
      <c r="I35" t="s">
        <v>204</v>
      </c>
      <c r="J35" t="s">
        <v>172</v>
      </c>
      <c r="L35" s="11">
        <v>45237</v>
      </c>
      <c r="M35" t="s">
        <v>210</v>
      </c>
      <c r="N35" t="s">
        <v>191</v>
      </c>
      <c r="O35" t="s">
        <v>177</v>
      </c>
      <c r="P35" t="s">
        <v>178</v>
      </c>
      <c r="Q35" t="s">
        <v>179</v>
      </c>
      <c r="R35" t="s">
        <v>180</v>
      </c>
      <c r="S35" t="s">
        <v>170</v>
      </c>
      <c r="T35" t="s">
        <v>181</v>
      </c>
      <c r="U35" t="s">
        <v>181</v>
      </c>
      <c r="V35" t="s">
        <v>181</v>
      </c>
      <c r="W35" t="s">
        <v>181</v>
      </c>
      <c r="X35" t="s">
        <v>170</v>
      </c>
      <c r="Y35" t="s">
        <v>170</v>
      </c>
    </row>
    <row r="36" spans="1:25" hidden="1" x14ac:dyDescent="0.25">
      <c r="A36">
        <v>200693825</v>
      </c>
      <c r="B36" t="s">
        <v>169</v>
      </c>
      <c r="C36" t="s">
        <v>170</v>
      </c>
      <c r="D36" t="s">
        <v>187</v>
      </c>
      <c r="E36" t="s">
        <v>211</v>
      </c>
      <c r="F36" t="s">
        <v>173</v>
      </c>
      <c r="G36" t="s">
        <v>174</v>
      </c>
      <c r="H36" t="s">
        <v>170</v>
      </c>
      <c r="I36" t="s">
        <v>204</v>
      </c>
      <c r="J36" t="s">
        <v>172</v>
      </c>
      <c r="L36" s="11">
        <v>45237</v>
      </c>
      <c r="M36" t="s">
        <v>212</v>
      </c>
      <c r="N36" t="s">
        <v>191</v>
      </c>
      <c r="O36" t="s">
        <v>177</v>
      </c>
      <c r="P36" t="s">
        <v>178</v>
      </c>
      <c r="Q36" t="s">
        <v>179</v>
      </c>
      <c r="R36" t="s">
        <v>180</v>
      </c>
      <c r="S36" t="s">
        <v>170</v>
      </c>
      <c r="T36" t="s">
        <v>181</v>
      </c>
      <c r="U36" t="s">
        <v>181</v>
      </c>
      <c r="V36" t="s">
        <v>181</v>
      </c>
      <c r="W36" t="s">
        <v>181</v>
      </c>
      <c r="X36" t="s">
        <v>170</v>
      </c>
      <c r="Y36" t="s">
        <v>170</v>
      </c>
    </row>
    <row r="37" spans="1:25" hidden="1" x14ac:dyDescent="0.25">
      <c r="A37">
        <v>200693826</v>
      </c>
      <c r="B37" t="s">
        <v>169</v>
      </c>
      <c r="C37" t="s">
        <v>170</v>
      </c>
      <c r="D37" t="s">
        <v>187</v>
      </c>
      <c r="E37" t="s">
        <v>213</v>
      </c>
      <c r="F37" t="s">
        <v>173</v>
      </c>
      <c r="G37" t="s">
        <v>174</v>
      </c>
      <c r="H37" t="s">
        <v>170</v>
      </c>
      <c r="I37" t="s">
        <v>204</v>
      </c>
      <c r="J37" t="s">
        <v>172</v>
      </c>
      <c r="L37" s="11">
        <v>45237</v>
      </c>
      <c r="M37" t="s">
        <v>214</v>
      </c>
      <c r="N37" t="s">
        <v>191</v>
      </c>
      <c r="O37" t="s">
        <v>177</v>
      </c>
      <c r="P37" t="s">
        <v>178</v>
      </c>
      <c r="Q37" t="s">
        <v>179</v>
      </c>
      <c r="R37" t="s">
        <v>180</v>
      </c>
      <c r="S37" t="s">
        <v>170</v>
      </c>
      <c r="T37" t="s">
        <v>181</v>
      </c>
      <c r="U37" t="s">
        <v>181</v>
      </c>
      <c r="V37" t="s">
        <v>181</v>
      </c>
      <c r="W37" t="s">
        <v>181</v>
      </c>
      <c r="X37" t="s">
        <v>170</v>
      </c>
      <c r="Y37" t="s">
        <v>170</v>
      </c>
    </row>
    <row r="38" spans="1:25" hidden="1" x14ac:dyDescent="0.25">
      <c r="A38">
        <v>200693827</v>
      </c>
      <c r="B38" t="s">
        <v>169</v>
      </c>
      <c r="C38" t="s">
        <v>170</v>
      </c>
      <c r="D38" t="s">
        <v>187</v>
      </c>
      <c r="E38" t="s">
        <v>215</v>
      </c>
      <c r="F38" t="s">
        <v>173</v>
      </c>
      <c r="G38" t="s">
        <v>174</v>
      </c>
      <c r="H38" t="s">
        <v>170</v>
      </c>
      <c r="I38" t="s">
        <v>204</v>
      </c>
      <c r="J38" t="s">
        <v>172</v>
      </c>
      <c r="L38" s="11">
        <v>45237</v>
      </c>
      <c r="M38" t="s">
        <v>216</v>
      </c>
      <c r="N38" t="s">
        <v>191</v>
      </c>
      <c r="O38" t="s">
        <v>177</v>
      </c>
      <c r="P38" t="s">
        <v>178</v>
      </c>
      <c r="Q38" t="s">
        <v>179</v>
      </c>
      <c r="R38" t="s">
        <v>180</v>
      </c>
      <c r="S38" t="s">
        <v>170</v>
      </c>
      <c r="T38" t="s">
        <v>181</v>
      </c>
      <c r="U38" t="s">
        <v>181</v>
      </c>
      <c r="V38" t="s">
        <v>181</v>
      </c>
      <c r="W38" t="s">
        <v>181</v>
      </c>
      <c r="X38" t="s">
        <v>170</v>
      </c>
      <c r="Y38" t="s">
        <v>170</v>
      </c>
    </row>
    <row r="39" spans="1:25" hidden="1" x14ac:dyDescent="0.25">
      <c r="A39">
        <v>200693828</v>
      </c>
      <c r="B39" t="s">
        <v>169</v>
      </c>
      <c r="C39" t="s">
        <v>170</v>
      </c>
      <c r="D39" t="s">
        <v>187</v>
      </c>
      <c r="E39" t="s">
        <v>217</v>
      </c>
      <c r="F39" t="s">
        <v>173</v>
      </c>
      <c r="G39" t="s">
        <v>174</v>
      </c>
      <c r="H39" t="s">
        <v>170</v>
      </c>
      <c r="I39" t="s">
        <v>204</v>
      </c>
      <c r="J39" t="s">
        <v>172</v>
      </c>
      <c r="L39" s="11">
        <v>45237</v>
      </c>
      <c r="M39" t="s">
        <v>218</v>
      </c>
      <c r="N39" t="s">
        <v>191</v>
      </c>
      <c r="O39" t="s">
        <v>177</v>
      </c>
      <c r="P39" t="s">
        <v>178</v>
      </c>
      <c r="Q39" t="s">
        <v>179</v>
      </c>
      <c r="R39" t="s">
        <v>180</v>
      </c>
      <c r="S39" t="s">
        <v>170</v>
      </c>
      <c r="T39" t="s">
        <v>181</v>
      </c>
      <c r="U39" t="s">
        <v>181</v>
      </c>
      <c r="V39" t="s">
        <v>181</v>
      </c>
      <c r="W39" t="s">
        <v>181</v>
      </c>
      <c r="X39" t="s">
        <v>170</v>
      </c>
      <c r="Y39" t="s">
        <v>170</v>
      </c>
    </row>
    <row r="40" spans="1:25" hidden="1" x14ac:dyDescent="0.25">
      <c r="A40">
        <v>200693829</v>
      </c>
      <c r="B40" t="s">
        <v>169</v>
      </c>
      <c r="C40" t="s">
        <v>170</v>
      </c>
      <c r="D40" t="s">
        <v>187</v>
      </c>
      <c r="E40" t="s">
        <v>219</v>
      </c>
      <c r="F40" t="s">
        <v>173</v>
      </c>
      <c r="G40" t="s">
        <v>174</v>
      </c>
      <c r="H40" t="s">
        <v>170</v>
      </c>
      <c r="I40" t="s">
        <v>204</v>
      </c>
      <c r="J40" t="s">
        <v>172</v>
      </c>
      <c r="L40" s="11">
        <v>45237</v>
      </c>
      <c r="M40" t="s">
        <v>220</v>
      </c>
      <c r="N40" t="s">
        <v>191</v>
      </c>
      <c r="O40" t="s">
        <v>177</v>
      </c>
      <c r="P40" t="s">
        <v>178</v>
      </c>
      <c r="Q40" t="s">
        <v>179</v>
      </c>
      <c r="R40" t="s">
        <v>180</v>
      </c>
      <c r="S40" t="s">
        <v>170</v>
      </c>
      <c r="T40" t="s">
        <v>181</v>
      </c>
      <c r="U40" t="s">
        <v>181</v>
      </c>
      <c r="V40" t="s">
        <v>181</v>
      </c>
      <c r="W40" t="s">
        <v>181</v>
      </c>
      <c r="X40" t="s">
        <v>170</v>
      </c>
      <c r="Y40" t="s">
        <v>170</v>
      </c>
    </row>
    <row r="42" spans="1:25" x14ac:dyDescent="0.25">
      <c r="A42" t="s">
        <v>222</v>
      </c>
    </row>
  </sheetData>
  <autoFilter ref="A1:Y40" xr:uid="{058F43CB-F2A9-41C7-ACAF-ECE19770E2E2}">
    <filterColumn colId="8">
      <filters>
        <filter val="Vle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3949-12A0-40D7-A2D9-F2DCC06C6380}">
  <dimension ref="A1:CT231"/>
  <sheetViews>
    <sheetView tabSelected="1" zoomScale="90" zoomScaleNormal="90" workbookViewId="0">
      <pane xSplit="6" ySplit="16" topLeftCell="G124" activePane="bottomRight" state="frozen"/>
      <selection pane="topRight" activeCell="G1" sqref="G1"/>
      <selection pane="bottomLeft" activeCell="A17" sqref="A17"/>
      <selection pane="bottomRight" activeCell="A131" sqref="A131:U151"/>
    </sheetView>
  </sheetViews>
  <sheetFormatPr defaultRowHeight="15" x14ac:dyDescent="0.25"/>
  <cols>
    <col min="4" max="5" width="12.5703125" customWidth="1"/>
    <col min="7" max="13" width="10.5703125" style="1" bestFit="1" customWidth="1"/>
    <col min="14" max="14" width="3.28515625" style="1" customWidth="1"/>
    <col min="15" max="17" width="10.5703125" style="1" bestFit="1" customWidth="1"/>
    <col min="18" max="20" width="10.5703125" style="1" customWidth="1"/>
    <col min="21" max="21" width="11.28515625" style="1" customWidth="1"/>
    <col min="22" max="22" width="10.5703125" style="1" customWidth="1"/>
    <col min="29" max="29" width="10.28515625" customWidth="1"/>
    <col min="30" max="30" width="11.5703125" bestFit="1" customWidth="1"/>
    <col min="37" max="37" width="2.28515625" customWidth="1"/>
    <col min="53" max="53" width="3.28515625" customWidth="1"/>
    <col min="73" max="73" width="3.28515625" customWidth="1"/>
    <col min="90" max="90" width="3.28515625" customWidth="1"/>
  </cols>
  <sheetData>
    <row r="1" spans="1:97" x14ac:dyDescent="0.25">
      <c r="G1" s="19" t="s">
        <v>263</v>
      </c>
      <c r="AG1" t="s">
        <v>243</v>
      </c>
      <c r="AW1" t="s">
        <v>245</v>
      </c>
      <c r="BQ1" t="s">
        <v>244</v>
      </c>
      <c r="CH1" t="s">
        <v>246</v>
      </c>
    </row>
    <row r="2" spans="1:97" x14ac:dyDescent="0.25">
      <c r="A2" t="s">
        <v>0</v>
      </c>
      <c r="B2" t="s">
        <v>1</v>
      </c>
    </row>
    <row r="3" spans="1:97" x14ac:dyDescent="0.25">
      <c r="B3" t="s">
        <v>2</v>
      </c>
    </row>
    <row r="4" spans="1:97" x14ac:dyDescent="0.25">
      <c r="B4" t="s">
        <v>3</v>
      </c>
    </row>
    <row r="5" spans="1:97" x14ac:dyDescent="0.25">
      <c r="F5" t="s">
        <v>4</v>
      </c>
      <c r="G5" s="1">
        <v>692967</v>
      </c>
      <c r="H5" s="1">
        <v>692968</v>
      </c>
      <c r="I5" s="1">
        <v>692969</v>
      </c>
      <c r="J5" s="1">
        <v>692970</v>
      </c>
      <c r="K5" s="1">
        <v>692971</v>
      </c>
      <c r="L5" s="1">
        <v>692972</v>
      </c>
      <c r="M5" s="1">
        <v>692973</v>
      </c>
      <c r="O5" s="1">
        <v>693823</v>
      </c>
      <c r="P5" s="1">
        <v>693825</v>
      </c>
      <c r="Q5" s="1">
        <v>693826</v>
      </c>
      <c r="R5" s="1">
        <v>693827</v>
      </c>
      <c r="S5" s="1">
        <v>693824</v>
      </c>
      <c r="T5" s="1">
        <v>693828</v>
      </c>
      <c r="U5" s="1">
        <v>693829</v>
      </c>
      <c r="AD5" s="1">
        <v>692967</v>
      </c>
      <c r="AE5" s="1">
        <v>692968</v>
      </c>
      <c r="AF5" s="1">
        <v>692969</v>
      </c>
      <c r="AG5" s="1">
        <v>692970</v>
      </c>
      <c r="AH5" s="1">
        <v>692971</v>
      </c>
      <c r="AI5" s="1">
        <v>692972</v>
      </c>
      <c r="AJ5" s="1">
        <v>692973</v>
      </c>
      <c r="AK5" s="1"/>
      <c r="AL5" s="1">
        <v>693823</v>
      </c>
      <c r="AM5" s="1">
        <v>693825</v>
      </c>
      <c r="AN5" s="1">
        <v>693826</v>
      </c>
      <c r="AO5" s="1">
        <v>693827</v>
      </c>
      <c r="AP5" s="1">
        <v>693824</v>
      </c>
      <c r="AQ5" s="1">
        <v>693828</v>
      </c>
      <c r="AR5" s="1">
        <v>693829</v>
      </c>
      <c r="AT5" s="1">
        <v>692967</v>
      </c>
      <c r="AU5" s="1">
        <v>692968</v>
      </c>
      <c r="AV5" s="1">
        <v>692969</v>
      </c>
      <c r="AW5" s="1">
        <v>692970</v>
      </c>
      <c r="AX5" s="1">
        <v>692971</v>
      </c>
      <c r="AY5" s="1">
        <v>692972</v>
      </c>
      <c r="AZ5" s="1">
        <v>692973</v>
      </c>
      <c r="BA5" s="1"/>
      <c r="BB5" s="1">
        <v>693823</v>
      </c>
      <c r="BC5" s="1">
        <v>693825</v>
      </c>
      <c r="BD5" s="1">
        <v>693826</v>
      </c>
      <c r="BE5" s="1">
        <v>693827</v>
      </c>
      <c r="BF5" s="1">
        <v>693824</v>
      </c>
      <c r="BG5" s="1">
        <v>693828</v>
      </c>
      <c r="BH5" s="1">
        <v>693829</v>
      </c>
      <c r="BI5" s="1"/>
      <c r="BN5" s="1">
        <v>692967</v>
      </c>
      <c r="BO5" s="1">
        <v>692968</v>
      </c>
      <c r="BP5" s="1">
        <v>692969</v>
      </c>
      <c r="BQ5" s="1">
        <v>692970</v>
      </c>
      <c r="BR5" s="1">
        <v>692971</v>
      </c>
      <c r="BS5" s="1">
        <v>692972</v>
      </c>
      <c r="BT5" s="1">
        <v>692973</v>
      </c>
      <c r="BU5" s="1"/>
      <c r="BV5" s="1">
        <v>693823</v>
      </c>
      <c r="BW5" s="1">
        <v>693825</v>
      </c>
      <c r="BX5" s="1">
        <v>693826</v>
      </c>
      <c r="BY5" s="1">
        <v>693827</v>
      </c>
      <c r="BZ5" s="1">
        <v>693824</v>
      </c>
      <c r="CA5" s="1">
        <v>693828</v>
      </c>
      <c r="CB5" s="1">
        <v>693829</v>
      </c>
      <c r="CE5" s="1">
        <v>692967</v>
      </c>
      <c r="CF5" s="1">
        <v>692968</v>
      </c>
      <c r="CG5" s="1">
        <v>692969</v>
      </c>
      <c r="CH5" s="1">
        <v>692970</v>
      </c>
      <c r="CI5" s="1">
        <v>692971</v>
      </c>
      <c r="CJ5" s="1">
        <v>692972</v>
      </c>
      <c r="CK5" s="1">
        <v>692973</v>
      </c>
      <c r="CL5" s="1"/>
      <c r="CM5" s="1">
        <v>693823</v>
      </c>
      <c r="CN5" s="1">
        <v>693825</v>
      </c>
      <c r="CO5" s="1">
        <v>693826</v>
      </c>
      <c r="CP5" s="1">
        <v>693827</v>
      </c>
      <c r="CQ5" s="1">
        <v>693824</v>
      </c>
      <c r="CR5" s="1">
        <v>693828</v>
      </c>
      <c r="CS5" s="1">
        <v>693829</v>
      </c>
    </row>
    <row r="6" spans="1:97" x14ac:dyDescent="0.25">
      <c r="F6" t="s">
        <v>223</v>
      </c>
      <c r="G6" s="1">
        <v>2392022</v>
      </c>
      <c r="H6" s="1">
        <v>2392022</v>
      </c>
      <c r="I6" s="1">
        <v>2392022</v>
      </c>
      <c r="J6" s="1">
        <v>2392022</v>
      </c>
      <c r="K6" s="1">
        <v>2392022</v>
      </c>
      <c r="L6" s="1">
        <v>2392022</v>
      </c>
      <c r="M6" s="1">
        <v>2392022</v>
      </c>
      <c r="O6" s="1">
        <v>6110080</v>
      </c>
      <c r="P6" s="1">
        <v>6110080</v>
      </c>
      <c r="Q6" s="1">
        <v>6110080</v>
      </c>
      <c r="R6" s="1">
        <v>6110080</v>
      </c>
      <c r="S6" s="1">
        <v>6110080</v>
      </c>
      <c r="T6" s="1">
        <v>6110080</v>
      </c>
      <c r="U6" s="1">
        <v>6110080</v>
      </c>
      <c r="AD6" s="1"/>
      <c r="AE6" s="1"/>
      <c r="AF6" s="1"/>
      <c r="AG6" s="1"/>
      <c r="AH6" s="1"/>
      <c r="AI6" s="1"/>
      <c r="AJ6" s="1"/>
      <c r="AK6" s="1"/>
      <c r="AL6" s="1"/>
      <c r="AM6" s="1"/>
      <c r="AN6" s="1"/>
      <c r="AO6" s="1"/>
      <c r="AP6" s="1"/>
      <c r="AQ6" s="1"/>
      <c r="AT6" s="1"/>
      <c r="AU6" s="1"/>
      <c r="AV6" s="1"/>
      <c r="AW6" s="1"/>
      <c r="AX6" s="1"/>
      <c r="AY6" s="1"/>
      <c r="AZ6" s="1"/>
      <c r="BA6" s="1"/>
      <c r="BB6" s="1"/>
      <c r="BC6" s="1"/>
      <c r="BD6" s="1"/>
      <c r="BE6" s="1"/>
      <c r="BF6" s="1"/>
      <c r="BG6" s="1"/>
      <c r="BH6" s="1"/>
      <c r="BI6" s="1"/>
      <c r="BN6" s="1"/>
      <c r="BO6" s="1"/>
      <c r="BP6" s="1"/>
      <c r="BQ6" s="1"/>
      <c r="BR6" s="1"/>
      <c r="BS6" s="1"/>
      <c r="BT6" s="1"/>
      <c r="BU6" s="1"/>
      <c r="BV6" s="1"/>
      <c r="BW6" s="1"/>
      <c r="BX6" s="1"/>
      <c r="BY6" s="1"/>
      <c r="BZ6" s="1"/>
      <c r="CA6" s="1"/>
      <c r="CB6" s="1"/>
      <c r="CE6" s="1"/>
      <c r="CF6" s="1"/>
      <c r="CG6" s="1"/>
      <c r="CH6" s="1"/>
      <c r="CI6" s="1"/>
      <c r="CJ6" s="1"/>
      <c r="CK6" s="1"/>
      <c r="CL6" s="1"/>
      <c r="CM6" s="1"/>
      <c r="CN6" s="1"/>
      <c r="CO6" s="1"/>
      <c r="CQ6" s="1"/>
    </row>
    <row r="7" spans="1:97" x14ac:dyDescent="0.25">
      <c r="G7" s="1" t="s">
        <v>299</v>
      </c>
      <c r="H7" s="1" t="s">
        <v>299</v>
      </c>
      <c r="I7" s="1" t="s">
        <v>299</v>
      </c>
      <c r="J7" s="1" t="s">
        <v>299</v>
      </c>
      <c r="K7" s="1" t="s">
        <v>299</v>
      </c>
      <c r="L7" s="1" t="s">
        <v>299</v>
      </c>
      <c r="M7" s="1" t="s">
        <v>299</v>
      </c>
      <c r="O7" s="1" t="s">
        <v>240</v>
      </c>
      <c r="P7" s="1" t="s">
        <v>240</v>
      </c>
      <c r="Q7" s="1" t="s">
        <v>240</v>
      </c>
      <c r="R7" s="1" t="s">
        <v>240</v>
      </c>
      <c r="S7" s="1" t="s">
        <v>240</v>
      </c>
      <c r="T7" s="1" t="s">
        <v>240</v>
      </c>
      <c r="U7" s="1" t="s">
        <v>240</v>
      </c>
      <c r="Z7" t="s">
        <v>236</v>
      </c>
      <c r="AA7" t="s">
        <v>240</v>
      </c>
      <c r="AB7" t="s">
        <v>240</v>
      </c>
      <c r="AD7" s="1"/>
      <c r="AE7" s="1"/>
      <c r="AF7" s="1"/>
      <c r="AG7" s="1"/>
      <c r="AH7" s="1"/>
      <c r="AI7" s="1"/>
      <c r="AJ7" s="1"/>
      <c r="AK7" s="1"/>
      <c r="AL7" s="1"/>
      <c r="AM7" s="1"/>
      <c r="AN7" s="1"/>
      <c r="AO7" s="1"/>
      <c r="AP7" s="1"/>
      <c r="AQ7" s="1"/>
      <c r="AT7" s="1"/>
      <c r="AU7" s="1"/>
      <c r="AV7" s="1"/>
      <c r="AW7" s="1"/>
      <c r="AX7" s="1"/>
      <c r="AY7" s="1"/>
      <c r="AZ7" s="1"/>
      <c r="BA7" s="1"/>
      <c r="BB7" s="1"/>
      <c r="BC7" s="1"/>
      <c r="BD7" s="1"/>
      <c r="BE7" s="1"/>
      <c r="BF7" s="1"/>
      <c r="BG7" s="1"/>
      <c r="BH7" s="1"/>
      <c r="BI7" s="1"/>
      <c r="BN7" s="1"/>
      <c r="BO7" s="1"/>
      <c r="BP7" s="1"/>
      <c r="BQ7" s="1"/>
      <c r="BR7" s="1"/>
      <c r="BS7" s="1"/>
      <c r="BT7" s="1"/>
      <c r="BU7" s="1"/>
      <c r="BV7" s="1"/>
      <c r="BW7" s="1"/>
      <c r="BX7" s="1"/>
      <c r="BY7" s="1"/>
      <c r="BZ7" s="1"/>
      <c r="CA7" s="1"/>
      <c r="CB7" s="1"/>
      <c r="CE7" s="1"/>
      <c r="CF7" s="1"/>
      <c r="CG7" s="1"/>
      <c r="CH7" s="1"/>
      <c r="CI7" s="1"/>
      <c r="CJ7" s="1"/>
      <c r="CK7" s="1"/>
      <c r="CL7" s="1"/>
      <c r="CM7" s="1"/>
      <c r="CN7" s="1"/>
      <c r="CO7" s="1"/>
      <c r="CQ7" s="1"/>
    </row>
    <row r="8" spans="1:97" x14ac:dyDescent="0.25">
      <c r="F8" t="s">
        <v>224</v>
      </c>
      <c r="G8" s="19" t="s">
        <v>226</v>
      </c>
      <c r="H8" s="19" t="s">
        <v>227</v>
      </c>
      <c r="I8" s="1" t="s">
        <v>228</v>
      </c>
      <c r="J8" s="19" t="s">
        <v>229</v>
      </c>
      <c r="K8" s="19" t="s">
        <v>230</v>
      </c>
      <c r="L8" s="1" t="s">
        <v>231</v>
      </c>
      <c r="M8" s="19" t="s">
        <v>232</v>
      </c>
      <c r="O8" s="19" t="s">
        <v>237</v>
      </c>
      <c r="P8" s="19" t="s">
        <v>238</v>
      </c>
      <c r="Q8" s="19" t="s">
        <v>239</v>
      </c>
      <c r="R8" s="19" t="s">
        <v>249</v>
      </c>
      <c r="S8" s="1" t="s">
        <v>250</v>
      </c>
      <c r="T8" s="1" t="s">
        <v>248</v>
      </c>
      <c r="U8" s="1" t="s">
        <v>247</v>
      </c>
      <c r="Z8" t="s">
        <v>235</v>
      </c>
      <c r="AA8" t="s">
        <v>235</v>
      </c>
      <c r="AB8" t="s">
        <v>251</v>
      </c>
      <c r="AD8" s="1"/>
      <c r="AE8" s="1"/>
      <c r="AF8" s="1"/>
      <c r="AG8" s="1"/>
      <c r="AH8" s="1"/>
      <c r="AI8" s="1"/>
      <c r="AJ8" s="1"/>
      <c r="AK8" s="1"/>
      <c r="AL8" s="1"/>
      <c r="AM8" s="1"/>
      <c r="AN8" s="1"/>
      <c r="AO8" s="1"/>
      <c r="AP8" s="1"/>
      <c r="AQ8" s="1"/>
      <c r="AT8" s="1"/>
      <c r="AU8" s="1"/>
      <c r="AV8" s="1"/>
      <c r="AW8" s="1"/>
      <c r="AX8" s="1"/>
      <c r="AY8" s="1"/>
      <c r="AZ8" s="1"/>
      <c r="BA8" s="1"/>
      <c r="BB8" s="1"/>
      <c r="BC8" s="1"/>
      <c r="BD8" s="1"/>
      <c r="BE8" s="1"/>
      <c r="BF8" s="1"/>
      <c r="BG8" s="1"/>
      <c r="BH8" s="1"/>
      <c r="BI8" s="1"/>
      <c r="BN8" s="1"/>
      <c r="BO8" s="1"/>
      <c r="BP8" s="1"/>
      <c r="BQ8" s="1"/>
      <c r="BR8" s="1"/>
      <c r="BS8" s="1"/>
      <c r="BT8" s="1"/>
      <c r="BU8" s="1"/>
      <c r="BV8" s="1"/>
      <c r="BW8" s="1"/>
      <c r="BX8" s="1"/>
      <c r="BY8" s="1"/>
      <c r="BZ8" s="1"/>
      <c r="CA8" s="1"/>
      <c r="CB8" s="1"/>
      <c r="CE8" s="1"/>
      <c r="CF8" s="1"/>
      <c r="CG8" s="1"/>
      <c r="CH8" s="1"/>
      <c r="CI8" s="1"/>
      <c r="CJ8" s="1"/>
      <c r="CK8" s="1"/>
      <c r="CL8" s="1"/>
      <c r="CM8" s="1"/>
      <c r="CN8" s="1"/>
      <c r="CO8" s="1"/>
      <c r="CQ8" s="1"/>
    </row>
    <row r="9" spans="1:97" ht="30" x14ac:dyDescent="0.25">
      <c r="F9" s="14" t="s">
        <v>225</v>
      </c>
      <c r="G9" s="15" t="s">
        <v>188</v>
      </c>
      <c r="H9" s="15" t="s">
        <v>192</v>
      </c>
      <c r="I9" s="15" t="s">
        <v>194</v>
      </c>
      <c r="J9" s="15" t="s">
        <v>196</v>
      </c>
      <c r="K9" s="15" t="s">
        <v>198</v>
      </c>
      <c r="L9" s="15" t="s">
        <v>200</v>
      </c>
      <c r="M9" s="15" t="s">
        <v>202</v>
      </c>
      <c r="N9" s="15"/>
      <c r="O9" s="15" t="s">
        <v>207</v>
      </c>
      <c r="P9" s="15" t="s">
        <v>211</v>
      </c>
      <c r="Q9" s="15" t="s">
        <v>213</v>
      </c>
      <c r="R9" s="15" t="s">
        <v>215</v>
      </c>
      <c r="S9" s="15" t="s">
        <v>209</v>
      </c>
      <c r="T9" s="15" t="s">
        <v>217</v>
      </c>
      <c r="U9" s="15" t="s">
        <v>219</v>
      </c>
      <c r="AD9" s="1"/>
      <c r="AE9" s="1"/>
      <c r="AF9" s="1"/>
      <c r="AG9" s="1"/>
      <c r="AH9" s="1"/>
      <c r="AI9" s="1"/>
      <c r="AJ9" s="1"/>
      <c r="AK9" s="1"/>
      <c r="AL9" s="1"/>
      <c r="AM9" s="1"/>
      <c r="AN9" s="1"/>
      <c r="AO9" s="1"/>
      <c r="AP9" s="1"/>
      <c r="AQ9" s="1"/>
      <c r="AT9" s="1"/>
      <c r="AU9" s="1"/>
      <c r="AV9" s="1"/>
      <c r="AW9" s="1"/>
      <c r="AX9" s="1"/>
      <c r="AY9" s="1"/>
      <c r="AZ9" s="1"/>
      <c r="BA9" s="1"/>
      <c r="BB9" s="1"/>
      <c r="BC9" s="1"/>
      <c r="BD9" s="1"/>
      <c r="BE9" s="1"/>
      <c r="BF9" s="1"/>
      <c r="BG9" s="1"/>
      <c r="BH9" s="1"/>
      <c r="BI9" s="1"/>
      <c r="BN9" s="1"/>
      <c r="BO9" s="1"/>
      <c r="BP9" s="1"/>
      <c r="BQ9" s="1"/>
      <c r="BR9" s="1"/>
      <c r="BS9" s="1"/>
      <c r="BT9" s="1"/>
      <c r="BU9" s="1"/>
      <c r="BV9" s="1"/>
      <c r="BW9" s="1"/>
      <c r="BX9" s="1"/>
      <c r="BY9" s="1"/>
      <c r="BZ9" s="1"/>
      <c r="CA9" s="1"/>
      <c r="CB9" s="1"/>
      <c r="CE9" s="1"/>
      <c r="CF9" s="1"/>
      <c r="CG9" s="1"/>
      <c r="CH9" s="1"/>
      <c r="CI9" s="1"/>
      <c r="CJ9" s="1"/>
      <c r="CK9" s="1"/>
      <c r="CL9" s="1"/>
      <c r="CM9" s="1"/>
      <c r="CN9" s="1"/>
      <c r="CO9" s="1"/>
      <c r="CQ9" s="1"/>
    </row>
    <row r="10" spans="1:97" x14ac:dyDescent="0.25">
      <c r="F10" t="s">
        <v>233</v>
      </c>
      <c r="G10" s="1" t="s">
        <v>235</v>
      </c>
      <c r="H10" s="1" t="s">
        <v>235</v>
      </c>
      <c r="I10" s="1" t="s">
        <v>235</v>
      </c>
      <c r="J10" s="1" t="s">
        <v>235</v>
      </c>
      <c r="K10" s="1" t="s">
        <v>235</v>
      </c>
      <c r="L10" s="1" t="s">
        <v>235</v>
      </c>
      <c r="M10" s="1" t="s">
        <v>235</v>
      </c>
      <c r="O10" s="1" t="s">
        <v>235</v>
      </c>
      <c r="P10" s="1" t="s">
        <v>235</v>
      </c>
      <c r="Q10" s="1" t="s">
        <v>235</v>
      </c>
      <c r="R10" s="1" t="s">
        <v>235</v>
      </c>
      <c r="S10" s="1" t="s">
        <v>251</v>
      </c>
      <c r="T10" s="1" t="s">
        <v>251</v>
      </c>
      <c r="U10" s="1" t="s">
        <v>251</v>
      </c>
      <c r="AD10" s="1"/>
      <c r="AE10" s="1"/>
      <c r="AF10" s="1"/>
      <c r="AG10" s="1"/>
      <c r="AH10" s="1"/>
      <c r="AI10" s="1"/>
      <c r="AJ10" s="1"/>
      <c r="AK10" s="1"/>
      <c r="AL10" s="1"/>
      <c r="AM10" s="1"/>
      <c r="AN10" s="1"/>
      <c r="AO10" s="1"/>
      <c r="AP10" s="1"/>
      <c r="AQ10" s="1"/>
      <c r="AT10" s="1"/>
      <c r="AU10" s="1"/>
      <c r="AV10" s="1"/>
      <c r="AW10" s="1"/>
      <c r="AX10" s="1"/>
      <c r="AY10" s="1"/>
      <c r="AZ10" s="1"/>
      <c r="BA10" s="1"/>
      <c r="BB10" s="1"/>
      <c r="BC10" s="1"/>
      <c r="BD10" s="1"/>
      <c r="BE10" s="1"/>
      <c r="BF10" s="1"/>
      <c r="BG10" s="1"/>
      <c r="BH10" s="1"/>
      <c r="BI10" s="1"/>
      <c r="BN10" s="1"/>
      <c r="BO10" s="1"/>
      <c r="BP10" s="1"/>
      <c r="BQ10" s="1"/>
      <c r="BR10" s="1"/>
      <c r="BS10" s="1"/>
      <c r="BT10" s="1"/>
      <c r="BU10" s="1"/>
      <c r="BV10" s="1"/>
      <c r="BW10" s="1"/>
      <c r="BX10" s="1"/>
      <c r="BY10" s="1"/>
      <c r="BZ10" s="1"/>
      <c r="CA10" s="1"/>
      <c r="CB10" s="1"/>
      <c r="CE10" s="1"/>
      <c r="CF10" s="1"/>
      <c r="CG10" s="1"/>
      <c r="CH10" s="1"/>
      <c r="CI10" s="1"/>
      <c r="CJ10" s="1"/>
      <c r="CK10" s="1"/>
      <c r="CL10" s="1"/>
      <c r="CM10" s="1"/>
      <c r="CN10" s="1"/>
      <c r="CO10" s="1"/>
      <c r="CQ10" s="1"/>
    </row>
    <row r="11" spans="1:97" x14ac:dyDescent="0.25">
      <c r="F11" t="s">
        <v>234</v>
      </c>
      <c r="G11" s="12">
        <v>43544</v>
      </c>
      <c r="H11" s="12">
        <v>43548</v>
      </c>
      <c r="I11" s="12">
        <v>44371</v>
      </c>
      <c r="J11" s="12">
        <v>44254</v>
      </c>
      <c r="K11" s="12">
        <v>42079</v>
      </c>
      <c r="L11" s="12">
        <v>44110</v>
      </c>
      <c r="M11" s="12">
        <v>44254</v>
      </c>
      <c r="O11" s="12">
        <v>43530</v>
      </c>
      <c r="P11" s="12">
        <v>41364</v>
      </c>
      <c r="Q11" s="12">
        <v>43839</v>
      </c>
      <c r="R11" s="12">
        <v>44232</v>
      </c>
      <c r="S11" s="12">
        <v>44232</v>
      </c>
      <c r="T11" s="12">
        <v>44582</v>
      </c>
      <c r="U11" s="12">
        <v>44547</v>
      </c>
      <c r="V11" s="12"/>
      <c r="AD11" s="1"/>
      <c r="AE11" s="1"/>
      <c r="AF11" s="1"/>
      <c r="AG11" s="1"/>
      <c r="AH11" s="1"/>
      <c r="AI11" s="1"/>
      <c r="AJ11" s="1"/>
      <c r="AK11" s="1"/>
      <c r="AL11" s="1"/>
      <c r="AM11" s="1"/>
      <c r="AN11" s="1"/>
      <c r="AO11" s="1"/>
      <c r="AP11" s="1"/>
      <c r="AQ11" s="1"/>
      <c r="AT11" s="1"/>
      <c r="AU11" s="1"/>
      <c r="AV11" s="1"/>
      <c r="AW11" s="1"/>
      <c r="AX11" s="1"/>
      <c r="AY11" s="1"/>
      <c r="AZ11" s="1"/>
      <c r="BA11" s="1"/>
      <c r="BB11" s="1"/>
      <c r="BC11" s="1"/>
      <c r="BD11" s="1"/>
      <c r="BE11" s="1"/>
      <c r="BF11" s="1"/>
      <c r="BG11" s="1"/>
      <c r="BH11" s="1"/>
      <c r="BI11" s="1"/>
      <c r="BN11" s="1"/>
      <c r="BO11" s="1"/>
      <c r="BP11" s="1"/>
      <c r="BQ11" s="1"/>
      <c r="BR11" s="1"/>
      <c r="BS11" s="1"/>
      <c r="BT11" s="1"/>
      <c r="BU11" s="1"/>
      <c r="BV11" s="1"/>
      <c r="BW11" s="1"/>
      <c r="BX11" s="1"/>
      <c r="BY11" s="1"/>
      <c r="BZ11" s="1"/>
      <c r="CA11" s="1"/>
      <c r="CB11" s="1"/>
      <c r="CE11" s="1"/>
      <c r="CF11" s="1"/>
      <c r="CG11" s="1"/>
      <c r="CH11" s="1"/>
      <c r="CI11" s="1"/>
      <c r="CJ11" s="1"/>
      <c r="CK11" s="1"/>
      <c r="CL11" s="1"/>
      <c r="CM11" s="1"/>
      <c r="CN11" s="1"/>
      <c r="CO11" s="1"/>
      <c r="CQ11" s="1"/>
    </row>
    <row r="12" spans="1:97" x14ac:dyDescent="0.25">
      <c r="AD12" s="1"/>
      <c r="AE12" s="1"/>
      <c r="AF12" s="1"/>
      <c r="AG12" s="1"/>
      <c r="AH12" s="1"/>
      <c r="AI12" s="1"/>
      <c r="AJ12" s="1"/>
      <c r="AK12" s="1"/>
      <c r="AL12" s="1"/>
      <c r="AM12" s="1"/>
      <c r="AN12" s="1"/>
      <c r="AO12" s="1"/>
      <c r="AP12" s="1"/>
      <c r="AQ12" s="1"/>
      <c r="AT12" s="1"/>
      <c r="AU12" s="1"/>
      <c r="AV12" s="1"/>
      <c r="AW12" s="1"/>
      <c r="AX12" s="1"/>
      <c r="AY12" s="1"/>
      <c r="AZ12" s="1"/>
      <c r="BA12" s="1"/>
      <c r="BB12" s="1"/>
      <c r="BC12" s="1"/>
      <c r="BD12" s="1"/>
      <c r="BE12" s="1"/>
      <c r="BF12" s="1"/>
      <c r="BG12" s="1"/>
      <c r="BH12" s="1"/>
      <c r="BI12" s="1"/>
      <c r="BN12" s="1"/>
      <c r="BO12" s="1"/>
      <c r="BP12" s="1"/>
      <c r="BQ12" s="1"/>
      <c r="BR12" s="1"/>
      <c r="BS12" s="1"/>
      <c r="BT12" s="1"/>
      <c r="BU12" s="1"/>
      <c r="BV12" s="1"/>
      <c r="BW12" s="1"/>
      <c r="BX12" s="1"/>
      <c r="BY12" s="1"/>
      <c r="BZ12" s="1"/>
      <c r="CA12" s="1"/>
      <c r="CB12" s="1"/>
      <c r="CE12" s="1"/>
      <c r="CF12" s="1"/>
      <c r="CG12" s="1"/>
      <c r="CH12" s="1"/>
      <c r="CI12" s="1"/>
      <c r="CJ12" s="1"/>
      <c r="CK12" s="1"/>
      <c r="CL12" s="1"/>
      <c r="CM12" s="1"/>
      <c r="CN12" s="1"/>
      <c r="CO12" s="1"/>
      <c r="CQ12" s="1"/>
    </row>
    <row r="13" spans="1:97" x14ac:dyDescent="0.25">
      <c r="F13" t="s">
        <v>5</v>
      </c>
      <c r="G13" s="1" t="s">
        <v>6</v>
      </c>
      <c r="H13" s="1" t="s">
        <v>6</v>
      </c>
      <c r="I13" s="1" t="s">
        <v>6</v>
      </c>
      <c r="J13" s="1" t="s">
        <v>6</v>
      </c>
      <c r="K13" s="1" t="s">
        <v>6</v>
      </c>
      <c r="L13" s="1" t="s">
        <v>6</v>
      </c>
      <c r="M13" s="1" t="s">
        <v>6</v>
      </c>
      <c r="O13" s="1" t="s">
        <v>6</v>
      </c>
      <c r="P13" s="1" t="s">
        <v>6</v>
      </c>
      <c r="Q13" s="1" t="s">
        <v>6</v>
      </c>
      <c r="R13" s="1" t="s">
        <v>6</v>
      </c>
      <c r="S13" s="1" t="s">
        <v>6</v>
      </c>
      <c r="T13" s="1" t="s">
        <v>6</v>
      </c>
      <c r="U13" s="1" t="s">
        <v>6</v>
      </c>
      <c r="W13" s="1" t="s">
        <v>261</v>
      </c>
      <c r="X13" s="1" t="s">
        <v>262</v>
      </c>
      <c r="AD13" s="1" t="s">
        <v>6</v>
      </c>
      <c r="AE13" s="1" t="s">
        <v>6</v>
      </c>
      <c r="AF13" s="1" t="s">
        <v>6</v>
      </c>
      <c r="AG13" s="1" t="s">
        <v>6</v>
      </c>
      <c r="AH13" s="1" t="s">
        <v>6</v>
      </c>
      <c r="AI13" s="1" t="s">
        <v>6</v>
      </c>
      <c r="AJ13" s="1" t="s">
        <v>6</v>
      </c>
      <c r="AK13" s="1"/>
      <c r="AL13" s="1" t="s">
        <v>6</v>
      </c>
      <c r="AM13" s="1" t="s">
        <v>6</v>
      </c>
      <c r="AN13" s="1" t="s">
        <v>6</v>
      </c>
      <c r="AO13" s="1" t="s">
        <v>6</v>
      </c>
      <c r="AP13" s="1" t="s">
        <v>6</v>
      </c>
      <c r="AQ13" s="1" t="s">
        <v>6</v>
      </c>
      <c r="AR13" s="1" t="s">
        <v>6</v>
      </c>
      <c r="AT13" s="1" t="s">
        <v>6</v>
      </c>
      <c r="AU13" s="1" t="s">
        <v>6</v>
      </c>
      <c r="AV13" s="1" t="s">
        <v>6</v>
      </c>
      <c r="AW13" s="1" t="s">
        <v>6</v>
      </c>
      <c r="AX13" s="1" t="s">
        <v>6</v>
      </c>
      <c r="AY13" s="1" t="s">
        <v>6</v>
      </c>
      <c r="AZ13" s="1" t="s">
        <v>6</v>
      </c>
      <c r="BA13" s="1"/>
      <c r="BB13" s="1" t="s">
        <v>6</v>
      </c>
      <c r="BC13" s="1" t="s">
        <v>6</v>
      </c>
      <c r="BD13" s="1" t="s">
        <v>6</v>
      </c>
      <c r="BE13" s="1" t="s">
        <v>6</v>
      </c>
      <c r="BF13" s="1" t="s">
        <v>6</v>
      </c>
      <c r="BG13" s="1" t="s">
        <v>6</v>
      </c>
      <c r="BH13" s="1" t="s">
        <v>6</v>
      </c>
      <c r="BI13" s="1"/>
      <c r="BN13" s="1" t="s">
        <v>6</v>
      </c>
      <c r="BO13" s="1" t="s">
        <v>6</v>
      </c>
      <c r="BP13" s="1" t="s">
        <v>6</v>
      </c>
      <c r="BQ13" s="1" t="s">
        <v>6</v>
      </c>
      <c r="BR13" s="1" t="s">
        <v>6</v>
      </c>
      <c r="BS13" s="1" t="s">
        <v>6</v>
      </c>
      <c r="BT13" s="1" t="s">
        <v>6</v>
      </c>
      <c r="BU13" s="1"/>
      <c r="BV13" s="1" t="s">
        <v>6</v>
      </c>
      <c r="BW13" s="1" t="s">
        <v>6</v>
      </c>
      <c r="BX13" s="1" t="s">
        <v>6</v>
      </c>
      <c r="BY13" s="1" t="s">
        <v>6</v>
      </c>
      <c r="BZ13" s="1" t="s">
        <v>6</v>
      </c>
      <c r="CA13" s="1" t="s">
        <v>6</v>
      </c>
      <c r="CB13" s="1" t="s">
        <v>6</v>
      </c>
      <c r="CE13" s="1" t="s">
        <v>6</v>
      </c>
      <c r="CF13" s="1" t="s">
        <v>6</v>
      </c>
      <c r="CG13" s="1" t="s">
        <v>6</v>
      </c>
      <c r="CH13" s="1" t="s">
        <v>6</v>
      </c>
      <c r="CI13" s="1" t="s">
        <v>6</v>
      </c>
      <c r="CJ13" s="1" t="s">
        <v>6</v>
      </c>
      <c r="CK13" s="1" t="s">
        <v>6</v>
      </c>
      <c r="CL13" s="1"/>
      <c r="CM13" s="1" t="s">
        <v>6</v>
      </c>
      <c r="CN13" s="1" t="s">
        <v>6</v>
      </c>
      <c r="CO13" s="1" t="s">
        <v>6</v>
      </c>
      <c r="CP13" s="1" t="s">
        <v>6</v>
      </c>
      <c r="CQ13" s="1" t="s">
        <v>6</v>
      </c>
      <c r="CR13" s="1" t="s">
        <v>6</v>
      </c>
      <c r="CS13" s="1" t="s">
        <v>6</v>
      </c>
    </row>
    <row r="14" spans="1:97" x14ac:dyDescent="0.25">
      <c r="F14" t="s">
        <v>7</v>
      </c>
      <c r="G14" s="1" t="s">
        <v>8</v>
      </c>
      <c r="H14" s="1" t="s">
        <v>8</v>
      </c>
      <c r="I14" s="1" t="s">
        <v>8</v>
      </c>
      <c r="J14" s="1" t="s">
        <v>8</v>
      </c>
      <c r="K14" s="1" t="s">
        <v>8</v>
      </c>
      <c r="L14" s="1" t="s">
        <v>8</v>
      </c>
      <c r="M14" s="1" t="s">
        <v>8</v>
      </c>
      <c r="O14" s="1" t="s">
        <v>8</v>
      </c>
      <c r="P14" s="1" t="s">
        <v>8</v>
      </c>
      <c r="Q14" s="1" t="s">
        <v>8</v>
      </c>
    </row>
    <row r="15" spans="1:97" x14ac:dyDescent="0.25">
      <c r="A15" t="s">
        <v>9</v>
      </c>
      <c r="D15" t="s">
        <v>241</v>
      </c>
      <c r="E15" t="s">
        <v>242</v>
      </c>
      <c r="F15" t="s">
        <v>10</v>
      </c>
      <c r="G15" s="1" t="s">
        <v>11</v>
      </c>
      <c r="H15" s="1" t="s">
        <v>11</v>
      </c>
      <c r="I15" s="1" t="s">
        <v>11</v>
      </c>
      <c r="J15" s="1" t="s">
        <v>11</v>
      </c>
      <c r="K15" s="1" t="s">
        <v>11</v>
      </c>
      <c r="L15" s="1" t="s">
        <v>11</v>
      </c>
      <c r="M15" s="1" t="s">
        <v>11</v>
      </c>
      <c r="O15" s="1" t="s">
        <v>11</v>
      </c>
      <c r="P15" s="1" t="s">
        <v>11</v>
      </c>
      <c r="Q15" s="1" t="s">
        <v>11</v>
      </c>
      <c r="R15" s="1" t="s">
        <v>11</v>
      </c>
      <c r="S15" s="1" t="s">
        <v>11</v>
      </c>
      <c r="T15" s="1" t="s">
        <v>11</v>
      </c>
      <c r="U15" s="1" t="s">
        <v>11</v>
      </c>
      <c r="BN15" s="4"/>
    </row>
    <row r="17" spans="1:98" x14ac:dyDescent="0.25">
      <c r="A17" t="s">
        <v>12</v>
      </c>
      <c r="D17">
        <v>0.1</v>
      </c>
      <c r="E17">
        <v>7.0000000000000007E-2</v>
      </c>
      <c r="F17" t="s">
        <v>13</v>
      </c>
      <c r="G17" s="16">
        <v>4.4859000000000003E-2</v>
      </c>
      <c r="H17" s="16" t="s">
        <v>14</v>
      </c>
      <c r="I17" s="16">
        <v>3.6443000000000003E-2</v>
      </c>
      <c r="J17" s="16">
        <v>2.2744E-2</v>
      </c>
      <c r="K17" s="16">
        <v>3.8462999999999997E-2</v>
      </c>
      <c r="L17" s="16">
        <v>5.1503E-2</v>
      </c>
      <c r="M17" s="16">
        <v>6.3510999999999998E-2</v>
      </c>
      <c r="N17" s="16"/>
      <c r="O17" s="16">
        <v>3.4383999999999998E-2</v>
      </c>
      <c r="P17" s="16">
        <v>6.2026999999999999E-2</v>
      </c>
      <c r="Q17" s="2" t="s">
        <v>15</v>
      </c>
      <c r="R17" s="2" t="s">
        <v>53</v>
      </c>
      <c r="S17" s="16">
        <v>5.8271999999999997E-2</v>
      </c>
      <c r="T17" s="2">
        <v>4.8932000000000003E-2</v>
      </c>
      <c r="U17" s="2">
        <v>4.9257000000000002E-2</v>
      </c>
      <c r="V17" s="2"/>
      <c r="AD17" s="4">
        <f>+G17*$D17</f>
        <v>4.4859000000000001E-3</v>
      </c>
      <c r="AE17" s="4"/>
      <c r="AF17" s="4">
        <f>+I17*$D17</f>
        <v>3.6443000000000005E-3</v>
      </c>
      <c r="AG17" s="4">
        <f>+J17*$D17</f>
        <v>2.2744000000000002E-3</v>
      </c>
      <c r="AH17" s="4">
        <f>+K17*$D17</f>
        <v>3.8463E-3</v>
      </c>
      <c r="AI17" s="4">
        <f>+L17*$D17</f>
        <v>5.1503E-3</v>
      </c>
      <c r="AJ17" s="4">
        <f>+M17*$D17</f>
        <v>6.3511000000000001E-3</v>
      </c>
      <c r="AK17" s="4"/>
      <c r="AL17" s="4">
        <f>+O17*$D17</f>
        <v>3.4383999999999999E-3</v>
      </c>
      <c r="AM17" s="4">
        <f>+P17*$D17</f>
        <v>6.2027000000000002E-3</v>
      </c>
      <c r="AN17" s="4"/>
      <c r="AO17" s="4"/>
      <c r="AP17" s="4">
        <f t="shared" ref="AP17:AP22" si="0">+S17*$D17</f>
        <v>5.8272000000000003E-3</v>
      </c>
      <c r="AQ17" s="4">
        <f t="shared" ref="AQ17:AR32" si="1">+T17*$D17</f>
        <v>4.8932000000000003E-3</v>
      </c>
      <c r="AR17" s="4">
        <f t="shared" si="1"/>
        <v>4.9257000000000007E-3</v>
      </c>
      <c r="AT17" s="6">
        <f t="shared" ref="AT17:AT26" si="2">+AD17/AD$36%</f>
        <v>0.96461464109558603</v>
      </c>
      <c r="AU17" s="6">
        <f t="shared" ref="AU17:AU26" si="3">+AE17/AE$36%</f>
        <v>0</v>
      </c>
      <c r="AV17" s="6">
        <f t="shared" ref="AV17:AV26" si="4">+AF17/AF$36%</f>
        <v>0.17186652209889108</v>
      </c>
      <c r="AW17" s="6">
        <f t="shared" ref="AW17:AW26" si="5">+AG17/AG$36%</f>
        <v>0.72545046705450944</v>
      </c>
      <c r="AX17" s="6">
        <f t="shared" ref="AX17:AX26" si="6">+AH17/AH$36%</f>
        <v>0.13679477239668195</v>
      </c>
      <c r="AY17" s="6">
        <f t="shared" ref="AY17:AY26" si="7">+AI17/AI$36%</f>
        <v>0.21991225826687927</v>
      </c>
      <c r="AZ17" s="6">
        <f t="shared" ref="AZ17:AZ26" si="8">+AJ17/AJ$36%</f>
        <v>0.80836575918078024</v>
      </c>
      <c r="BA17" s="6"/>
      <c r="BB17" s="6">
        <f t="shared" ref="BB17:BB26" si="9">+AL17/AL$36%</f>
        <v>0.25929437536294159</v>
      </c>
      <c r="BC17" s="6">
        <f t="shared" ref="BC17:BC26" si="10">+AM17/AM$36%</f>
        <v>0.37154798537259304</v>
      </c>
      <c r="BD17" s="6">
        <f t="shared" ref="BD17:BD26" si="11">+AN17/AN$36%</f>
        <v>0</v>
      </c>
      <c r="BE17" s="6">
        <f t="shared" ref="BE17:BE26" si="12">+AO17/AO$36%</f>
        <v>0</v>
      </c>
      <c r="BF17" s="6">
        <f t="shared" ref="BF17:BF26" si="13">+AP17/AP$36%</f>
        <v>0.27269324988460653</v>
      </c>
      <c r="BG17" s="6">
        <f t="shared" ref="BG17:BG26" si="14">+AQ17/AQ$36%</f>
        <v>0.20499130123778464</v>
      </c>
      <c r="BH17" s="6">
        <f t="shared" ref="BH17:BH26" si="15">+AR17/AR$36%</f>
        <v>0.21715567576369091</v>
      </c>
      <c r="BI17" s="6">
        <f t="shared" ref="BI17:BI26" si="16">AVERAGE(AT17:BH17)</f>
        <v>0.31090621483678182</v>
      </c>
      <c r="BN17" s="4">
        <f>+G17*$E17</f>
        <v>3.1401300000000005E-3</v>
      </c>
      <c r="BO17" s="4"/>
      <c r="BP17" s="4">
        <f>+I17*$E17</f>
        <v>2.5510100000000003E-3</v>
      </c>
      <c r="BQ17" s="4">
        <f>+J17*$E17</f>
        <v>1.5920800000000003E-3</v>
      </c>
      <c r="BR17" s="4">
        <f>+K17*$E17</f>
        <v>2.6924100000000001E-3</v>
      </c>
      <c r="BS17" s="4">
        <f>+L17*$E17</f>
        <v>3.6052100000000002E-3</v>
      </c>
      <c r="BT17" s="4">
        <f>+M17*$E17</f>
        <v>4.4457699999999999E-3</v>
      </c>
      <c r="BU17" s="4"/>
      <c r="BV17" s="4">
        <f>+O17*$E17</f>
        <v>2.4068800000000001E-3</v>
      </c>
      <c r="BW17" s="4">
        <f>+P17*$E17</f>
        <v>4.3418900000000002E-3</v>
      </c>
      <c r="BX17" s="4"/>
      <c r="BY17" s="4"/>
      <c r="BZ17" s="4">
        <f t="shared" ref="BZ17:BZ22" si="17">+S17*$E17</f>
        <v>4.0790399999999999E-3</v>
      </c>
      <c r="CA17" s="4">
        <f t="shared" ref="CA17:CB26" si="18">+T17*$E17</f>
        <v>3.4252400000000004E-3</v>
      </c>
      <c r="CB17" s="4">
        <f t="shared" si="18"/>
        <v>3.4479900000000006E-3</v>
      </c>
      <c r="CE17" s="6">
        <f t="shared" ref="CE17:CE26" si="19">+BN17/BN$36%</f>
        <v>0.6263198146348814</v>
      </c>
      <c r="CF17" s="6">
        <f t="shared" ref="CF17:CF26" si="20">+BO17/BO$36%</f>
        <v>0</v>
      </c>
      <c r="CG17" s="6">
        <f t="shared" ref="CG17:CG26" si="21">+BP17/BP$36%</f>
        <v>0.1216699228847605</v>
      </c>
      <c r="CH17" s="6">
        <f t="shared" ref="CH17:CH26" si="22">+BQ17/BQ$36%</f>
        <v>0.49573405383785552</v>
      </c>
      <c r="CI17" s="6">
        <f t="shared" ref="CI17:CI26" si="23">+BR17/BR$36%</f>
        <v>9.2722698631512002E-2</v>
      </c>
      <c r="CJ17" s="6">
        <f t="shared" ref="CJ17:CJ26" si="24">+BS17/BS$36%</f>
        <v>0.15194061998347533</v>
      </c>
      <c r="CK17" s="6">
        <f t="shared" ref="CK17:CK26" si="25">+BT17/BT$36%</f>
        <v>0.53160418743156157</v>
      </c>
      <c r="CL17" s="6"/>
      <c r="CM17" s="6">
        <f t="shared" ref="CM17:CM26" si="26">+BV17/BV$36%</f>
        <v>0.20040712101135644</v>
      </c>
      <c r="CN17" s="6">
        <f t="shared" ref="CN17:CN26" si="27">+BW17/BW$36%</f>
        <v>0.27608159269795923</v>
      </c>
      <c r="CO17" s="6">
        <f t="shared" ref="CO17:CO26" si="28">+BX17/BX$36%</f>
        <v>0</v>
      </c>
      <c r="CP17" s="6">
        <f t="shared" ref="CP17:CP26" si="29">+BY17/BY$36%</f>
        <v>0</v>
      </c>
      <c r="CQ17" s="6">
        <f t="shared" ref="CQ17:CQ26" si="30">+BZ17/BZ$36%</f>
        <v>0.17129814024554138</v>
      </c>
      <c r="CR17" s="6">
        <f t="shared" ref="CR17:CR26" si="31">+CA17/CA$36%</f>
        <v>0.14613659930511691</v>
      </c>
      <c r="CS17" s="6">
        <f t="shared" ref="CS17:CS26" si="32">+CB17/CB$36%</f>
        <v>0.14953338267509811</v>
      </c>
      <c r="CT17" s="6">
        <f t="shared" ref="CT17:CT26" si="33">AVERAGE(CE17:CS17)</f>
        <v>0.21167486666707988</v>
      </c>
    </row>
    <row r="18" spans="1:98" x14ac:dyDescent="0.25">
      <c r="A18" t="s">
        <v>16</v>
      </c>
      <c r="D18">
        <v>0.03</v>
      </c>
      <c r="E18">
        <v>0.01</v>
      </c>
      <c r="F18" t="s">
        <v>13</v>
      </c>
      <c r="G18" s="16" t="s">
        <v>17</v>
      </c>
      <c r="H18" s="16" t="s">
        <v>18</v>
      </c>
      <c r="I18" s="16" t="s">
        <v>19</v>
      </c>
      <c r="J18" s="16" t="s">
        <v>20</v>
      </c>
      <c r="K18" s="16">
        <v>3.9257E-2</v>
      </c>
      <c r="L18" s="16" t="s">
        <v>20</v>
      </c>
      <c r="M18" s="16" t="s">
        <v>20</v>
      </c>
      <c r="N18" s="16"/>
      <c r="O18" s="16" t="s">
        <v>21</v>
      </c>
      <c r="P18" s="16">
        <v>3.2747999999999999E-2</v>
      </c>
      <c r="Q18" s="2" t="s">
        <v>21</v>
      </c>
      <c r="R18" s="2">
        <v>4.6667E-2</v>
      </c>
      <c r="S18" s="16">
        <v>5.5057000000000002E-2</v>
      </c>
      <c r="T18" s="2" t="s">
        <v>257</v>
      </c>
      <c r="U18" s="2" t="s">
        <v>31</v>
      </c>
      <c r="V18" s="2"/>
      <c r="AD18" s="4"/>
      <c r="AE18" s="4"/>
      <c r="AF18" s="4"/>
      <c r="AG18" s="4"/>
      <c r="AH18" s="4">
        <f>+K18*$D18</f>
        <v>1.17771E-3</v>
      </c>
      <c r="AI18" s="4"/>
      <c r="AJ18" s="4"/>
      <c r="AK18" s="4"/>
      <c r="AL18" s="4"/>
      <c r="AM18" s="4">
        <f>+P18*$D18</f>
        <v>9.8244000000000001E-4</v>
      </c>
      <c r="AN18" s="4"/>
      <c r="AO18" s="4">
        <f>+R18*$D18</f>
        <v>1.4000099999999999E-3</v>
      </c>
      <c r="AP18" s="4">
        <f t="shared" si="0"/>
        <v>1.65171E-3</v>
      </c>
      <c r="AQ18" s="4"/>
      <c r="AR18" s="4"/>
      <c r="AT18" s="6">
        <f t="shared" si="2"/>
        <v>0</v>
      </c>
      <c r="AU18" s="6">
        <f t="shared" si="3"/>
        <v>0</v>
      </c>
      <c r="AV18" s="6">
        <f t="shared" si="4"/>
        <v>0</v>
      </c>
      <c r="AW18" s="6">
        <f t="shared" si="5"/>
        <v>0</v>
      </c>
      <c r="AX18" s="6">
        <f t="shared" si="6"/>
        <v>4.1885596911134415E-2</v>
      </c>
      <c r="AY18" s="6">
        <f t="shared" si="7"/>
        <v>0</v>
      </c>
      <c r="AZ18" s="6">
        <f t="shared" si="8"/>
        <v>0</v>
      </c>
      <c r="BA18" s="6"/>
      <c r="BB18" s="6">
        <f t="shared" si="9"/>
        <v>0</v>
      </c>
      <c r="BC18" s="6">
        <f t="shared" si="10"/>
        <v>5.8849146782764004E-2</v>
      </c>
      <c r="BD18" s="6">
        <f t="shared" si="11"/>
        <v>0</v>
      </c>
      <c r="BE18" s="6">
        <f t="shared" si="12"/>
        <v>0.1692127772250086</v>
      </c>
      <c r="BF18" s="6">
        <f t="shared" si="13"/>
        <v>7.7294441201074857E-2</v>
      </c>
      <c r="BG18" s="6">
        <f t="shared" si="14"/>
        <v>0</v>
      </c>
      <c r="BH18" s="6">
        <f t="shared" si="15"/>
        <v>0</v>
      </c>
      <c r="BI18" s="6">
        <f t="shared" si="16"/>
        <v>2.4802997294284423E-2</v>
      </c>
      <c r="BN18" s="4"/>
      <c r="BO18" s="4"/>
      <c r="BP18" s="4"/>
      <c r="BQ18" s="4"/>
      <c r="BR18" s="4">
        <f>+K18*$E18</f>
        <v>3.9257000000000002E-4</v>
      </c>
      <c r="BS18" s="4"/>
      <c r="BT18" s="4"/>
      <c r="BU18" s="4"/>
      <c r="BV18" s="4"/>
      <c r="BW18" s="4">
        <f>+P18*$E18</f>
        <v>3.2748E-4</v>
      </c>
      <c r="BX18" s="4"/>
      <c r="BY18" s="4">
        <f>+R18*$E18</f>
        <v>4.6667000000000003E-4</v>
      </c>
      <c r="BZ18" s="4">
        <f t="shared" si="17"/>
        <v>5.5057000000000001E-4</v>
      </c>
      <c r="CA18" s="4"/>
      <c r="CB18" s="4"/>
      <c r="CE18" s="6">
        <f t="shared" si="19"/>
        <v>0</v>
      </c>
      <c r="CF18" s="6">
        <f t="shared" si="20"/>
        <v>0</v>
      </c>
      <c r="CG18" s="6">
        <f t="shared" si="21"/>
        <v>0</v>
      </c>
      <c r="CH18" s="6">
        <f t="shared" si="22"/>
        <v>0</v>
      </c>
      <c r="CI18" s="6">
        <f t="shared" si="23"/>
        <v>1.3519541898066293E-2</v>
      </c>
      <c r="CJ18" s="6">
        <f t="shared" si="24"/>
        <v>0</v>
      </c>
      <c r="CK18" s="6">
        <f t="shared" si="25"/>
        <v>0</v>
      </c>
      <c r="CL18" s="6"/>
      <c r="CM18" s="6">
        <f t="shared" si="26"/>
        <v>0</v>
      </c>
      <c r="CN18" s="6">
        <f t="shared" si="27"/>
        <v>2.0823005644253469E-2</v>
      </c>
      <c r="CO18" s="6">
        <f t="shared" si="28"/>
        <v>0</v>
      </c>
      <c r="CP18" s="6">
        <f t="shared" si="29"/>
        <v>5.504695091946292E-2</v>
      </c>
      <c r="CQ18" s="6">
        <f t="shared" si="30"/>
        <v>2.3121032663319732E-2</v>
      </c>
      <c r="CR18" s="6">
        <f t="shared" si="31"/>
        <v>0</v>
      </c>
      <c r="CS18" s="6">
        <f t="shared" si="32"/>
        <v>0</v>
      </c>
      <c r="CT18" s="6">
        <f t="shared" si="33"/>
        <v>8.0364665089358873E-3</v>
      </c>
    </row>
    <row r="19" spans="1:98" x14ac:dyDescent="0.25">
      <c r="A19" t="s">
        <v>22</v>
      </c>
      <c r="D19">
        <v>0.3</v>
      </c>
      <c r="E19">
        <v>0.1</v>
      </c>
      <c r="F19" t="s">
        <v>13</v>
      </c>
      <c r="G19" s="16">
        <v>0.36770900000000001</v>
      </c>
      <c r="H19" s="16">
        <v>0.27876800000000002</v>
      </c>
      <c r="I19" s="16">
        <v>1.39537</v>
      </c>
      <c r="J19" s="16">
        <v>0.23710300000000001</v>
      </c>
      <c r="K19" s="16">
        <v>1.7969390000000001</v>
      </c>
      <c r="L19" s="16">
        <v>1.382274</v>
      </c>
      <c r="M19" s="16">
        <v>0.44291900000000001</v>
      </c>
      <c r="N19" s="16"/>
      <c r="O19" s="16">
        <v>0.961947</v>
      </c>
      <c r="P19" s="16">
        <v>1.290001</v>
      </c>
      <c r="Q19" s="2">
        <v>0.68252000000000002</v>
      </c>
      <c r="R19" s="2">
        <v>0.64286600000000005</v>
      </c>
      <c r="S19" s="16">
        <v>2.0121959999999999</v>
      </c>
      <c r="T19" s="2">
        <v>1.5914630000000001</v>
      </c>
      <c r="U19" s="2">
        <v>1.692266</v>
      </c>
      <c r="V19" s="2"/>
      <c r="AD19" s="4">
        <f t="shared" ref="AD19:AG21" si="34">+G19*$D19</f>
        <v>0.1103127</v>
      </c>
      <c r="AE19" s="4">
        <f t="shared" si="34"/>
        <v>8.3630400000000008E-2</v>
      </c>
      <c r="AF19" s="4">
        <f t="shared" si="34"/>
        <v>0.41861100000000001</v>
      </c>
      <c r="AG19" s="4">
        <f t="shared" si="34"/>
        <v>7.1130899999999997E-2</v>
      </c>
      <c r="AH19" s="4">
        <f>+K19*$D19</f>
        <v>0.5390817</v>
      </c>
      <c r="AI19" s="4">
        <f t="shared" ref="AI19:AJ22" si="35">+L19*$D19</f>
        <v>0.4146822</v>
      </c>
      <c r="AJ19" s="4">
        <f t="shared" si="35"/>
        <v>0.13287569999999999</v>
      </c>
      <c r="AK19" s="4"/>
      <c r="AL19" s="4">
        <f>+O19*$D19</f>
        <v>0.28858410000000001</v>
      </c>
      <c r="AM19" s="4">
        <f>+P19*$D19</f>
        <v>0.38700029999999996</v>
      </c>
      <c r="AN19" s="4">
        <f>+Q19*$D19</f>
        <v>0.20475599999999999</v>
      </c>
      <c r="AO19" s="4">
        <f>+R19*$D19</f>
        <v>0.1928598</v>
      </c>
      <c r="AP19" s="4">
        <f t="shared" si="0"/>
        <v>0.60365879999999994</v>
      </c>
      <c r="AQ19" s="4">
        <f t="shared" si="1"/>
        <v>0.4774389</v>
      </c>
      <c r="AR19" s="4">
        <f t="shared" si="1"/>
        <v>0.50767980000000001</v>
      </c>
      <c r="AT19" s="6">
        <f t="shared" si="2"/>
        <v>23.720824253502094</v>
      </c>
      <c r="AU19" s="6">
        <f t="shared" si="3"/>
        <v>21.387667039681006</v>
      </c>
      <c r="AV19" s="6">
        <f t="shared" si="4"/>
        <v>19.741848004373647</v>
      </c>
      <c r="AW19" s="6">
        <f t="shared" si="5"/>
        <v>22.688157152219311</v>
      </c>
      <c r="AX19" s="6">
        <f t="shared" si="6"/>
        <v>19.172596639553955</v>
      </c>
      <c r="AY19" s="6">
        <f t="shared" si="7"/>
        <v>17.706482935960562</v>
      </c>
      <c r="AZ19" s="6">
        <f t="shared" si="8"/>
        <v>16.912372046917476</v>
      </c>
      <c r="BA19" s="6"/>
      <c r="BB19" s="6">
        <f t="shared" si="9"/>
        <v>21.762515690197962</v>
      </c>
      <c r="BC19" s="6">
        <f t="shared" si="10"/>
        <v>23.181708256660663</v>
      </c>
      <c r="BD19" s="6">
        <f t="shared" si="11"/>
        <v>25.896475105962935</v>
      </c>
      <c r="BE19" s="6">
        <f t="shared" si="12"/>
        <v>23.310078051628</v>
      </c>
      <c r="BF19" s="6">
        <f t="shared" si="13"/>
        <v>28.249190004366024</v>
      </c>
      <c r="BG19" s="6">
        <f t="shared" si="14"/>
        <v>20.001394051446198</v>
      </c>
      <c r="BH19" s="6">
        <f t="shared" si="15"/>
        <v>22.381702101341016</v>
      </c>
      <c r="BI19" s="6">
        <f t="shared" si="16"/>
        <v>21.865215095272209</v>
      </c>
      <c r="BN19" s="4">
        <f t="shared" ref="BN19:BQ21" si="36">+G19*$E19</f>
        <v>3.6770900000000002E-2</v>
      </c>
      <c r="BO19" s="4">
        <f t="shared" si="36"/>
        <v>2.7876800000000004E-2</v>
      </c>
      <c r="BP19" s="4">
        <f t="shared" si="36"/>
        <v>0.13953699999999999</v>
      </c>
      <c r="BQ19" s="4">
        <f t="shared" si="36"/>
        <v>2.3710300000000004E-2</v>
      </c>
      <c r="BR19" s="4">
        <f>+K19*$E19</f>
        <v>0.17969390000000002</v>
      </c>
      <c r="BS19" s="4">
        <f t="shared" ref="BS19:BT22" si="37">+L19*$E19</f>
        <v>0.1382274</v>
      </c>
      <c r="BT19" s="4">
        <f t="shared" si="37"/>
        <v>4.4291900000000002E-2</v>
      </c>
      <c r="BU19" s="4"/>
      <c r="BV19" s="4">
        <f>+O19*$E19</f>
        <v>9.6194700000000008E-2</v>
      </c>
      <c r="BW19" s="4">
        <f>+P19*$E19</f>
        <v>0.12900010000000001</v>
      </c>
      <c r="BX19" s="4">
        <f>+Q19*$E19</f>
        <v>6.8252000000000007E-2</v>
      </c>
      <c r="BY19" s="4">
        <f>+R19*$E19</f>
        <v>6.4286600000000013E-2</v>
      </c>
      <c r="BZ19" s="4">
        <f t="shared" si="17"/>
        <v>0.2012196</v>
      </c>
      <c r="CA19" s="4">
        <f t="shared" si="18"/>
        <v>0.15914630000000002</v>
      </c>
      <c r="CB19" s="4">
        <f t="shared" si="18"/>
        <v>0.1692266</v>
      </c>
      <c r="CE19" s="6">
        <f t="shared" si="19"/>
        <v>7.3342005814911353</v>
      </c>
      <c r="CF19" s="6">
        <f t="shared" si="20"/>
        <v>6.5072117192556274</v>
      </c>
      <c r="CG19" s="6">
        <f t="shared" si="21"/>
        <v>6.6551899167666235</v>
      </c>
      <c r="CH19" s="6">
        <f t="shared" si="22"/>
        <v>7.3827968046277226</v>
      </c>
      <c r="CI19" s="6">
        <f t="shared" si="23"/>
        <v>6.1883975084110725</v>
      </c>
      <c r="CJ19" s="6">
        <f t="shared" si="24"/>
        <v>5.8255571394464782</v>
      </c>
      <c r="CK19" s="6">
        <f t="shared" si="25"/>
        <v>5.2962162930830843</v>
      </c>
      <c r="CL19" s="6"/>
      <c r="CM19" s="6">
        <f t="shared" si="26"/>
        <v>8.0095820662231318</v>
      </c>
      <c r="CN19" s="6">
        <f t="shared" si="27"/>
        <v>8.2025461414720358</v>
      </c>
      <c r="CO19" s="6">
        <f t="shared" si="28"/>
        <v>8.3279898692831651</v>
      </c>
      <c r="CP19" s="6">
        <f t="shared" si="29"/>
        <v>7.5830486531792172</v>
      </c>
      <c r="CQ19" s="6">
        <f t="shared" si="30"/>
        <v>8.4501606409723227</v>
      </c>
      <c r="CR19" s="6">
        <f t="shared" si="31"/>
        <v>6.7899181003351377</v>
      </c>
      <c r="CS19" s="6">
        <f t="shared" si="32"/>
        <v>7.3390659301812802</v>
      </c>
      <c r="CT19" s="6">
        <f t="shared" si="33"/>
        <v>7.1351343831948597</v>
      </c>
    </row>
    <row r="20" spans="1:98" x14ac:dyDescent="0.25">
      <c r="A20" t="s">
        <v>23</v>
      </c>
      <c r="D20">
        <v>0.1</v>
      </c>
      <c r="E20">
        <v>0.3</v>
      </c>
      <c r="F20" t="s">
        <v>13</v>
      </c>
      <c r="G20" s="16">
        <v>0.54298199999999996</v>
      </c>
      <c r="H20" s="16">
        <v>0.46662700000000001</v>
      </c>
      <c r="I20" s="16">
        <v>2.0878839999999999</v>
      </c>
      <c r="J20" s="16">
        <v>0.27079300000000001</v>
      </c>
      <c r="K20" s="16">
        <v>3.2232050000000001</v>
      </c>
      <c r="L20" s="16">
        <v>2.2854899999999998</v>
      </c>
      <c r="M20" s="16">
        <v>0.86833300000000002</v>
      </c>
      <c r="N20" s="16"/>
      <c r="O20" s="16">
        <v>1.003892</v>
      </c>
      <c r="P20" s="16">
        <v>1.5760559999999999</v>
      </c>
      <c r="Q20" s="2">
        <v>0.82708999999999999</v>
      </c>
      <c r="R20" s="2">
        <v>1.0411079999999999</v>
      </c>
      <c r="S20" s="16">
        <v>3.2692580000000002</v>
      </c>
      <c r="T20" s="2">
        <v>2.747913</v>
      </c>
      <c r="U20" s="2">
        <v>2.85446</v>
      </c>
      <c r="V20" s="2"/>
      <c r="AD20" s="4">
        <f t="shared" si="34"/>
        <v>5.4298199999999998E-2</v>
      </c>
      <c r="AE20" s="4">
        <f t="shared" si="34"/>
        <v>4.6662700000000001E-2</v>
      </c>
      <c r="AF20" s="4">
        <f t="shared" si="34"/>
        <v>0.20878839999999999</v>
      </c>
      <c r="AG20" s="4">
        <f t="shared" si="34"/>
        <v>2.7079300000000001E-2</v>
      </c>
      <c r="AH20" s="4">
        <f>+K20*$D20</f>
        <v>0.32232050000000001</v>
      </c>
      <c r="AI20" s="4">
        <f t="shared" si="35"/>
        <v>0.228549</v>
      </c>
      <c r="AJ20" s="4">
        <f t="shared" si="35"/>
        <v>8.6833300000000002E-2</v>
      </c>
      <c r="AK20" s="4"/>
      <c r="AL20" s="4">
        <f>+O20*$D20</f>
        <v>0.10038920000000001</v>
      </c>
      <c r="AM20" s="4">
        <f>+P20*$D20</f>
        <v>0.15760560000000001</v>
      </c>
      <c r="AN20" s="4">
        <f>+Q20*$D20</f>
        <v>8.2709000000000005E-2</v>
      </c>
      <c r="AO20" s="4">
        <f>+R20*$D20</f>
        <v>0.1041108</v>
      </c>
      <c r="AP20" s="4">
        <f t="shared" si="0"/>
        <v>0.32692580000000004</v>
      </c>
      <c r="AQ20" s="4">
        <f t="shared" si="1"/>
        <v>0.27479130000000002</v>
      </c>
      <c r="AR20" s="4">
        <f t="shared" si="1"/>
        <v>0.28544600000000003</v>
      </c>
      <c r="AT20" s="6">
        <f t="shared" si="2"/>
        <v>11.675881920046445</v>
      </c>
      <c r="AU20" s="6">
        <f t="shared" si="3"/>
        <v>11.933534824328508</v>
      </c>
      <c r="AV20" s="6">
        <f t="shared" si="4"/>
        <v>9.8465373768877704</v>
      </c>
      <c r="AW20" s="6">
        <f t="shared" si="5"/>
        <v>8.6373069084194416</v>
      </c>
      <c r="AX20" s="6">
        <f t="shared" si="6"/>
        <v>11.46342184340398</v>
      </c>
      <c r="AY20" s="6">
        <f t="shared" si="7"/>
        <v>9.7587959370593929</v>
      </c>
      <c r="AZ20" s="6">
        <f t="shared" si="8"/>
        <v>11.052111677768016</v>
      </c>
      <c r="BA20" s="6"/>
      <c r="BB20" s="6">
        <f t="shared" si="9"/>
        <v>7.5704847915267042</v>
      </c>
      <c r="BC20" s="6">
        <f t="shared" si="10"/>
        <v>9.4407343839680706</v>
      </c>
      <c r="BD20" s="6">
        <f t="shared" si="11"/>
        <v>10.460604619835749</v>
      </c>
      <c r="BE20" s="6">
        <f t="shared" si="12"/>
        <v>12.583394123697278</v>
      </c>
      <c r="BF20" s="6">
        <f t="shared" si="13"/>
        <v>15.299021635283653</v>
      </c>
      <c r="BG20" s="6">
        <f t="shared" si="14"/>
        <v>11.511858529351437</v>
      </c>
      <c r="BH20" s="6">
        <f t="shared" si="15"/>
        <v>12.584245695848816</v>
      </c>
      <c r="BI20" s="6">
        <f t="shared" si="16"/>
        <v>10.986995304816089</v>
      </c>
      <c r="BN20" s="4">
        <f t="shared" si="36"/>
        <v>0.16289459999999997</v>
      </c>
      <c r="BO20" s="4">
        <f t="shared" si="36"/>
        <v>0.1399881</v>
      </c>
      <c r="BP20" s="4">
        <f t="shared" si="36"/>
        <v>0.62636519999999996</v>
      </c>
      <c r="BQ20" s="4">
        <f t="shared" si="36"/>
        <v>8.1237900000000002E-2</v>
      </c>
      <c r="BR20" s="4">
        <f>+K20*$E20</f>
        <v>0.96696150000000003</v>
      </c>
      <c r="BS20" s="4">
        <f t="shared" si="37"/>
        <v>0.6856469999999999</v>
      </c>
      <c r="BT20" s="4">
        <f t="shared" si="37"/>
        <v>0.26049990000000001</v>
      </c>
      <c r="BU20" s="4"/>
      <c r="BV20" s="4">
        <f>+O20*$E20</f>
        <v>0.30116759999999998</v>
      </c>
      <c r="BW20" s="4">
        <f>+P20*$E20</f>
        <v>0.47281679999999993</v>
      </c>
      <c r="BX20" s="4">
        <f>+Q20*$E20</f>
        <v>0.24812699999999999</v>
      </c>
      <c r="BY20" s="4">
        <f>+R20*$E20</f>
        <v>0.31233239999999995</v>
      </c>
      <c r="BZ20" s="4">
        <f t="shared" si="17"/>
        <v>0.98077740000000002</v>
      </c>
      <c r="CA20" s="4">
        <f t="shared" si="18"/>
        <v>0.82437389999999999</v>
      </c>
      <c r="CB20" s="4">
        <f t="shared" si="18"/>
        <v>0.85633799999999993</v>
      </c>
      <c r="CE20" s="13">
        <f t="shared" si="19"/>
        <v>32.490411440616512</v>
      </c>
      <c r="CF20" s="13">
        <f t="shared" si="20"/>
        <v>32.677072148751954</v>
      </c>
      <c r="CG20" s="13">
        <f t="shared" si="21"/>
        <v>29.874365675437407</v>
      </c>
      <c r="CH20" s="13">
        <f t="shared" si="22"/>
        <v>25.295458452008891</v>
      </c>
      <c r="CI20" s="13">
        <f t="shared" si="23"/>
        <v>33.300752765282695</v>
      </c>
      <c r="CJ20" s="13">
        <f t="shared" si="24"/>
        <v>28.896411102213158</v>
      </c>
      <c r="CK20" s="13">
        <f t="shared" si="25"/>
        <v>31.149348181643013</v>
      </c>
      <c r="CL20" s="13"/>
      <c r="CM20" s="13">
        <f t="shared" si="26"/>
        <v>25.07650221776731</v>
      </c>
      <c r="CN20" s="13">
        <f t="shared" si="27"/>
        <v>30.064330325814897</v>
      </c>
      <c r="CO20" s="13">
        <f t="shared" si="28"/>
        <v>30.276023300351984</v>
      </c>
      <c r="CP20" s="13">
        <f t="shared" si="29"/>
        <v>36.841764616020008</v>
      </c>
      <c r="CQ20" s="13">
        <f t="shared" si="30"/>
        <v>41.187471712671964</v>
      </c>
      <c r="CR20" s="13">
        <f t="shared" si="31"/>
        <v>35.171607917079243</v>
      </c>
      <c r="CS20" s="13">
        <f t="shared" si="32"/>
        <v>37.137902909587361</v>
      </c>
      <c r="CT20" s="6">
        <f t="shared" si="33"/>
        <v>32.102815911803312</v>
      </c>
    </row>
    <row r="21" spans="1:98" x14ac:dyDescent="0.25">
      <c r="A21" t="s">
        <v>24</v>
      </c>
      <c r="D21">
        <v>0.1</v>
      </c>
      <c r="E21">
        <v>0.09</v>
      </c>
      <c r="F21" t="s">
        <v>13</v>
      </c>
      <c r="G21" s="16">
        <v>0.13350100000000001</v>
      </c>
      <c r="H21" s="16">
        <v>0.106368</v>
      </c>
      <c r="I21" s="16">
        <v>0.48819299999999999</v>
      </c>
      <c r="J21" s="16">
        <v>0.10488</v>
      </c>
      <c r="K21" s="16">
        <v>0.91150100000000001</v>
      </c>
      <c r="L21" s="16">
        <v>0.60286200000000001</v>
      </c>
      <c r="M21" s="16">
        <v>0.218002</v>
      </c>
      <c r="N21" s="16"/>
      <c r="O21" s="16">
        <v>0.38063799999999998</v>
      </c>
      <c r="P21" s="16">
        <v>0.56269000000000002</v>
      </c>
      <c r="Q21" s="2">
        <v>0.26401799999999997</v>
      </c>
      <c r="R21" s="2">
        <v>0.29539399999999999</v>
      </c>
      <c r="S21" s="16">
        <v>0.95452599999999999</v>
      </c>
      <c r="T21" s="2">
        <v>0.80566700000000002</v>
      </c>
      <c r="U21" s="2">
        <v>0.838731</v>
      </c>
      <c r="V21" s="2"/>
      <c r="AD21" s="4">
        <f t="shared" si="34"/>
        <v>1.3350100000000002E-2</v>
      </c>
      <c r="AE21" s="4">
        <f t="shared" si="34"/>
        <v>1.0636800000000002E-2</v>
      </c>
      <c r="AF21" s="4">
        <f t="shared" si="34"/>
        <v>4.8819300000000003E-2</v>
      </c>
      <c r="AG21" s="4">
        <f t="shared" si="34"/>
        <v>1.0488000000000001E-2</v>
      </c>
      <c r="AH21" s="4">
        <f>+K21*$D21</f>
        <v>9.1150100000000012E-2</v>
      </c>
      <c r="AI21" s="4">
        <f t="shared" si="35"/>
        <v>6.0286200000000005E-2</v>
      </c>
      <c r="AJ21" s="4">
        <f t="shared" si="35"/>
        <v>2.1800200000000002E-2</v>
      </c>
      <c r="AK21" s="4"/>
      <c r="AL21" s="4">
        <f>+O21*$D21</f>
        <v>3.8063800000000002E-2</v>
      </c>
      <c r="AM21" s="4">
        <f>+P21*$D21</f>
        <v>5.6269000000000007E-2</v>
      </c>
      <c r="AN21" s="4">
        <f>+Q21*$D21</f>
        <v>2.64018E-2</v>
      </c>
      <c r="AO21" s="4">
        <f>+R21*$D21</f>
        <v>2.95394E-2</v>
      </c>
      <c r="AP21" s="4">
        <f t="shared" si="0"/>
        <v>9.5452599999999999E-2</v>
      </c>
      <c r="AQ21" s="4">
        <f t="shared" si="1"/>
        <v>8.0566700000000005E-2</v>
      </c>
      <c r="AR21" s="4">
        <f t="shared" si="1"/>
        <v>8.3873100000000006E-2</v>
      </c>
      <c r="AT21" s="6">
        <f t="shared" si="2"/>
        <v>2.8707064179072614</v>
      </c>
      <c r="AU21" s="6">
        <f t="shared" si="3"/>
        <v>2.7202588624193949</v>
      </c>
      <c r="AV21" s="6">
        <f t="shared" si="4"/>
        <v>2.3023360596829003</v>
      </c>
      <c r="AW21" s="6">
        <f t="shared" si="5"/>
        <v>3.3452886468816811</v>
      </c>
      <c r="AX21" s="6">
        <f t="shared" si="6"/>
        <v>3.2417796800652057</v>
      </c>
      <c r="AY21" s="6">
        <f t="shared" si="7"/>
        <v>2.5741557548742282</v>
      </c>
      <c r="AZ21" s="6">
        <f t="shared" si="8"/>
        <v>2.7747217369105899</v>
      </c>
      <c r="BA21" s="6"/>
      <c r="BB21" s="6">
        <f t="shared" si="9"/>
        <v>2.8704424281467942</v>
      </c>
      <c r="BC21" s="6">
        <f t="shared" si="10"/>
        <v>3.3705698468296772</v>
      </c>
      <c r="BD21" s="6">
        <f t="shared" si="11"/>
        <v>3.3391624980592129</v>
      </c>
      <c r="BE21" s="6">
        <f t="shared" si="12"/>
        <v>3.5702915776033168</v>
      </c>
      <c r="BF21" s="6">
        <f t="shared" si="13"/>
        <v>4.4668588179460791</v>
      </c>
      <c r="BG21" s="6">
        <f t="shared" si="14"/>
        <v>3.3751885615618051</v>
      </c>
      <c r="BH21" s="6">
        <f t="shared" si="15"/>
        <v>3.6976510361767105</v>
      </c>
      <c r="BI21" s="6">
        <f t="shared" si="16"/>
        <v>3.1799579946474892</v>
      </c>
      <c r="BN21" s="4">
        <f t="shared" si="36"/>
        <v>1.2015090000000001E-2</v>
      </c>
      <c r="BO21" s="4">
        <f t="shared" si="36"/>
        <v>9.5731199999999992E-3</v>
      </c>
      <c r="BP21" s="4">
        <f t="shared" si="36"/>
        <v>4.3937369999999996E-2</v>
      </c>
      <c r="BQ21" s="4">
        <f t="shared" si="36"/>
        <v>9.4392E-3</v>
      </c>
      <c r="BR21" s="4">
        <f>+K21*$E21</f>
        <v>8.2035089999999991E-2</v>
      </c>
      <c r="BS21" s="4">
        <f t="shared" si="37"/>
        <v>5.425758E-2</v>
      </c>
      <c r="BT21" s="4">
        <f t="shared" si="37"/>
        <v>1.9620180000000001E-2</v>
      </c>
      <c r="BU21" s="4"/>
      <c r="BV21" s="4">
        <f>+O21*$E21</f>
        <v>3.4257419999999997E-2</v>
      </c>
      <c r="BW21" s="4">
        <f>+P21*$E21</f>
        <v>5.0642100000000002E-2</v>
      </c>
      <c r="BX21" s="4">
        <f>+Q21*$E21</f>
        <v>2.3761619999999997E-2</v>
      </c>
      <c r="BY21" s="4">
        <f>+R21*$E21</f>
        <v>2.6585459999999998E-2</v>
      </c>
      <c r="BZ21" s="4">
        <f t="shared" si="17"/>
        <v>8.5907339999999999E-2</v>
      </c>
      <c r="CA21" s="4">
        <f t="shared" si="18"/>
        <v>7.2510030000000003E-2</v>
      </c>
      <c r="CB21" s="4">
        <f t="shared" si="18"/>
        <v>7.5485789999999997E-2</v>
      </c>
      <c r="CE21" s="6">
        <f t="shared" si="19"/>
        <v>2.3964896171882746</v>
      </c>
      <c r="CF21" s="6">
        <f t="shared" si="20"/>
        <v>2.2346294644234779</v>
      </c>
      <c r="CG21" s="6">
        <f t="shared" si="21"/>
        <v>2.0955842664902091</v>
      </c>
      <c r="CH21" s="6">
        <f t="shared" si="22"/>
        <v>2.9391317527927523</v>
      </c>
      <c r="CI21" s="6">
        <f t="shared" si="23"/>
        <v>2.8251696165439002</v>
      </c>
      <c r="CJ21" s="6">
        <f t="shared" si="24"/>
        <v>2.2866713295489061</v>
      </c>
      <c r="CK21" s="6">
        <f t="shared" si="25"/>
        <v>2.3460884944927374</v>
      </c>
      <c r="CL21" s="6"/>
      <c r="CM21" s="6">
        <f t="shared" si="26"/>
        <v>2.852419279514085</v>
      </c>
      <c r="CN21" s="6">
        <f t="shared" si="27"/>
        <v>3.2201072863590103</v>
      </c>
      <c r="CO21" s="6">
        <f t="shared" si="28"/>
        <v>2.8993513836628404</v>
      </c>
      <c r="CP21" s="6">
        <f t="shared" si="29"/>
        <v>3.1359386971336156</v>
      </c>
      <c r="CQ21" s="6">
        <f t="shared" si="30"/>
        <v>3.6076546382093353</v>
      </c>
      <c r="CR21" s="6">
        <f t="shared" si="31"/>
        <v>3.0936136445072475</v>
      </c>
      <c r="CS21" s="6">
        <f t="shared" si="32"/>
        <v>3.2736885903387454</v>
      </c>
      <c r="CT21" s="6">
        <f t="shared" si="33"/>
        <v>2.8004670043717952</v>
      </c>
    </row>
    <row r="22" spans="1:98" x14ac:dyDescent="0.25">
      <c r="A22" t="s">
        <v>25</v>
      </c>
      <c r="D22">
        <v>0.1</v>
      </c>
      <c r="E22">
        <v>0.1</v>
      </c>
      <c r="F22" t="s">
        <v>13</v>
      </c>
      <c r="G22" s="16" t="s">
        <v>26</v>
      </c>
      <c r="H22" s="16">
        <v>4.2798999999999997E-2</v>
      </c>
      <c r="I22" s="16" t="s">
        <v>27</v>
      </c>
      <c r="J22" s="16">
        <v>3.4476E-2</v>
      </c>
      <c r="K22" s="16">
        <v>0.40828999999999999</v>
      </c>
      <c r="L22" s="16">
        <v>0.25933099999999998</v>
      </c>
      <c r="M22" s="16">
        <v>9.1899999999999996E-2</v>
      </c>
      <c r="N22" s="16"/>
      <c r="O22" s="16">
        <v>0.16193399999999999</v>
      </c>
      <c r="P22" s="16">
        <v>0.288437</v>
      </c>
      <c r="Q22" s="2">
        <v>0.14518800000000001</v>
      </c>
      <c r="R22" s="2">
        <v>0.20499600000000001</v>
      </c>
      <c r="S22" s="16">
        <v>0.64256599999999997</v>
      </c>
      <c r="T22" s="2">
        <v>0.45837899999999998</v>
      </c>
      <c r="U22" s="2">
        <v>0.50534999999999997</v>
      </c>
      <c r="V22" s="2"/>
      <c r="AD22" s="4"/>
      <c r="AE22" s="4">
        <f>+H22*$D22</f>
        <v>4.2798999999999997E-3</v>
      </c>
      <c r="AF22" s="4"/>
      <c r="AG22" s="4">
        <f>+J22*$D22</f>
        <v>3.4476000000000003E-3</v>
      </c>
      <c r="AH22" s="4">
        <f>+K22*$D22</f>
        <v>4.0829000000000004E-2</v>
      </c>
      <c r="AI22" s="4">
        <f t="shared" si="35"/>
        <v>2.5933100000000001E-2</v>
      </c>
      <c r="AJ22" s="4">
        <f t="shared" si="35"/>
        <v>9.1900000000000003E-3</v>
      </c>
      <c r="AK22" s="4"/>
      <c r="AL22" s="4">
        <f>+O22*$D22</f>
        <v>1.61934E-2</v>
      </c>
      <c r="AM22" s="4">
        <f>+P22*$D22</f>
        <v>2.88437E-2</v>
      </c>
      <c r="AN22" s="4">
        <f>+Q22*$D22</f>
        <v>1.4518800000000002E-2</v>
      </c>
      <c r="AO22" s="4">
        <f>+R22*$D22</f>
        <v>2.0499600000000003E-2</v>
      </c>
      <c r="AP22" s="4">
        <f t="shared" si="0"/>
        <v>6.4256599999999997E-2</v>
      </c>
      <c r="AQ22" s="4">
        <f t="shared" si="1"/>
        <v>4.5837900000000001E-2</v>
      </c>
      <c r="AR22" s="4">
        <f t="shared" si="1"/>
        <v>5.0534999999999997E-2</v>
      </c>
      <c r="AT22" s="6">
        <f t="shared" si="2"/>
        <v>0</v>
      </c>
      <c r="AU22" s="6">
        <f t="shared" si="3"/>
        <v>1.0945430867618799</v>
      </c>
      <c r="AV22" s="6">
        <f t="shared" si="4"/>
        <v>0</v>
      </c>
      <c r="AW22" s="6">
        <f t="shared" si="5"/>
        <v>1.0996583847243786</v>
      </c>
      <c r="AX22" s="6">
        <f t="shared" si="6"/>
        <v>1.4520951985503283</v>
      </c>
      <c r="AY22" s="6">
        <f t="shared" si="7"/>
        <v>1.1073154155798315</v>
      </c>
      <c r="AZ22" s="6">
        <f t="shared" si="8"/>
        <v>1.1696999459733544</v>
      </c>
      <c r="BA22" s="6"/>
      <c r="BB22" s="6">
        <f t="shared" si="9"/>
        <v>1.2211661057475158</v>
      </c>
      <c r="BC22" s="6">
        <f t="shared" si="10"/>
        <v>1.7277667186372807</v>
      </c>
      <c r="BD22" s="6">
        <f t="shared" si="11"/>
        <v>1.83626239411033</v>
      </c>
      <c r="BE22" s="6">
        <f t="shared" si="12"/>
        <v>2.4776924793407096</v>
      </c>
      <c r="BF22" s="6">
        <f t="shared" si="13"/>
        <v>3.0069915363356685</v>
      </c>
      <c r="BG22" s="6">
        <f t="shared" si="14"/>
        <v>1.9202915815841266</v>
      </c>
      <c r="BH22" s="6">
        <f t="shared" si="15"/>
        <v>2.2278989939943803</v>
      </c>
      <c r="BI22" s="6">
        <f t="shared" si="16"/>
        <v>1.4529558458099847</v>
      </c>
      <c r="BN22" s="4"/>
      <c r="BO22" s="4">
        <f>+H22*$E22</f>
        <v>4.2798999999999997E-3</v>
      </c>
      <c r="BP22" s="4"/>
      <c r="BQ22" s="4">
        <f>+J22*$E22</f>
        <v>3.4476000000000003E-3</v>
      </c>
      <c r="BR22" s="4">
        <f>+K22*$E22</f>
        <v>4.0829000000000004E-2</v>
      </c>
      <c r="BS22" s="4">
        <f t="shared" si="37"/>
        <v>2.5933100000000001E-2</v>
      </c>
      <c r="BT22" s="4">
        <f t="shared" si="37"/>
        <v>9.1900000000000003E-3</v>
      </c>
      <c r="BU22" s="4"/>
      <c r="BV22" s="4">
        <f>+O22*$E22</f>
        <v>1.61934E-2</v>
      </c>
      <c r="BW22" s="4">
        <f>+P22*$E22</f>
        <v>2.88437E-2</v>
      </c>
      <c r="BX22" s="4">
        <f>+Q22*$E22</f>
        <v>1.4518800000000002E-2</v>
      </c>
      <c r="BY22" s="4">
        <f>+R22*$E22</f>
        <v>2.0499600000000003E-2</v>
      </c>
      <c r="BZ22" s="4">
        <f t="shared" si="17"/>
        <v>6.4256599999999997E-2</v>
      </c>
      <c r="CA22" s="4">
        <f t="shared" si="18"/>
        <v>4.5837900000000001E-2</v>
      </c>
      <c r="CB22" s="4">
        <f t="shared" si="18"/>
        <v>5.0534999999999997E-2</v>
      </c>
      <c r="CE22" s="6">
        <f t="shared" si="19"/>
        <v>0</v>
      </c>
      <c r="CF22" s="6">
        <f t="shared" si="20"/>
        <v>0.99904635529336772</v>
      </c>
      <c r="CG22" s="6">
        <f t="shared" si="21"/>
        <v>0</v>
      </c>
      <c r="CH22" s="6">
        <f t="shared" si="22"/>
        <v>1.0734967614764273</v>
      </c>
      <c r="CI22" s="6">
        <f t="shared" si="23"/>
        <v>1.4060915917063166</v>
      </c>
      <c r="CJ22" s="6">
        <f t="shared" si="24"/>
        <v>1.0929436266107839</v>
      </c>
      <c r="CK22" s="6">
        <f t="shared" si="25"/>
        <v>1.0988968125872574</v>
      </c>
      <c r="CL22" s="6"/>
      <c r="CM22" s="6">
        <f t="shared" si="26"/>
        <v>1.348331729618967</v>
      </c>
      <c r="CN22" s="6">
        <f t="shared" si="27"/>
        <v>1.8340433855537859</v>
      </c>
      <c r="CO22" s="6">
        <f t="shared" si="28"/>
        <v>1.7715586255955638</v>
      </c>
      <c r="CP22" s="6">
        <f t="shared" si="29"/>
        <v>2.4180694603651878</v>
      </c>
      <c r="CQ22" s="6">
        <f t="shared" si="30"/>
        <v>2.6984378869787142</v>
      </c>
      <c r="CR22" s="6">
        <f t="shared" si="31"/>
        <v>1.9556570708294945</v>
      </c>
      <c r="CS22" s="6">
        <f t="shared" si="32"/>
        <v>2.1916158380639388</v>
      </c>
      <c r="CT22" s="6">
        <f t="shared" si="33"/>
        <v>1.4205849389057004</v>
      </c>
    </row>
    <row r="23" spans="1:98" x14ac:dyDescent="0.25">
      <c r="A23" t="s">
        <v>28</v>
      </c>
      <c r="D23">
        <v>0.1</v>
      </c>
      <c r="E23">
        <v>0.2</v>
      </c>
      <c r="F23" t="s">
        <v>13</v>
      </c>
      <c r="G23" s="16" t="s">
        <v>29</v>
      </c>
      <c r="H23" s="16" t="s">
        <v>30</v>
      </c>
      <c r="I23" s="16" t="s">
        <v>31</v>
      </c>
      <c r="J23" s="16" t="s">
        <v>17</v>
      </c>
      <c r="K23" s="16" t="s">
        <v>32</v>
      </c>
      <c r="L23" s="16" t="s">
        <v>19</v>
      </c>
      <c r="M23" s="16" t="s">
        <v>20</v>
      </c>
      <c r="N23" s="16"/>
      <c r="O23" s="16" t="s">
        <v>33</v>
      </c>
      <c r="P23" s="16" t="s">
        <v>34</v>
      </c>
      <c r="Q23" s="2" t="s">
        <v>35</v>
      </c>
      <c r="R23" s="2" t="s">
        <v>255</v>
      </c>
      <c r="S23" s="16" t="s">
        <v>252</v>
      </c>
      <c r="T23" s="2" t="s">
        <v>62</v>
      </c>
      <c r="U23" s="2" t="s">
        <v>67</v>
      </c>
      <c r="V23" s="2"/>
      <c r="AD23" s="4"/>
      <c r="AE23" s="4"/>
      <c r="AF23" s="4"/>
      <c r="AG23" s="4"/>
      <c r="AH23" s="4"/>
      <c r="AI23" s="4"/>
      <c r="AJ23" s="4"/>
      <c r="AK23" s="4"/>
      <c r="AL23" s="4"/>
      <c r="AM23" s="4"/>
      <c r="AN23" s="4"/>
      <c r="AO23" s="4"/>
      <c r="AP23" s="4"/>
      <c r="AQ23" s="4"/>
      <c r="AR23" s="4"/>
      <c r="AT23" s="6">
        <f t="shared" si="2"/>
        <v>0</v>
      </c>
      <c r="AU23" s="6">
        <f t="shared" si="3"/>
        <v>0</v>
      </c>
      <c r="AV23" s="6">
        <f t="shared" si="4"/>
        <v>0</v>
      </c>
      <c r="AW23" s="6">
        <f t="shared" si="5"/>
        <v>0</v>
      </c>
      <c r="AX23" s="6">
        <f t="shared" si="6"/>
        <v>0</v>
      </c>
      <c r="AY23" s="6">
        <f t="shared" si="7"/>
        <v>0</v>
      </c>
      <c r="AZ23" s="6">
        <f t="shared" si="8"/>
        <v>0</v>
      </c>
      <c r="BA23" s="6"/>
      <c r="BB23" s="6">
        <f t="shared" si="9"/>
        <v>0</v>
      </c>
      <c r="BC23" s="6">
        <f t="shared" si="10"/>
        <v>0</v>
      </c>
      <c r="BD23" s="6">
        <f t="shared" si="11"/>
        <v>0</v>
      </c>
      <c r="BE23" s="6">
        <f t="shared" si="12"/>
        <v>0</v>
      </c>
      <c r="BF23" s="6">
        <f t="shared" si="13"/>
        <v>0</v>
      </c>
      <c r="BG23" s="6">
        <f t="shared" si="14"/>
        <v>0</v>
      </c>
      <c r="BH23" s="6">
        <f t="shared" si="15"/>
        <v>0</v>
      </c>
      <c r="BI23" s="6">
        <f t="shared" si="16"/>
        <v>0</v>
      </c>
      <c r="BN23" s="4"/>
      <c r="BO23" s="4"/>
      <c r="BP23" s="4"/>
      <c r="BQ23" s="4"/>
      <c r="BR23" s="4"/>
      <c r="BS23" s="4"/>
      <c r="BT23" s="4"/>
      <c r="BU23" s="4"/>
      <c r="BV23" s="4"/>
      <c r="BW23" s="4"/>
      <c r="BX23" s="4"/>
      <c r="BY23" s="4"/>
      <c r="BZ23" s="4"/>
      <c r="CA23" s="4"/>
      <c r="CB23" s="4"/>
      <c r="CE23" s="6">
        <f t="shared" si="19"/>
        <v>0</v>
      </c>
      <c r="CF23" s="6">
        <f t="shared" si="20"/>
        <v>0</v>
      </c>
      <c r="CG23" s="6">
        <f t="shared" si="21"/>
        <v>0</v>
      </c>
      <c r="CH23" s="6">
        <f t="shared" si="22"/>
        <v>0</v>
      </c>
      <c r="CI23" s="6">
        <f t="shared" si="23"/>
        <v>0</v>
      </c>
      <c r="CJ23" s="6">
        <f t="shared" si="24"/>
        <v>0</v>
      </c>
      <c r="CK23" s="6">
        <f t="shared" si="25"/>
        <v>0</v>
      </c>
      <c r="CL23" s="6"/>
      <c r="CM23" s="6">
        <f t="shared" si="26"/>
        <v>0</v>
      </c>
      <c r="CN23" s="6">
        <f t="shared" si="27"/>
        <v>0</v>
      </c>
      <c r="CO23" s="6">
        <f t="shared" si="28"/>
        <v>0</v>
      </c>
      <c r="CP23" s="6">
        <f t="shared" si="29"/>
        <v>0</v>
      </c>
      <c r="CQ23" s="6">
        <f t="shared" si="30"/>
        <v>0</v>
      </c>
      <c r="CR23" s="6">
        <f t="shared" si="31"/>
        <v>0</v>
      </c>
      <c r="CS23" s="6">
        <f t="shared" si="32"/>
        <v>0</v>
      </c>
      <c r="CT23" s="6">
        <f t="shared" si="33"/>
        <v>0</v>
      </c>
    </row>
    <row r="24" spans="1:98" x14ac:dyDescent="0.25">
      <c r="A24" t="s">
        <v>36</v>
      </c>
      <c r="D24">
        <v>0.01</v>
      </c>
      <c r="E24">
        <v>0.02</v>
      </c>
      <c r="F24" t="s">
        <v>13</v>
      </c>
      <c r="G24" s="16" t="s">
        <v>37</v>
      </c>
      <c r="H24" s="16">
        <v>8.6881E-2</v>
      </c>
      <c r="I24" s="16" t="s">
        <v>38</v>
      </c>
      <c r="J24" s="16" t="s">
        <v>39</v>
      </c>
      <c r="K24" s="16" t="s">
        <v>40</v>
      </c>
      <c r="L24" s="16" t="s">
        <v>41</v>
      </c>
      <c r="M24" s="16">
        <v>0.14186099999999999</v>
      </c>
      <c r="N24" s="16"/>
      <c r="O24" s="16">
        <v>0.26375100000000001</v>
      </c>
      <c r="P24" s="16">
        <v>0.45349600000000001</v>
      </c>
      <c r="Q24" s="2">
        <v>0.22462699999999999</v>
      </c>
      <c r="R24" s="2">
        <v>0.31657000000000002</v>
      </c>
      <c r="S24" s="16">
        <v>0.81635500000000005</v>
      </c>
      <c r="T24" s="2">
        <v>0.51067499999999999</v>
      </c>
      <c r="U24" s="2">
        <v>0.73307299999999997</v>
      </c>
      <c r="V24" s="2"/>
      <c r="AD24" s="4"/>
      <c r="AE24" s="4">
        <f>+H24*$D24</f>
        <v>8.6881000000000002E-4</v>
      </c>
      <c r="AF24" s="4"/>
      <c r="AG24" s="4"/>
      <c r="AH24" s="4"/>
      <c r="AI24" s="4"/>
      <c r="AJ24" s="4">
        <f>+M24*$D24</f>
        <v>1.4186099999999998E-3</v>
      </c>
      <c r="AK24" s="4"/>
      <c r="AL24" s="4">
        <f>+O24*$D24</f>
        <v>2.63751E-3</v>
      </c>
      <c r="AM24" s="4">
        <f>+P24*$D24</f>
        <v>4.5349600000000002E-3</v>
      </c>
      <c r="AN24" s="4">
        <f>+Q24*$D24</f>
        <v>2.2462699999999999E-3</v>
      </c>
      <c r="AO24" s="4">
        <f>+R24*$D24</f>
        <v>3.1657000000000005E-3</v>
      </c>
      <c r="AP24" s="4">
        <f>+S24*$D24</f>
        <v>8.1635500000000003E-3</v>
      </c>
      <c r="AQ24" s="4">
        <f t="shared" si="1"/>
        <v>5.1067500000000002E-3</v>
      </c>
      <c r="AR24" s="4">
        <f t="shared" si="1"/>
        <v>7.3307299999999997E-3</v>
      </c>
      <c r="AT24" s="6">
        <f t="shared" si="2"/>
        <v>0</v>
      </c>
      <c r="AU24" s="6">
        <f t="shared" si="3"/>
        <v>0.22218976593135098</v>
      </c>
      <c r="AV24" s="6">
        <f t="shared" si="4"/>
        <v>0</v>
      </c>
      <c r="AW24" s="6">
        <f t="shared" si="5"/>
        <v>0</v>
      </c>
      <c r="AX24" s="6">
        <f t="shared" si="6"/>
        <v>0</v>
      </c>
      <c r="AY24" s="6">
        <f t="shared" si="7"/>
        <v>0</v>
      </c>
      <c r="AZ24" s="6">
        <f t="shared" si="8"/>
        <v>0.18056017849371708</v>
      </c>
      <c r="BA24" s="6"/>
      <c r="BB24" s="6">
        <f t="shared" si="9"/>
        <v>0.1988981817018125</v>
      </c>
      <c r="BC24" s="6">
        <f t="shared" si="10"/>
        <v>0.27164867747034266</v>
      </c>
      <c r="BD24" s="6">
        <f t="shared" si="11"/>
        <v>0.28409655949652934</v>
      </c>
      <c r="BE24" s="6">
        <f t="shared" si="12"/>
        <v>0.38262361616074875</v>
      </c>
      <c r="BF24" s="6">
        <f t="shared" si="13"/>
        <v>0.38202652733653891</v>
      </c>
      <c r="BG24" s="6">
        <f t="shared" si="14"/>
        <v>0.21393757205837829</v>
      </c>
      <c r="BH24" s="6">
        <f t="shared" si="15"/>
        <v>0.32318444626980158</v>
      </c>
      <c r="BI24" s="6">
        <f t="shared" si="16"/>
        <v>0.17565468035137285</v>
      </c>
      <c r="BN24" s="4"/>
      <c r="BO24" s="4">
        <f>+H24*$E24</f>
        <v>1.73762E-3</v>
      </c>
      <c r="BP24" s="4"/>
      <c r="BQ24" s="4"/>
      <c r="BR24" s="4"/>
      <c r="BS24" s="4"/>
      <c r="BT24" s="4">
        <f>+M24*$E24</f>
        <v>2.8372199999999997E-3</v>
      </c>
      <c r="BU24" s="4"/>
      <c r="BV24" s="4">
        <f>+O24*$E24</f>
        <v>5.2750200000000001E-3</v>
      </c>
      <c r="BW24" s="4">
        <f>+P24*$E24</f>
        <v>9.0699200000000004E-3</v>
      </c>
      <c r="BX24" s="4">
        <f>+Q24*$E24</f>
        <v>4.4925399999999997E-3</v>
      </c>
      <c r="BY24" s="4">
        <f>+R24*$E24</f>
        <v>6.3314000000000009E-3</v>
      </c>
      <c r="BZ24" s="4">
        <f>+S24*$E24</f>
        <v>1.6327100000000001E-2</v>
      </c>
      <c r="CA24" s="4">
        <f t="shared" si="18"/>
        <v>1.02135E-2</v>
      </c>
      <c r="CB24" s="4">
        <f t="shared" si="18"/>
        <v>1.4661459999999999E-2</v>
      </c>
      <c r="CE24" s="6">
        <f t="shared" si="19"/>
        <v>0</v>
      </c>
      <c r="CF24" s="6">
        <f t="shared" si="20"/>
        <v>0.40560829175561619</v>
      </c>
      <c r="CG24" s="6">
        <f t="shared" si="21"/>
        <v>0</v>
      </c>
      <c r="CH24" s="6">
        <f t="shared" si="22"/>
        <v>0</v>
      </c>
      <c r="CI24" s="6">
        <f t="shared" si="23"/>
        <v>0</v>
      </c>
      <c r="CJ24" s="6">
        <f t="shared" si="24"/>
        <v>0</v>
      </c>
      <c r="CK24" s="6">
        <f t="shared" si="25"/>
        <v>0.33926137264513795</v>
      </c>
      <c r="CL24" s="6"/>
      <c r="CM24" s="6">
        <f t="shared" si="26"/>
        <v>0.43922072204568796</v>
      </c>
      <c r="CN24" s="6">
        <f t="shared" si="27"/>
        <v>0.57671612114610793</v>
      </c>
      <c r="CO24" s="6">
        <f t="shared" si="28"/>
        <v>0.54817188664580352</v>
      </c>
      <c r="CP24" s="6">
        <f t="shared" si="29"/>
        <v>0.74683237630764254</v>
      </c>
      <c r="CQ24" s="6">
        <f t="shared" si="30"/>
        <v>0.68565198321246645</v>
      </c>
      <c r="CR24" s="6">
        <f t="shared" si="31"/>
        <v>0.43575520459962264</v>
      </c>
      <c r="CS24" s="6">
        <f t="shared" si="32"/>
        <v>0.63584224686140134</v>
      </c>
      <c r="CT24" s="6">
        <f t="shared" si="33"/>
        <v>0.3437900146585347</v>
      </c>
    </row>
    <row r="25" spans="1:98" x14ac:dyDescent="0.25">
      <c r="A25" t="s">
        <v>42</v>
      </c>
      <c r="D25">
        <v>0.01</v>
      </c>
      <c r="E25">
        <v>0.1</v>
      </c>
      <c r="F25" t="s">
        <v>13</v>
      </c>
      <c r="G25" s="16" t="s">
        <v>43</v>
      </c>
      <c r="H25" s="16" t="s">
        <v>19</v>
      </c>
      <c r="I25" s="16" t="s">
        <v>44</v>
      </c>
      <c r="J25" s="16" t="s">
        <v>30</v>
      </c>
      <c r="K25" s="16">
        <v>7.6360999999999998E-2</v>
      </c>
      <c r="L25" s="16">
        <v>3.4736999999999997E-2</v>
      </c>
      <c r="M25" s="16">
        <v>3.2744000000000002E-2</v>
      </c>
      <c r="N25" s="16"/>
      <c r="O25" s="16">
        <v>3.1267000000000003E-2</v>
      </c>
      <c r="P25" s="16">
        <v>5.5050000000000002E-2</v>
      </c>
      <c r="Q25" s="2" t="s">
        <v>32</v>
      </c>
      <c r="R25" s="2">
        <v>4.8563000000000002E-2</v>
      </c>
      <c r="S25" s="16">
        <v>6.4021999999999996E-2</v>
      </c>
      <c r="T25" s="2">
        <v>5.2141E-2</v>
      </c>
      <c r="U25" s="2" t="s">
        <v>258</v>
      </c>
      <c r="V25" s="2"/>
      <c r="AD25" s="4"/>
      <c r="AE25" s="4"/>
      <c r="AF25" s="4"/>
      <c r="AG25" s="4"/>
      <c r="AH25" s="4">
        <f>+K25*$D25</f>
        <v>7.6360999999999996E-4</v>
      </c>
      <c r="AI25" s="4">
        <f>+L25*$D25</f>
        <v>3.4737E-4</v>
      </c>
      <c r="AJ25" s="4">
        <f>+M25*$D25</f>
        <v>3.2744000000000002E-4</v>
      </c>
      <c r="AK25" s="4"/>
      <c r="AL25" s="4">
        <f>+O25*$D25</f>
        <v>3.1267000000000003E-4</v>
      </c>
      <c r="AM25" s="4">
        <f>+P25*$D25</f>
        <v>5.5049999999999999E-4</v>
      </c>
      <c r="AN25" s="4"/>
      <c r="AO25" s="4">
        <f t="shared" ref="AO25:AP28" si="38">+R25*$D25</f>
        <v>4.8563000000000002E-4</v>
      </c>
      <c r="AP25" s="4">
        <f t="shared" si="38"/>
        <v>6.4021999999999994E-4</v>
      </c>
      <c r="AQ25" s="4">
        <f t="shared" si="1"/>
        <v>5.2141000000000004E-4</v>
      </c>
      <c r="AR25" s="4"/>
      <c r="AT25" s="6">
        <f t="shared" si="2"/>
        <v>0</v>
      </c>
      <c r="AU25" s="6">
        <f t="shared" si="3"/>
        <v>0</v>
      </c>
      <c r="AV25" s="6">
        <f t="shared" si="4"/>
        <v>0</v>
      </c>
      <c r="AW25" s="6">
        <f t="shared" si="5"/>
        <v>0</v>
      </c>
      <c r="AX25" s="6">
        <f t="shared" si="6"/>
        <v>2.7158010594553285E-2</v>
      </c>
      <c r="AY25" s="6">
        <f t="shared" si="7"/>
        <v>1.4832324554718336E-2</v>
      </c>
      <c r="AZ25" s="6">
        <f t="shared" si="8"/>
        <v>4.1676447258924394E-2</v>
      </c>
      <c r="BA25" s="6"/>
      <c r="BB25" s="6">
        <f t="shared" si="9"/>
        <v>2.3578865851771449E-2</v>
      </c>
      <c r="BC25" s="6">
        <f t="shared" si="10"/>
        <v>3.2975505174780734E-2</v>
      </c>
      <c r="BD25" s="6">
        <f t="shared" si="11"/>
        <v>0</v>
      </c>
      <c r="BE25" s="6">
        <f t="shared" si="12"/>
        <v>5.8695867175077986E-2</v>
      </c>
      <c r="BF25" s="6">
        <f t="shared" si="13"/>
        <v>2.9960130498545231E-2</v>
      </c>
      <c r="BG25" s="6">
        <f t="shared" si="14"/>
        <v>2.1843479599933234E-2</v>
      </c>
      <c r="BH25" s="6">
        <f t="shared" si="15"/>
        <v>0</v>
      </c>
      <c r="BI25" s="6">
        <f t="shared" si="16"/>
        <v>1.7908616479164616E-2</v>
      </c>
      <c r="BN25" s="4"/>
      <c r="BO25" s="4"/>
      <c r="BP25" s="4"/>
      <c r="BQ25" s="4"/>
      <c r="BR25" s="4">
        <f>+K25*$E25</f>
        <v>7.6360999999999998E-3</v>
      </c>
      <c r="BS25" s="4">
        <f>+L25*$E25</f>
        <v>3.4736999999999997E-3</v>
      </c>
      <c r="BT25" s="4">
        <f>+M25*$E25</f>
        <v>3.2744000000000002E-3</v>
      </c>
      <c r="BU25" s="4"/>
      <c r="BV25" s="4">
        <f>+O25*$E25</f>
        <v>3.1267000000000005E-3</v>
      </c>
      <c r="BW25" s="4">
        <f>+P25*$E25</f>
        <v>5.5050000000000003E-3</v>
      </c>
      <c r="BX25" s="4"/>
      <c r="BY25" s="4">
        <f>+R25*$E25</f>
        <v>4.8563000000000009E-3</v>
      </c>
      <c r="BZ25" s="4">
        <f>+S25*$E25</f>
        <v>6.4022000000000003E-3</v>
      </c>
      <c r="CA25" s="4">
        <f t="shared" si="18"/>
        <v>5.2141000000000002E-3</v>
      </c>
      <c r="CB25" s="4"/>
      <c r="CE25" s="6">
        <f t="shared" si="19"/>
        <v>0</v>
      </c>
      <c r="CF25" s="6">
        <f t="shared" si="20"/>
        <v>0</v>
      </c>
      <c r="CG25" s="6">
        <f t="shared" si="21"/>
        <v>0</v>
      </c>
      <c r="CH25" s="6">
        <f t="shared" si="22"/>
        <v>0</v>
      </c>
      <c r="CI25" s="6">
        <f t="shared" si="23"/>
        <v>0.2629762179683216</v>
      </c>
      <c r="CJ25" s="6">
        <f t="shared" si="24"/>
        <v>0.14639816588675783</v>
      </c>
      <c r="CK25" s="6">
        <f t="shared" si="25"/>
        <v>0.39153729305067636</v>
      </c>
      <c r="CL25" s="6"/>
      <c r="CM25" s="6">
        <f t="shared" si="26"/>
        <v>0.26034241227905347</v>
      </c>
      <c r="CN25" s="6">
        <f t="shared" si="27"/>
        <v>0.35003861631737926</v>
      </c>
      <c r="CO25" s="6">
        <f t="shared" si="28"/>
        <v>0</v>
      </c>
      <c r="CP25" s="6">
        <f t="shared" si="29"/>
        <v>0.57283413922083659</v>
      </c>
      <c r="CQ25" s="6">
        <f t="shared" si="30"/>
        <v>0.26885859258060846</v>
      </c>
      <c r="CR25" s="6">
        <f t="shared" si="31"/>
        <v>0.22245765039436943</v>
      </c>
      <c r="CS25" s="6">
        <f t="shared" si="32"/>
        <v>0</v>
      </c>
      <c r="CT25" s="6">
        <f t="shared" si="33"/>
        <v>0.17681736340700022</v>
      </c>
    </row>
    <row r="26" spans="1:98" x14ac:dyDescent="0.25">
      <c r="A26" t="s">
        <v>45</v>
      </c>
      <c r="D26">
        <v>3.0000000000000001E-3</v>
      </c>
      <c r="E26">
        <v>2E-3</v>
      </c>
      <c r="F26" t="s">
        <v>13</v>
      </c>
      <c r="G26" s="16">
        <v>6.2380999999999999E-2</v>
      </c>
      <c r="H26" s="16" t="s">
        <v>46</v>
      </c>
      <c r="I26" s="16" t="s">
        <v>47</v>
      </c>
      <c r="J26" s="16" t="s">
        <v>20</v>
      </c>
      <c r="K26" s="16">
        <v>0.116947</v>
      </c>
      <c r="L26" s="16">
        <v>6.3739000000000004E-2</v>
      </c>
      <c r="M26" s="16" t="s">
        <v>48</v>
      </c>
      <c r="N26" s="16"/>
      <c r="O26" s="16">
        <v>6.1261999999999997E-2</v>
      </c>
      <c r="P26" s="16" t="s">
        <v>49</v>
      </c>
      <c r="Q26" s="2">
        <v>7.3999999999999996E-2</v>
      </c>
      <c r="R26" s="2">
        <v>6.7107E-2</v>
      </c>
      <c r="S26" s="16">
        <v>0.109152</v>
      </c>
      <c r="T26" s="2">
        <v>0.13276399999999999</v>
      </c>
      <c r="U26" s="2">
        <v>0.151894</v>
      </c>
      <c r="V26" s="2"/>
      <c r="AD26" s="4">
        <f>+G26*$D26</f>
        <v>1.8714299999999999E-4</v>
      </c>
      <c r="AE26" s="4"/>
      <c r="AF26" s="4"/>
      <c r="AG26" s="4"/>
      <c r="AH26" s="4">
        <f>+K26*$D26</f>
        <v>3.5084100000000001E-4</v>
      </c>
      <c r="AI26" s="4">
        <f>+L26*$D26</f>
        <v>1.9121700000000001E-4</v>
      </c>
      <c r="AJ26" s="4"/>
      <c r="AK26" s="4"/>
      <c r="AL26" s="4">
        <f>+O26*$D26</f>
        <v>1.8378599999999999E-4</v>
      </c>
      <c r="AM26" s="4"/>
      <c r="AN26" s="4">
        <f>+Q26*$D26</f>
        <v>2.22E-4</v>
      </c>
      <c r="AO26" s="4">
        <f t="shared" si="38"/>
        <v>2.0132099999999999E-4</v>
      </c>
      <c r="AP26" s="4">
        <f t="shared" si="38"/>
        <v>3.27456E-4</v>
      </c>
      <c r="AQ26" s="4">
        <f t="shared" si="1"/>
        <v>3.9829200000000001E-4</v>
      </c>
      <c r="AR26" s="4">
        <f t="shared" si="1"/>
        <v>4.5568200000000001E-4</v>
      </c>
      <c r="AT26" s="6">
        <f t="shared" si="2"/>
        <v>4.0241841721516583E-2</v>
      </c>
      <c r="AU26" s="6">
        <f t="shared" si="3"/>
        <v>0</v>
      </c>
      <c r="AV26" s="6">
        <f t="shared" si="4"/>
        <v>0</v>
      </c>
      <c r="AW26" s="6">
        <f t="shared" si="5"/>
        <v>0</v>
      </c>
      <c r="AX26" s="6">
        <f t="shared" si="6"/>
        <v>1.2477761678086549E-2</v>
      </c>
      <c r="AY26" s="6">
        <f t="shared" si="7"/>
        <v>8.1647597788513E-3</v>
      </c>
      <c r="AZ26" s="6">
        <f t="shared" si="8"/>
        <v>0</v>
      </c>
      <c r="BA26" s="6"/>
      <c r="BB26" s="6">
        <f t="shared" si="9"/>
        <v>1.3859549811090503E-2</v>
      </c>
      <c r="BC26" s="6">
        <f t="shared" si="10"/>
        <v>0</v>
      </c>
      <c r="BD26" s="6">
        <f t="shared" si="11"/>
        <v>2.8077406637772626E-2</v>
      </c>
      <c r="BE26" s="6">
        <f t="shared" si="12"/>
        <v>2.4332744425908357E-2</v>
      </c>
      <c r="BF26" s="6">
        <f t="shared" si="13"/>
        <v>1.5323833201917509E-2</v>
      </c>
      <c r="BG26" s="6">
        <f t="shared" si="14"/>
        <v>1.6685685308714077E-2</v>
      </c>
      <c r="BH26" s="6">
        <f t="shared" si="15"/>
        <v>2.0089313730708363E-2</v>
      </c>
      <c r="BI26" s="6">
        <f t="shared" si="16"/>
        <v>1.2803778306754705E-2</v>
      </c>
      <c r="BN26" s="4">
        <f>+G26*$E26</f>
        <v>1.24762E-4</v>
      </c>
      <c r="BO26" s="4"/>
      <c r="BP26" s="4"/>
      <c r="BQ26" s="4"/>
      <c r="BR26" s="4">
        <f>+K26*$E26</f>
        <v>2.3389400000000001E-4</v>
      </c>
      <c r="BS26" s="4">
        <f>+L26*$E26</f>
        <v>1.2747800000000002E-4</v>
      </c>
      <c r="BT26" s="4"/>
      <c r="BU26" s="4"/>
      <c r="BV26" s="4">
        <f>+O26*$E26</f>
        <v>1.2252399999999999E-4</v>
      </c>
      <c r="BW26" s="4"/>
      <c r="BX26" s="4">
        <f>+Q26*$E26</f>
        <v>1.4799999999999999E-4</v>
      </c>
      <c r="BY26" s="4">
        <f>+R26*$E26</f>
        <v>1.3421400000000001E-4</v>
      </c>
      <c r="BZ26" s="4">
        <f>+S26*$E26</f>
        <v>2.18304E-4</v>
      </c>
      <c r="CA26" s="4">
        <f t="shared" si="18"/>
        <v>2.6552800000000001E-4</v>
      </c>
      <c r="CB26" s="4">
        <f t="shared" si="18"/>
        <v>3.0378799999999999E-4</v>
      </c>
      <c r="CE26" s="6">
        <f t="shared" si="19"/>
        <v>2.4884610736968554E-2</v>
      </c>
      <c r="CF26" s="6">
        <f t="shared" si="20"/>
        <v>0</v>
      </c>
      <c r="CG26" s="6">
        <f t="shared" si="21"/>
        <v>0</v>
      </c>
      <c r="CH26" s="6">
        <f t="shared" si="22"/>
        <v>0</v>
      </c>
      <c r="CI26" s="6">
        <f t="shared" si="23"/>
        <v>8.0549704070772537E-3</v>
      </c>
      <c r="CJ26" s="6">
        <f t="shared" si="24"/>
        <v>5.3725265252935256E-3</v>
      </c>
      <c r="CK26" s="6">
        <f t="shared" si="25"/>
        <v>0</v>
      </c>
      <c r="CL26" s="6"/>
      <c r="CM26" s="6">
        <f t="shared" si="26"/>
        <v>1.02018721726033E-2</v>
      </c>
      <c r="CN26" s="6">
        <f t="shared" si="27"/>
        <v>0</v>
      </c>
      <c r="CO26" s="6">
        <f t="shared" si="28"/>
        <v>1.805870158609137E-2</v>
      </c>
      <c r="CP26" s="6">
        <f t="shared" si="29"/>
        <v>1.5831468641019985E-2</v>
      </c>
      <c r="CQ26" s="6">
        <f t="shared" si="30"/>
        <v>9.1676152251908959E-3</v>
      </c>
      <c r="CR26" s="6">
        <f t="shared" si="31"/>
        <v>1.1328654033086463E-2</v>
      </c>
      <c r="CS26" s="6">
        <f t="shared" si="32"/>
        <v>1.317476189203063E-2</v>
      </c>
      <c r="CT26" s="6">
        <f t="shared" si="33"/>
        <v>8.2910843728115687E-3</v>
      </c>
    </row>
    <row r="27" spans="1:98" x14ac:dyDescent="0.25">
      <c r="G27" s="16"/>
      <c r="H27" s="16"/>
      <c r="I27" s="16"/>
      <c r="J27" s="16"/>
      <c r="K27" s="16"/>
      <c r="L27" s="16"/>
      <c r="M27" s="16"/>
      <c r="N27" s="16"/>
      <c r="O27" s="16"/>
      <c r="P27" s="16"/>
      <c r="Q27" s="2"/>
      <c r="R27" s="2"/>
      <c r="S27" s="16"/>
      <c r="T27" s="2"/>
      <c r="U27" s="2"/>
      <c r="V27" s="2"/>
      <c r="AD27" s="4"/>
      <c r="AE27" s="4"/>
      <c r="AF27" s="4"/>
      <c r="AG27" s="4"/>
      <c r="AH27" s="4"/>
      <c r="AI27" s="4"/>
      <c r="AJ27" s="4"/>
      <c r="AK27" s="4"/>
      <c r="AL27" s="4"/>
      <c r="AM27" s="4"/>
      <c r="AN27" s="4"/>
      <c r="AO27" s="4">
        <f t="shared" si="38"/>
        <v>0</v>
      </c>
      <c r="AP27" s="4">
        <f t="shared" si="38"/>
        <v>0</v>
      </c>
      <c r="AQ27" s="4">
        <f t="shared" si="1"/>
        <v>0</v>
      </c>
      <c r="AR27" s="4">
        <f t="shared" si="1"/>
        <v>0</v>
      </c>
      <c r="AT27" s="6"/>
      <c r="AU27" s="6"/>
      <c r="AV27" s="6"/>
      <c r="AW27" s="6"/>
      <c r="AX27" s="6"/>
      <c r="AY27" s="6"/>
      <c r="AZ27" s="6"/>
      <c r="BA27" s="6"/>
      <c r="BB27" s="6"/>
      <c r="BC27" s="6"/>
      <c r="BD27" s="6"/>
      <c r="BE27" s="6"/>
      <c r="BF27" s="6"/>
      <c r="BG27" s="6"/>
      <c r="BH27" s="6"/>
      <c r="BI27" s="6"/>
      <c r="BN27" s="4"/>
      <c r="BO27" s="4"/>
      <c r="BP27" s="4"/>
      <c r="BQ27" s="4"/>
      <c r="BR27" s="4"/>
      <c r="BS27" s="4"/>
      <c r="BT27" s="4"/>
      <c r="BU27" s="4"/>
      <c r="BV27" s="4"/>
      <c r="BW27" s="4"/>
      <c r="BX27" s="4"/>
      <c r="BY27" s="4"/>
      <c r="BZ27" s="4"/>
      <c r="CA27" s="4"/>
      <c r="CB27" s="4"/>
      <c r="CE27" s="6"/>
      <c r="CF27" s="6"/>
      <c r="CG27" s="6"/>
      <c r="CH27" s="6"/>
      <c r="CI27" s="6"/>
      <c r="CJ27" s="6"/>
      <c r="CK27" s="6"/>
      <c r="CL27" s="6"/>
      <c r="CM27" s="6"/>
      <c r="CN27" s="6"/>
      <c r="CO27" s="6"/>
      <c r="CP27" s="6"/>
      <c r="CQ27" s="6"/>
      <c r="CR27" s="6"/>
      <c r="CS27" s="6"/>
      <c r="CT27" s="6"/>
    </row>
    <row r="28" spans="1:98" x14ac:dyDescent="0.25">
      <c r="A28" t="s">
        <v>50</v>
      </c>
      <c r="D28">
        <v>1</v>
      </c>
      <c r="E28">
        <v>1</v>
      </c>
      <c r="F28" t="s">
        <v>13</v>
      </c>
      <c r="G28" s="16">
        <v>0.27891100000000002</v>
      </c>
      <c r="H28" s="16">
        <v>0.24494299999999999</v>
      </c>
      <c r="I28" s="16">
        <v>1.128814</v>
      </c>
      <c r="J28" s="16">
        <v>0.19819600000000001</v>
      </c>
      <c r="K28" s="16">
        <v>1.415727</v>
      </c>
      <c r="L28" s="16">
        <v>1.3223240000000001</v>
      </c>
      <c r="M28" s="16">
        <v>0.45013799999999998</v>
      </c>
      <c r="N28" s="16"/>
      <c r="O28" s="16">
        <v>0.60248999999999997</v>
      </c>
      <c r="P28" s="16">
        <v>0.67432300000000001</v>
      </c>
      <c r="Q28" s="2">
        <v>0.41930600000000001</v>
      </c>
      <c r="R28" s="2">
        <v>0.32314599999999999</v>
      </c>
      <c r="S28" s="16">
        <v>0.88560000000000005</v>
      </c>
      <c r="T28" s="2">
        <v>0.98966799999999999</v>
      </c>
      <c r="U28" s="2">
        <v>0.902698</v>
      </c>
      <c r="V28" s="2"/>
      <c r="AD28" s="4">
        <f t="shared" ref="AD28:AJ28" si="39">+G28*$D28</f>
        <v>0.27891100000000002</v>
      </c>
      <c r="AE28" s="4">
        <f t="shared" si="39"/>
        <v>0.24494299999999999</v>
      </c>
      <c r="AF28" s="4">
        <f t="shared" si="39"/>
        <v>1.128814</v>
      </c>
      <c r="AG28" s="4">
        <f t="shared" si="39"/>
        <v>0.19819600000000001</v>
      </c>
      <c r="AH28" s="4">
        <f t="shared" si="39"/>
        <v>1.415727</v>
      </c>
      <c r="AI28" s="4">
        <f t="shared" si="39"/>
        <v>1.3223240000000001</v>
      </c>
      <c r="AJ28" s="4">
        <f t="shared" si="39"/>
        <v>0.45013799999999998</v>
      </c>
      <c r="AK28" s="4"/>
      <c r="AL28" s="4">
        <f>+O28*$D28</f>
        <v>0.60248999999999997</v>
      </c>
      <c r="AM28" s="4">
        <f>+P28*$D28</f>
        <v>0.67432300000000001</v>
      </c>
      <c r="AN28" s="4">
        <f>+Q28*$D28</f>
        <v>0.41930600000000001</v>
      </c>
      <c r="AO28" s="4">
        <f t="shared" si="38"/>
        <v>0.32314599999999999</v>
      </c>
      <c r="AP28" s="4">
        <f t="shared" si="38"/>
        <v>0.88560000000000005</v>
      </c>
      <c r="AQ28" s="4">
        <f t="shared" si="1"/>
        <v>0.98966799999999999</v>
      </c>
      <c r="AR28" s="4">
        <f t="shared" si="1"/>
        <v>0.902698</v>
      </c>
      <c r="AT28" s="10">
        <f t="shared" ref="AT28:AZ34" si="40">+AD28/AD$36%</f>
        <v>59.974951328074859</v>
      </c>
      <c r="AU28" s="10">
        <f t="shared" si="40"/>
        <v>62.641806420877863</v>
      </c>
      <c r="AV28" s="10">
        <f t="shared" si="40"/>
        <v>53.235281474230334</v>
      </c>
      <c r="AW28" s="10">
        <f t="shared" si="40"/>
        <v>63.217279620267128</v>
      </c>
      <c r="AX28" s="10">
        <f t="shared" si="40"/>
        <v>50.350740384483103</v>
      </c>
      <c r="AY28" s="10">
        <f t="shared" si="40"/>
        <v>56.461809409256325</v>
      </c>
      <c r="AZ28" s="10">
        <f t="shared" si="40"/>
        <v>57.29340525359671</v>
      </c>
      <c r="BA28" s="10"/>
      <c r="BB28" s="10">
        <f t="shared" ref="BB28:BH34" si="41">+AL28/AL$36%</f>
        <v>45.43458242566853</v>
      </c>
      <c r="BC28" s="10">
        <f t="shared" si="41"/>
        <v>40.392627749270972</v>
      </c>
      <c r="BD28" s="10">
        <f t="shared" si="41"/>
        <v>53.031644448909411</v>
      </c>
      <c r="BE28" s="10">
        <f t="shared" si="41"/>
        <v>39.057172526733829</v>
      </c>
      <c r="BF28" s="10">
        <f t="shared" si="41"/>
        <v>41.443084517059233</v>
      </c>
      <c r="BG28" s="10">
        <f t="shared" si="41"/>
        <v>41.460257319013294</v>
      </c>
      <c r="BH28" s="10">
        <f t="shared" si="41"/>
        <v>39.79657595885503</v>
      </c>
      <c r="BI28" s="6">
        <f t="shared" ref="BI28:BI34" si="42">AVERAGE(AT28:BH28)</f>
        <v>50.270801345449748</v>
      </c>
      <c r="BN28" s="4">
        <f t="shared" ref="BN28:BT28" si="43">+G28*$E28</f>
        <v>0.27891100000000002</v>
      </c>
      <c r="BO28" s="4">
        <f t="shared" si="43"/>
        <v>0.24494299999999999</v>
      </c>
      <c r="BP28" s="4">
        <f t="shared" si="43"/>
        <v>1.128814</v>
      </c>
      <c r="BQ28" s="4">
        <f t="shared" si="43"/>
        <v>0.19819600000000001</v>
      </c>
      <c r="BR28" s="4">
        <f t="shared" si="43"/>
        <v>1.415727</v>
      </c>
      <c r="BS28" s="4">
        <f t="shared" si="43"/>
        <v>1.3223240000000001</v>
      </c>
      <c r="BT28" s="4">
        <f t="shared" si="43"/>
        <v>0.45013799999999998</v>
      </c>
      <c r="BU28" s="4"/>
      <c r="BV28" s="4">
        <f>+O28*$E28</f>
        <v>0.60248999999999997</v>
      </c>
      <c r="BW28" s="4">
        <f>+P28*$E28</f>
        <v>0.67432300000000001</v>
      </c>
      <c r="BX28" s="4">
        <f>+Q28*$E28</f>
        <v>0.41930600000000001</v>
      </c>
      <c r="BY28" s="4">
        <f t="shared" ref="BY28:BY34" si="44">+R28*$E28</f>
        <v>0.32314599999999999</v>
      </c>
      <c r="BZ28" s="4">
        <f>+S28*$E28</f>
        <v>0.88560000000000005</v>
      </c>
      <c r="CA28" s="4">
        <f t="shared" ref="CA28:CA34" si="45">+T28*$E28</f>
        <v>0.98966799999999999</v>
      </c>
      <c r="CB28" s="4">
        <f t="shared" ref="CB28:CB34" si="46">+U28*$E28</f>
        <v>0.902698</v>
      </c>
      <c r="CE28" s="10">
        <f t="shared" ref="CE28:CK34" si="47">+BN28/BN$36%</f>
        <v>55.630654087451603</v>
      </c>
      <c r="CF28" s="10">
        <f t="shared" si="47"/>
        <v>57.176432020519961</v>
      </c>
      <c r="CG28" s="10">
        <f t="shared" si="47"/>
        <v>53.838562895181916</v>
      </c>
      <c r="CH28" s="10">
        <f t="shared" si="47"/>
        <v>61.713297406190392</v>
      </c>
      <c r="CI28" s="10">
        <f t="shared" si="47"/>
        <v>48.755586246334914</v>
      </c>
      <c r="CJ28" s="10">
        <f t="shared" si="47"/>
        <v>55.728994532642773</v>
      </c>
      <c r="CK28" s="10">
        <f t="shared" si="47"/>
        <v>53.825376868814232</v>
      </c>
      <c r="CL28" s="10"/>
      <c r="CM28" s="10">
        <f t="shared" ref="CM28:CS34" si="48">+BV28/BV$36%</f>
        <v>50.165893745484667</v>
      </c>
      <c r="CN28" s="10">
        <f t="shared" si="48"/>
        <v>42.877218868480313</v>
      </c>
      <c r="CO28" s="10">
        <f t="shared" si="48"/>
        <v>51.162985994983977</v>
      </c>
      <c r="CP28" s="10">
        <f t="shared" si="48"/>
        <v>38.117303451734124</v>
      </c>
      <c r="CQ28" s="10">
        <f t="shared" si="48"/>
        <v>37.190523505886546</v>
      </c>
      <c r="CR28" s="10">
        <f t="shared" si="48"/>
        <v>42.223819633396907</v>
      </c>
      <c r="CS28" s="10">
        <f t="shared" si="48"/>
        <v>39.148456194491771</v>
      </c>
      <c r="CT28" s="6">
        <f t="shared" ref="CT28:CT34" si="49">AVERAGE(CE28:CS28)</f>
        <v>49.111078960828152</v>
      </c>
    </row>
    <row r="29" spans="1:98" x14ac:dyDescent="0.25">
      <c r="A29" t="s">
        <v>51</v>
      </c>
      <c r="D29">
        <v>1</v>
      </c>
      <c r="E29">
        <v>0.4</v>
      </c>
      <c r="F29" t="s">
        <v>13</v>
      </c>
      <c r="G29" s="16" t="s">
        <v>52</v>
      </c>
      <c r="H29" s="16" t="s">
        <v>53</v>
      </c>
      <c r="I29" s="16">
        <v>0.250139</v>
      </c>
      <c r="J29" s="16" t="s">
        <v>34</v>
      </c>
      <c r="K29" s="16">
        <v>0.31995200000000001</v>
      </c>
      <c r="L29" s="16">
        <v>0.23147100000000001</v>
      </c>
      <c r="M29" s="16">
        <v>6.1263999999999999E-2</v>
      </c>
      <c r="N29" s="16"/>
      <c r="O29" s="16">
        <v>0.21735499999999999</v>
      </c>
      <c r="P29" s="16">
        <v>0.26527800000000001</v>
      </c>
      <c r="Q29" s="2" t="s">
        <v>54</v>
      </c>
      <c r="R29" s="2">
        <v>0.11304500000000001</v>
      </c>
      <c r="S29" s="16" t="s">
        <v>253</v>
      </c>
      <c r="T29" s="2">
        <v>0.40841</v>
      </c>
      <c r="U29" s="2">
        <v>0.30623600000000001</v>
      </c>
      <c r="V29" s="2"/>
      <c r="AD29" s="4"/>
      <c r="AE29" s="4"/>
      <c r="AF29" s="4">
        <f t="shared" ref="AF29:AF34" si="50">+I29*$D29</f>
        <v>0.250139</v>
      </c>
      <c r="AG29" s="4"/>
      <c r="AH29" s="4">
        <f t="shared" ref="AH29:AJ31" si="51">+K29*$D29</f>
        <v>0.31995200000000001</v>
      </c>
      <c r="AI29" s="4">
        <f t="shared" si="51"/>
        <v>0.23147100000000001</v>
      </c>
      <c r="AJ29" s="4">
        <f t="shared" si="51"/>
        <v>6.1263999999999999E-2</v>
      </c>
      <c r="AK29" s="4"/>
      <c r="AL29" s="4">
        <f t="shared" ref="AL29:AM34" si="52">+O29*$D29</f>
        <v>0.21735499999999999</v>
      </c>
      <c r="AM29" s="4">
        <f t="shared" si="52"/>
        <v>0.26527800000000001</v>
      </c>
      <c r="AN29" s="4"/>
      <c r="AO29" s="4">
        <f t="shared" ref="AO29:AO34" si="53">+R29*$D29</f>
        <v>0.11304500000000001</v>
      </c>
      <c r="AP29" s="4"/>
      <c r="AQ29" s="4">
        <f t="shared" si="1"/>
        <v>0.40841</v>
      </c>
      <c r="AR29" s="4">
        <f t="shared" si="1"/>
        <v>0.30623600000000001</v>
      </c>
      <c r="AT29" s="6">
        <f t="shared" si="40"/>
        <v>0</v>
      </c>
      <c r="AU29" s="6">
        <f t="shared" si="40"/>
        <v>0</v>
      </c>
      <c r="AV29" s="6">
        <f t="shared" si="40"/>
        <v>11.796646810442201</v>
      </c>
      <c r="AW29" s="6">
        <f t="shared" si="40"/>
        <v>0</v>
      </c>
      <c r="AX29" s="6">
        <f t="shared" si="40"/>
        <v>11.379185455597115</v>
      </c>
      <c r="AY29" s="6">
        <f t="shared" si="40"/>
        <v>9.8835621873080814</v>
      </c>
      <c r="AZ29" s="6">
        <f t="shared" si="40"/>
        <v>7.7976602274332514</v>
      </c>
      <c r="BA29" s="6"/>
      <c r="BB29" s="6">
        <f t="shared" si="41"/>
        <v>16.391033316953283</v>
      </c>
      <c r="BC29" s="6">
        <f t="shared" si="41"/>
        <v>15.890419730709326</v>
      </c>
      <c r="BD29" s="6">
        <f t="shared" si="41"/>
        <v>0</v>
      </c>
      <c r="BE29" s="6">
        <f t="shared" si="41"/>
        <v>13.663229835073391</v>
      </c>
      <c r="BF29" s="6">
        <f t="shared" si="41"/>
        <v>0</v>
      </c>
      <c r="BG29" s="6">
        <f t="shared" si="41"/>
        <v>17.109559662086902</v>
      </c>
      <c r="BH29" s="6">
        <f t="shared" si="41"/>
        <v>13.500798977438667</v>
      </c>
      <c r="BI29" s="6">
        <f t="shared" si="42"/>
        <v>8.3865783002173018</v>
      </c>
      <c r="BN29" s="4"/>
      <c r="BO29" s="4"/>
      <c r="BP29" s="4">
        <f t="shared" ref="BP29:BP34" si="54">+I29*$E29</f>
        <v>0.10005560000000001</v>
      </c>
      <c r="BQ29" s="4"/>
      <c r="BR29" s="4">
        <f t="shared" ref="BR29:BT31" si="55">+K29*$E29</f>
        <v>0.12798080000000001</v>
      </c>
      <c r="BS29" s="4">
        <f t="shared" si="55"/>
        <v>9.2588400000000015E-2</v>
      </c>
      <c r="BT29" s="4">
        <f t="shared" si="55"/>
        <v>2.4505600000000002E-2</v>
      </c>
      <c r="BU29" s="4"/>
      <c r="BV29" s="4">
        <f t="shared" ref="BV29:BW34" si="56">+O29*$E29</f>
        <v>8.6942000000000005E-2</v>
      </c>
      <c r="BW29" s="4">
        <f t="shared" si="56"/>
        <v>0.10611120000000002</v>
      </c>
      <c r="BX29" s="4"/>
      <c r="BY29" s="4">
        <f t="shared" si="44"/>
        <v>4.5218000000000008E-2</v>
      </c>
      <c r="BZ29" s="4"/>
      <c r="CA29" s="4">
        <f t="shared" si="45"/>
        <v>0.16336400000000001</v>
      </c>
      <c r="CB29" s="4">
        <f t="shared" si="46"/>
        <v>0.1224944</v>
      </c>
      <c r="CE29" s="6">
        <f t="shared" si="47"/>
        <v>0</v>
      </c>
      <c r="CF29" s="6">
        <f t="shared" si="47"/>
        <v>0</v>
      </c>
      <c r="CG29" s="6">
        <f t="shared" si="47"/>
        <v>4.7721322676855218</v>
      </c>
      <c r="CH29" s="6">
        <f t="shared" si="47"/>
        <v>0</v>
      </c>
      <c r="CI29" s="6">
        <f t="shared" si="47"/>
        <v>4.4074732856510748</v>
      </c>
      <c r="CJ29" s="6">
        <f t="shared" si="47"/>
        <v>3.902113579868582</v>
      </c>
      <c r="CK29" s="6">
        <f t="shared" si="47"/>
        <v>2.930263953268585</v>
      </c>
      <c r="CL29" s="6"/>
      <c r="CM29" s="6">
        <f t="shared" si="48"/>
        <v>7.239162698169145</v>
      </c>
      <c r="CN29" s="6">
        <f t="shared" si="48"/>
        <v>6.7471421659903168</v>
      </c>
      <c r="CO29" s="6">
        <f t="shared" si="48"/>
        <v>0</v>
      </c>
      <c r="CP29" s="6">
        <f t="shared" si="48"/>
        <v>5.3337755301953722</v>
      </c>
      <c r="CQ29" s="6">
        <f t="shared" si="48"/>
        <v>0</v>
      </c>
      <c r="CR29" s="6">
        <f t="shared" si="48"/>
        <v>6.9698647128029325</v>
      </c>
      <c r="CS29" s="6">
        <f t="shared" si="48"/>
        <v>5.3123709728730457</v>
      </c>
      <c r="CT29" s="6">
        <f t="shared" si="49"/>
        <v>3.4010213690360414</v>
      </c>
    </row>
    <row r="30" spans="1:98" x14ac:dyDescent="0.25">
      <c r="A30" t="s">
        <v>55</v>
      </c>
      <c r="D30">
        <v>0.1</v>
      </c>
      <c r="E30">
        <v>0.09</v>
      </c>
      <c r="F30" t="s">
        <v>13</v>
      </c>
      <c r="G30" s="16">
        <v>2.4386000000000001E-2</v>
      </c>
      <c r="H30" s="16" t="s">
        <v>30</v>
      </c>
      <c r="I30" s="16">
        <v>0.10274800000000001</v>
      </c>
      <c r="J30" s="16" t="s">
        <v>56</v>
      </c>
      <c r="K30" s="16">
        <v>0.13062099999999999</v>
      </c>
      <c r="L30" s="16">
        <v>7.7230999999999994E-2</v>
      </c>
      <c r="M30" s="16">
        <v>4.1165E-2</v>
      </c>
      <c r="N30" s="16"/>
      <c r="O30" s="16">
        <v>8.3087999999999995E-2</v>
      </c>
      <c r="P30" s="16">
        <v>0.15364800000000001</v>
      </c>
      <c r="Q30" s="2">
        <v>7.5673000000000004E-2</v>
      </c>
      <c r="R30" s="2">
        <v>5.3719999999999997E-2</v>
      </c>
      <c r="S30" s="16">
        <v>0.222166</v>
      </c>
      <c r="T30" s="2">
        <v>0.16970499999999999</v>
      </c>
      <c r="U30" s="2">
        <v>0.16638</v>
      </c>
      <c r="V30" s="2"/>
      <c r="AD30" s="4">
        <f>+G30*$D30</f>
        <v>2.4386000000000004E-3</v>
      </c>
      <c r="AE30" s="4"/>
      <c r="AF30" s="4">
        <f t="shared" si="50"/>
        <v>1.0274800000000001E-2</v>
      </c>
      <c r="AG30" s="4"/>
      <c r="AH30" s="4">
        <f t="shared" si="51"/>
        <v>1.30621E-2</v>
      </c>
      <c r="AI30" s="4">
        <f t="shared" si="51"/>
        <v>7.7231000000000001E-3</v>
      </c>
      <c r="AJ30" s="4">
        <f t="shared" si="51"/>
        <v>4.1165000000000004E-3</v>
      </c>
      <c r="AK30" s="4"/>
      <c r="AL30" s="4">
        <f t="shared" si="52"/>
        <v>8.3087999999999999E-3</v>
      </c>
      <c r="AM30" s="4">
        <f t="shared" si="52"/>
        <v>1.5364800000000001E-2</v>
      </c>
      <c r="AN30" s="4">
        <f>+Q30*$D30</f>
        <v>7.5673000000000008E-3</v>
      </c>
      <c r="AO30" s="4">
        <f t="shared" si="53"/>
        <v>5.372E-3</v>
      </c>
      <c r="AP30" s="4">
        <f>+S30*$D30</f>
        <v>2.2216600000000003E-2</v>
      </c>
      <c r="AQ30" s="4">
        <f t="shared" si="1"/>
        <v>1.6970499999999999E-2</v>
      </c>
      <c r="AR30" s="4">
        <f t="shared" si="1"/>
        <v>1.6638E-2</v>
      </c>
      <c r="AT30" s="6">
        <f t="shared" si="40"/>
        <v>0.52437844440930392</v>
      </c>
      <c r="AU30" s="6">
        <f t="shared" si="40"/>
        <v>0</v>
      </c>
      <c r="AV30" s="6">
        <f t="shared" si="40"/>
        <v>0.48456332938059049</v>
      </c>
      <c r="AW30" s="6">
        <f t="shared" si="40"/>
        <v>0</v>
      </c>
      <c r="AX30" s="6">
        <f t="shared" si="40"/>
        <v>0.464557365915997</v>
      </c>
      <c r="AY30" s="6">
        <f t="shared" si="40"/>
        <v>0.32976804493348644</v>
      </c>
      <c r="AZ30" s="6">
        <f t="shared" si="40"/>
        <v>0.52394666241559451</v>
      </c>
      <c r="BA30" s="6"/>
      <c r="BB30" s="6">
        <f t="shared" si="41"/>
        <v>0.62657779956247361</v>
      </c>
      <c r="BC30" s="6">
        <f t="shared" si="41"/>
        <v>0.92036701527606002</v>
      </c>
      <c r="BD30" s="6">
        <f t="shared" si="41"/>
        <v>0.95707278941449014</v>
      </c>
      <c r="BE30" s="6">
        <f t="shared" si="41"/>
        <v>0.64928896168794958</v>
      </c>
      <c r="BF30" s="6">
        <f t="shared" si="41"/>
        <v>1.0396617338320893</v>
      </c>
      <c r="BG30" s="6">
        <f t="shared" si="41"/>
        <v>0.71094679916124903</v>
      </c>
      <c r="BH30" s="6">
        <f t="shared" si="41"/>
        <v>0.73350714281346585</v>
      </c>
      <c r="BI30" s="6">
        <f t="shared" si="42"/>
        <v>0.5689025777716249</v>
      </c>
      <c r="BN30" s="4">
        <f>+G30*$E30</f>
        <v>2.1947400000000001E-3</v>
      </c>
      <c r="BO30" s="4"/>
      <c r="BP30" s="4">
        <f t="shared" si="54"/>
        <v>9.2473199999999998E-3</v>
      </c>
      <c r="BQ30" s="4"/>
      <c r="BR30" s="4">
        <f t="shared" si="55"/>
        <v>1.1755889999999998E-2</v>
      </c>
      <c r="BS30" s="4">
        <f t="shared" si="55"/>
        <v>6.9507899999999992E-3</v>
      </c>
      <c r="BT30" s="4">
        <f t="shared" si="55"/>
        <v>3.70485E-3</v>
      </c>
      <c r="BU30" s="4"/>
      <c r="BV30" s="4">
        <f t="shared" si="56"/>
        <v>7.477919999999999E-3</v>
      </c>
      <c r="BW30" s="4">
        <f t="shared" si="56"/>
        <v>1.382832E-2</v>
      </c>
      <c r="BX30" s="4">
        <f>+Q30*$E30</f>
        <v>6.8105700000000002E-3</v>
      </c>
      <c r="BY30" s="4">
        <f t="shared" si="44"/>
        <v>4.8347999999999993E-3</v>
      </c>
      <c r="BZ30" s="4">
        <f>+S30*$E30</f>
        <v>1.9994939999999999E-2</v>
      </c>
      <c r="CA30" s="4">
        <f t="shared" si="45"/>
        <v>1.5273449999999999E-2</v>
      </c>
      <c r="CB30" s="4">
        <f t="shared" si="46"/>
        <v>1.49742E-2</v>
      </c>
      <c r="CE30" s="6">
        <f t="shared" si="47"/>
        <v>0.43775549100570982</v>
      </c>
      <c r="CF30" s="6">
        <f t="shared" si="47"/>
        <v>0</v>
      </c>
      <c r="CG30" s="6">
        <f t="shared" si="47"/>
        <v>0.4410491183063584</v>
      </c>
      <c r="CH30" s="6">
        <f t="shared" si="47"/>
        <v>0</v>
      </c>
      <c r="CI30" s="6">
        <f t="shared" si="47"/>
        <v>0.40485581527895281</v>
      </c>
      <c r="CJ30" s="6">
        <f t="shared" si="47"/>
        <v>0.29293920242508492</v>
      </c>
      <c r="CK30" s="6">
        <f t="shared" si="47"/>
        <v>0.44300847182958653</v>
      </c>
      <c r="CL30" s="6"/>
      <c r="CM30" s="6">
        <f t="shared" si="48"/>
        <v>0.62264359600530239</v>
      </c>
      <c r="CN30" s="6">
        <f t="shared" si="48"/>
        <v>0.87928174365012557</v>
      </c>
      <c r="CO30" s="6">
        <f t="shared" si="48"/>
        <v>0.83101385987288046</v>
      </c>
      <c r="CP30" s="6">
        <f t="shared" si="48"/>
        <v>0.57029806566828656</v>
      </c>
      <c r="CQ30" s="6">
        <f t="shared" si="48"/>
        <v>0.8396818948382917</v>
      </c>
      <c r="CR30" s="6">
        <f t="shared" si="48"/>
        <v>0.65163610218750723</v>
      </c>
      <c r="CS30" s="6">
        <f t="shared" si="48"/>
        <v>0.64940524156202706</v>
      </c>
      <c r="CT30" s="6">
        <f t="shared" si="49"/>
        <v>0.50454061447357945</v>
      </c>
    </row>
    <row r="31" spans="1:98" x14ac:dyDescent="0.25">
      <c r="A31" t="s">
        <v>57</v>
      </c>
      <c r="D31">
        <v>0.1</v>
      </c>
      <c r="E31">
        <v>7.0000000000000007E-2</v>
      </c>
      <c r="F31" t="s">
        <v>13</v>
      </c>
      <c r="G31" s="16" t="s">
        <v>58</v>
      </c>
      <c r="H31" s="16" t="s">
        <v>44</v>
      </c>
      <c r="I31" s="16">
        <v>0.41824699999999998</v>
      </c>
      <c r="J31" s="16" t="s">
        <v>35</v>
      </c>
      <c r="K31" s="16">
        <v>0.56860500000000003</v>
      </c>
      <c r="L31" s="16">
        <v>0.37640600000000002</v>
      </c>
      <c r="M31" s="16">
        <v>9.4117999999999993E-2</v>
      </c>
      <c r="N31" s="16"/>
      <c r="O31" s="16">
        <v>0.35972199999999999</v>
      </c>
      <c r="P31" s="16">
        <v>0.54586000000000001</v>
      </c>
      <c r="Q31" s="2">
        <v>0.253083</v>
      </c>
      <c r="R31" s="2">
        <v>0.24054900000000001</v>
      </c>
      <c r="S31" s="16">
        <v>1.0056879999999999</v>
      </c>
      <c r="T31" s="2">
        <v>0.68610899999999997</v>
      </c>
      <c r="U31" s="2">
        <v>0.82537499999999997</v>
      </c>
      <c r="V31" s="2"/>
      <c r="AD31" s="4"/>
      <c r="AE31" s="4"/>
      <c r="AF31" s="4">
        <f t="shared" si="50"/>
        <v>4.1824699999999999E-2</v>
      </c>
      <c r="AG31" s="4"/>
      <c r="AH31" s="4">
        <f t="shared" si="51"/>
        <v>5.6860500000000008E-2</v>
      </c>
      <c r="AI31" s="4">
        <f t="shared" si="51"/>
        <v>3.7640600000000003E-2</v>
      </c>
      <c r="AJ31" s="4">
        <f t="shared" si="51"/>
        <v>9.4117999999999997E-3</v>
      </c>
      <c r="AK31" s="4"/>
      <c r="AL31" s="4">
        <f t="shared" si="52"/>
        <v>3.5972200000000003E-2</v>
      </c>
      <c r="AM31" s="4">
        <f t="shared" si="52"/>
        <v>5.4586000000000003E-2</v>
      </c>
      <c r="AN31" s="4">
        <f>+Q31*$D31</f>
        <v>2.5308300000000002E-2</v>
      </c>
      <c r="AO31" s="4">
        <f t="shared" si="53"/>
        <v>2.4054900000000004E-2</v>
      </c>
      <c r="AP31" s="4">
        <f>+S31*$D31</f>
        <v>0.1005688</v>
      </c>
      <c r="AQ31" s="4">
        <f t="shared" si="1"/>
        <v>6.8610900000000002E-2</v>
      </c>
      <c r="AR31" s="4">
        <f t="shared" si="1"/>
        <v>8.25375E-2</v>
      </c>
      <c r="AT31" s="6">
        <f t="shared" si="40"/>
        <v>0</v>
      </c>
      <c r="AU31" s="6">
        <f t="shared" si="40"/>
        <v>0</v>
      </c>
      <c r="AV31" s="6">
        <f t="shared" si="40"/>
        <v>1.9724681631121173</v>
      </c>
      <c r="AW31" s="6">
        <f t="shared" si="40"/>
        <v>0</v>
      </c>
      <c r="AX31" s="6">
        <f t="shared" si="40"/>
        <v>2.0222601346388829</v>
      </c>
      <c r="AY31" s="6">
        <f t="shared" si="40"/>
        <v>1.6072130455546854</v>
      </c>
      <c r="AZ31" s="6">
        <f t="shared" si="40"/>
        <v>1.1979305714376514</v>
      </c>
      <c r="BA31" s="6"/>
      <c r="BB31" s="6">
        <f t="shared" si="41"/>
        <v>2.7127120548600536</v>
      </c>
      <c r="BC31" s="6">
        <f t="shared" si="41"/>
        <v>3.2697564495378404</v>
      </c>
      <c r="BD31" s="6">
        <f t="shared" si="41"/>
        <v>3.2008622991474818</v>
      </c>
      <c r="BE31" s="6">
        <f t="shared" si="41"/>
        <v>2.9074052577266309</v>
      </c>
      <c r="BF31" s="6">
        <f t="shared" si="41"/>
        <v>4.7062796727407701</v>
      </c>
      <c r="BG31" s="6">
        <f t="shared" si="41"/>
        <v>2.8743230748989452</v>
      </c>
      <c r="BH31" s="6">
        <f t="shared" si="41"/>
        <v>3.638769431420029</v>
      </c>
      <c r="BI31" s="6">
        <f t="shared" si="42"/>
        <v>2.150712868219649</v>
      </c>
      <c r="BN31" s="4"/>
      <c r="BO31" s="4"/>
      <c r="BP31" s="4">
        <f t="shared" si="54"/>
        <v>2.9277290000000001E-2</v>
      </c>
      <c r="BQ31" s="4"/>
      <c r="BR31" s="4">
        <f t="shared" si="55"/>
        <v>3.9802350000000007E-2</v>
      </c>
      <c r="BS31" s="4">
        <f t="shared" si="55"/>
        <v>2.6348420000000004E-2</v>
      </c>
      <c r="BT31" s="4">
        <f t="shared" si="55"/>
        <v>6.5882600000000003E-3</v>
      </c>
      <c r="BU31" s="4"/>
      <c r="BV31" s="4">
        <f t="shared" si="56"/>
        <v>2.5180540000000001E-2</v>
      </c>
      <c r="BW31" s="4">
        <f t="shared" si="56"/>
        <v>3.8210200000000007E-2</v>
      </c>
      <c r="BX31" s="4">
        <f>+Q31*$E31</f>
        <v>1.7715810000000002E-2</v>
      </c>
      <c r="BY31" s="4">
        <f t="shared" si="44"/>
        <v>1.6838430000000001E-2</v>
      </c>
      <c r="BZ31" s="4">
        <f>+S31*$E31</f>
        <v>7.0398160000000001E-2</v>
      </c>
      <c r="CA31" s="4">
        <f t="shared" si="45"/>
        <v>4.8027630000000002E-2</v>
      </c>
      <c r="CB31" s="4">
        <f t="shared" si="46"/>
        <v>5.7776250000000001E-2</v>
      </c>
      <c r="CE31" s="6">
        <f t="shared" si="47"/>
        <v>0</v>
      </c>
      <c r="CF31" s="6">
        <f t="shared" si="47"/>
        <v>0</v>
      </c>
      <c r="CG31" s="6">
        <f t="shared" si="47"/>
        <v>1.3963746189057549</v>
      </c>
      <c r="CH31" s="6">
        <f t="shared" si="47"/>
        <v>0</v>
      </c>
      <c r="CI31" s="6">
        <f t="shared" si="47"/>
        <v>1.3707352535000101</v>
      </c>
      <c r="CJ31" s="6">
        <f t="shared" si="47"/>
        <v>1.1104471779410914</v>
      </c>
      <c r="CK31" s="6">
        <f t="shared" si="47"/>
        <v>0.78779302660458372</v>
      </c>
      <c r="CL31" s="6"/>
      <c r="CM31" s="6">
        <f t="shared" si="48"/>
        <v>2.0966394364950895</v>
      </c>
      <c r="CN31" s="6">
        <f t="shared" si="48"/>
        <v>2.429617717931031</v>
      </c>
      <c r="CO31" s="6">
        <f t="shared" si="48"/>
        <v>2.1616522036884689</v>
      </c>
      <c r="CP31" s="6">
        <f t="shared" si="48"/>
        <v>1.9862091623005806</v>
      </c>
      <c r="CQ31" s="6">
        <f t="shared" si="48"/>
        <v>2.9563509758933626</v>
      </c>
      <c r="CR31" s="6">
        <f t="shared" si="48"/>
        <v>2.049081092386055</v>
      </c>
      <c r="CS31" s="6">
        <f t="shared" si="48"/>
        <v>2.5056563681397379</v>
      </c>
      <c r="CT31" s="6">
        <f t="shared" si="49"/>
        <v>1.489325502413269</v>
      </c>
    </row>
    <row r="32" spans="1:98" x14ac:dyDescent="0.25">
      <c r="A32" t="s">
        <v>59</v>
      </c>
      <c r="D32">
        <v>0.1</v>
      </c>
      <c r="E32">
        <v>0.05</v>
      </c>
      <c r="F32" t="s">
        <v>13</v>
      </c>
      <c r="G32" s="16" t="s">
        <v>60</v>
      </c>
      <c r="H32" s="16" t="s">
        <v>61</v>
      </c>
      <c r="I32" s="16">
        <v>6.3121999999999998E-2</v>
      </c>
      <c r="J32" s="16" t="s">
        <v>56</v>
      </c>
      <c r="K32" s="16" t="s">
        <v>62</v>
      </c>
      <c r="L32" s="16">
        <v>5.5809999999999998E-2</v>
      </c>
      <c r="M32" s="16" t="s">
        <v>63</v>
      </c>
      <c r="N32" s="16"/>
      <c r="O32" s="16">
        <v>8.1826999999999997E-2</v>
      </c>
      <c r="P32" s="16">
        <v>9.3531000000000003E-2</v>
      </c>
      <c r="Q32" s="2">
        <v>4.0812000000000001E-2</v>
      </c>
      <c r="R32" s="2">
        <v>4.1583000000000002E-2</v>
      </c>
      <c r="S32" s="16">
        <v>0.109821</v>
      </c>
      <c r="T32" s="2">
        <v>0.11625099999999999</v>
      </c>
      <c r="U32" s="2">
        <v>0.11706</v>
      </c>
      <c r="V32" s="2"/>
      <c r="AD32" s="4"/>
      <c r="AE32" s="4"/>
      <c r="AF32" s="4">
        <f t="shared" si="50"/>
        <v>6.3122000000000004E-3</v>
      </c>
      <c r="AG32" s="4"/>
      <c r="AH32" s="4"/>
      <c r="AI32" s="4">
        <f>+L32*$D32</f>
        <v>5.581E-3</v>
      </c>
      <c r="AJ32" s="4"/>
      <c r="AK32" s="4"/>
      <c r="AL32" s="4">
        <f t="shared" si="52"/>
        <v>8.1826999999999993E-3</v>
      </c>
      <c r="AM32" s="4">
        <f t="shared" si="52"/>
        <v>9.3531000000000013E-3</v>
      </c>
      <c r="AN32" s="4">
        <f>+Q32*$D32</f>
        <v>4.0812000000000001E-3</v>
      </c>
      <c r="AO32" s="4">
        <f t="shared" si="53"/>
        <v>4.1583000000000002E-3</v>
      </c>
      <c r="AP32" s="4">
        <f>+S32*$D32</f>
        <v>1.0982100000000002E-2</v>
      </c>
      <c r="AQ32" s="4">
        <f t="shared" si="1"/>
        <v>1.1625099999999999E-2</v>
      </c>
      <c r="AR32" s="4">
        <f t="shared" si="1"/>
        <v>1.1706000000000001E-2</v>
      </c>
      <c r="AT32" s="6">
        <f t="shared" si="40"/>
        <v>0</v>
      </c>
      <c r="AU32" s="6">
        <f t="shared" si="40"/>
        <v>0</v>
      </c>
      <c r="AV32" s="6">
        <f t="shared" si="40"/>
        <v>0.29768566275899905</v>
      </c>
      <c r="AW32" s="6">
        <f t="shared" si="40"/>
        <v>0</v>
      </c>
      <c r="AX32" s="6">
        <f t="shared" si="40"/>
        <v>0</v>
      </c>
      <c r="AY32" s="6">
        <f t="shared" si="40"/>
        <v>0.23830268399655422</v>
      </c>
      <c r="AZ32" s="6">
        <f t="shared" si="40"/>
        <v>0</v>
      </c>
      <c r="BA32" s="6"/>
      <c r="BB32" s="6">
        <f t="shared" si="41"/>
        <v>0.61706842871170953</v>
      </c>
      <c r="BC32" s="6">
        <f t="shared" si="41"/>
        <v>0.56026012252541635</v>
      </c>
      <c r="BD32" s="6">
        <f t="shared" si="41"/>
        <v>0.51616897283818752</v>
      </c>
      <c r="BE32" s="6">
        <f t="shared" si="41"/>
        <v>0.50259461827755036</v>
      </c>
      <c r="BF32" s="6">
        <f t="shared" si="41"/>
        <v>0.51392513377912852</v>
      </c>
      <c r="BG32" s="6">
        <f t="shared" si="41"/>
        <v>0.48701143955272008</v>
      </c>
      <c r="BH32" s="6">
        <f t="shared" si="41"/>
        <v>0.51607372363111148</v>
      </c>
      <c r="BI32" s="6">
        <f t="shared" si="42"/>
        <v>0.30350648471938413</v>
      </c>
      <c r="BN32" s="4"/>
      <c r="BO32" s="4"/>
      <c r="BP32" s="4">
        <f t="shared" si="54"/>
        <v>3.1561000000000002E-3</v>
      </c>
      <c r="BQ32" s="4"/>
      <c r="BR32" s="4"/>
      <c r="BS32" s="4">
        <f>+L32*$E32</f>
        <v>2.7905E-3</v>
      </c>
      <c r="BT32" s="4"/>
      <c r="BU32" s="4"/>
      <c r="BV32" s="4">
        <f t="shared" si="56"/>
        <v>4.0913499999999997E-3</v>
      </c>
      <c r="BW32" s="4">
        <f t="shared" si="56"/>
        <v>4.6765500000000007E-3</v>
      </c>
      <c r="BX32" s="4">
        <f>+Q32*$E32</f>
        <v>2.0406000000000001E-3</v>
      </c>
      <c r="BY32" s="4">
        <f t="shared" si="44"/>
        <v>2.0791500000000001E-3</v>
      </c>
      <c r="BZ32" s="4">
        <f>+S32*$E32</f>
        <v>5.4910500000000008E-3</v>
      </c>
      <c r="CA32" s="4">
        <f t="shared" si="45"/>
        <v>5.8125499999999997E-3</v>
      </c>
      <c r="CB32" s="4">
        <f t="shared" si="46"/>
        <v>5.8530000000000006E-3</v>
      </c>
      <c r="CE32" s="6">
        <f t="shared" si="47"/>
        <v>0</v>
      </c>
      <c r="CF32" s="6">
        <f t="shared" si="47"/>
        <v>0</v>
      </c>
      <c r="CG32" s="6">
        <f t="shared" si="47"/>
        <v>0.15052957205835829</v>
      </c>
      <c r="CH32" s="6">
        <f t="shared" si="47"/>
        <v>0</v>
      </c>
      <c r="CI32" s="6">
        <f t="shared" si="47"/>
        <v>0</v>
      </c>
      <c r="CJ32" s="6">
        <f t="shared" si="47"/>
        <v>0.1176048829510314</v>
      </c>
      <c r="CK32" s="6">
        <f t="shared" si="47"/>
        <v>0</v>
      </c>
      <c r="CL32" s="6"/>
      <c r="CM32" s="6">
        <f t="shared" si="48"/>
        <v>0.3406632962797535</v>
      </c>
      <c r="CN32" s="6">
        <f t="shared" si="48"/>
        <v>0.29736114280454862</v>
      </c>
      <c r="CO32" s="6">
        <f t="shared" si="48"/>
        <v>0.24899044903093279</v>
      </c>
      <c r="CP32" s="6">
        <f t="shared" si="48"/>
        <v>0.24525010822251553</v>
      </c>
      <c r="CQ32" s="6">
        <f t="shared" si="48"/>
        <v>0.23059510399390057</v>
      </c>
      <c r="CR32" s="6">
        <f t="shared" si="48"/>
        <v>0.24799029857497784</v>
      </c>
      <c r="CS32" s="6">
        <f t="shared" si="48"/>
        <v>0.25383452063299172</v>
      </c>
      <c r="CT32" s="6">
        <f t="shared" si="49"/>
        <v>0.15234424103921501</v>
      </c>
    </row>
    <row r="33" spans="1:98" x14ac:dyDescent="0.25">
      <c r="A33" t="s">
        <v>64</v>
      </c>
      <c r="D33">
        <v>0.01</v>
      </c>
      <c r="E33">
        <v>0.05</v>
      </c>
      <c r="F33" t="s">
        <v>13</v>
      </c>
      <c r="G33" s="16">
        <v>0.10621700000000001</v>
      </c>
      <c r="H33" s="16" t="s">
        <v>65</v>
      </c>
      <c r="I33" s="16">
        <v>0.27124100000000001</v>
      </c>
      <c r="J33" s="16">
        <v>6.9282999999999997E-2</v>
      </c>
      <c r="K33" s="16">
        <v>0.55241099999999999</v>
      </c>
      <c r="L33" s="16">
        <v>0.21004100000000001</v>
      </c>
      <c r="M33" s="16">
        <v>0.14033300000000001</v>
      </c>
      <c r="N33" s="16"/>
      <c r="O33" s="16">
        <v>0.31613400000000003</v>
      </c>
      <c r="P33" s="16">
        <v>0.68882299999999996</v>
      </c>
      <c r="Q33" s="2">
        <v>0.28267900000000001</v>
      </c>
      <c r="R33" s="2">
        <v>0.393903</v>
      </c>
      <c r="S33" s="16">
        <v>0.78180899999999998</v>
      </c>
      <c r="T33" s="2" t="s">
        <v>259</v>
      </c>
      <c r="U33" s="2">
        <v>0.62783100000000003</v>
      </c>
      <c r="V33" s="2"/>
      <c r="AD33" s="4">
        <f>+G33*$D33</f>
        <v>1.0621700000000001E-3</v>
      </c>
      <c r="AE33" s="4"/>
      <c r="AF33" s="4">
        <f t="shared" si="50"/>
        <v>2.7124100000000002E-3</v>
      </c>
      <c r="AG33" s="4">
        <f>+J33*$D33</f>
        <v>6.9282999999999996E-4</v>
      </c>
      <c r="AH33" s="4">
        <f>+K33*$D33</f>
        <v>5.5241099999999996E-3</v>
      </c>
      <c r="AI33" s="4">
        <f>+L33*$D33</f>
        <v>2.10041E-3</v>
      </c>
      <c r="AJ33" s="4">
        <f>+M33*$D33</f>
        <v>1.4033300000000002E-3</v>
      </c>
      <c r="AK33" s="4"/>
      <c r="AL33" s="4">
        <f t="shared" si="52"/>
        <v>3.1613400000000003E-3</v>
      </c>
      <c r="AM33" s="4">
        <f t="shared" si="52"/>
        <v>6.8882299999999995E-3</v>
      </c>
      <c r="AN33" s="4">
        <f>+Q33*$D33</f>
        <v>2.82679E-3</v>
      </c>
      <c r="AO33" s="4">
        <f t="shared" si="53"/>
        <v>3.9390300000000005E-3</v>
      </c>
      <c r="AP33" s="4">
        <f>+S33*$D33</f>
        <v>7.8180899999999998E-3</v>
      </c>
      <c r="AQ33" s="4"/>
      <c r="AR33" s="4">
        <f>+U33*$D33</f>
        <v>6.2783100000000005E-3</v>
      </c>
      <c r="AT33" s="6">
        <f t="shared" si="40"/>
        <v>0.22840115324293869</v>
      </c>
      <c r="AU33" s="6">
        <f t="shared" si="40"/>
        <v>0</v>
      </c>
      <c r="AV33" s="6">
        <f t="shared" si="40"/>
        <v>0.12791824855424996</v>
      </c>
      <c r="AW33" s="6">
        <f t="shared" si="40"/>
        <v>0.22098744595909942</v>
      </c>
      <c r="AX33" s="6">
        <f t="shared" si="40"/>
        <v>0.19646657050782174</v>
      </c>
      <c r="AY33" s="6">
        <f t="shared" si="40"/>
        <v>8.9685242876402518E-2</v>
      </c>
      <c r="AZ33" s="6">
        <f t="shared" si="40"/>
        <v>0.17861534550411182</v>
      </c>
      <c r="BA33" s="6"/>
      <c r="BB33" s="6">
        <f t="shared" si="41"/>
        <v>0.23840090757616389</v>
      </c>
      <c r="BC33" s="6">
        <f t="shared" si="41"/>
        <v>0.41261192372403244</v>
      </c>
      <c r="BD33" s="6">
        <f t="shared" si="41"/>
        <v>0.35751771310625802</v>
      </c>
      <c r="BE33" s="6">
        <f t="shared" si="41"/>
        <v>0.47609246067715644</v>
      </c>
      <c r="BF33" s="6">
        <f t="shared" si="41"/>
        <v>0.36586016783195074</v>
      </c>
      <c r="BG33" s="6">
        <f t="shared" si="41"/>
        <v>0</v>
      </c>
      <c r="BH33" s="6">
        <f t="shared" si="41"/>
        <v>0.276787187750764</v>
      </c>
      <c r="BI33" s="6">
        <f t="shared" si="42"/>
        <v>0.22638174052221066</v>
      </c>
      <c r="BN33" s="4">
        <f>+G33*$E33</f>
        <v>5.3108500000000006E-3</v>
      </c>
      <c r="BO33" s="4"/>
      <c r="BP33" s="4">
        <f t="shared" si="54"/>
        <v>1.3562050000000001E-2</v>
      </c>
      <c r="BQ33" s="4">
        <f>+J33*$E33</f>
        <v>3.46415E-3</v>
      </c>
      <c r="BR33" s="4">
        <f>+K33*$E33</f>
        <v>2.7620550000000001E-2</v>
      </c>
      <c r="BS33" s="4">
        <f>+L33*$E33</f>
        <v>1.0502050000000001E-2</v>
      </c>
      <c r="BT33" s="4">
        <f>+M33*$E33</f>
        <v>7.016650000000001E-3</v>
      </c>
      <c r="BU33" s="4"/>
      <c r="BV33" s="4">
        <f t="shared" si="56"/>
        <v>1.5806700000000003E-2</v>
      </c>
      <c r="BW33" s="4">
        <f t="shared" si="56"/>
        <v>3.4441149999999997E-2</v>
      </c>
      <c r="BX33" s="4">
        <f>+Q33*$E33</f>
        <v>1.4133950000000001E-2</v>
      </c>
      <c r="BY33" s="4">
        <f t="shared" si="44"/>
        <v>1.9695150000000002E-2</v>
      </c>
      <c r="BZ33" s="4">
        <f>+S33*$E33</f>
        <v>3.9090449999999999E-2</v>
      </c>
      <c r="CA33" s="4"/>
      <c r="CB33" s="4">
        <f t="shared" si="46"/>
        <v>3.1391550000000004E-2</v>
      </c>
      <c r="CE33" s="6">
        <f t="shared" si="47"/>
        <v>1.0592843568749255</v>
      </c>
      <c r="CF33" s="6">
        <f t="shared" si="47"/>
        <v>0</v>
      </c>
      <c r="CG33" s="6">
        <f t="shared" si="47"/>
        <v>0.64683932154686419</v>
      </c>
      <c r="CH33" s="6">
        <f t="shared" si="47"/>
        <v>1.0786500192216515</v>
      </c>
      <c r="CI33" s="6">
        <f t="shared" si="47"/>
        <v>0.95121171503842605</v>
      </c>
      <c r="CJ33" s="6">
        <f t="shared" si="47"/>
        <v>0.44260611395659538</v>
      </c>
      <c r="CK33" s="6">
        <f t="shared" si="47"/>
        <v>0.83901788030907287</v>
      </c>
      <c r="CL33" s="6"/>
      <c r="CM33" s="6">
        <f t="shared" si="48"/>
        <v>1.3161334340267101</v>
      </c>
      <c r="CN33" s="6">
        <f t="shared" si="48"/>
        <v>2.1899604887155864</v>
      </c>
      <c r="CO33" s="6">
        <f t="shared" si="48"/>
        <v>1.724599900559028</v>
      </c>
      <c r="CP33" s="6">
        <f t="shared" si="48"/>
        <v>2.3231790245815245</v>
      </c>
      <c r="CQ33" s="6">
        <f t="shared" si="48"/>
        <v>1.6415924792013128</v>
      </c>
      <c r="CR33" s="6">
        <f t="shared" si="48"/>
        <v>0</v>
      </c>
      <c r="CS33" s="6">
        <f t="shared" si="48"/>
        <v>1.361397410930564</v>
      </c>
      <c r="CT33" s="6">
        <f t="shared" si="49"/>
        <v>1.1124622960687329</v>
      </c>
    </row>
    <row r="34" spans="1:98" x14ac:dyDescent="0.25">
      <c r="A34" t="s">
        <v>66</v>
      </c>
      <c r="D34">
        <v>3.0000000000000001E-3</v>
      </c>
      <c r="E34">
        <v>1E-3</v>
      </c>
      <c r="F34" t="s">
        <v>13</v>
      </c>
      <c r="G34" s="16" t="s">
        <v>67</v>
      </c>
      <c r="H34" s="16" t="s">
        <v>68</v>
      </c>
      <c r="I34" s="16">
        <v>0.161494</v>
      </c>
      <c r="J34" s="16">
        <v>6.8838999999999997E-2</v>
      </c>
      <c r="K34" s="16">
        <v>0.36159400000000003</v>
      </c>
      <c r="L34" s="16" t="s">
        <v>69</v>
      </c>
      <c r="M34" s="16">
        <v>0.180532</v>
      </c>
      <c r="N34" s="16"/>
      <c r="O34" s="16">
        <v>0.26249400000000001</v>
      </c>
      <c r="P34" s="16">
        <v>0.54621500000000001</v>
      </c>
      <c r="Q34" s="2">
        <v>0.242618</v>
      </c>
      <c r="R34" s="2">
        <v>0.463036</v>
      </c>
      <c r="S34" s="16">
        <v>0.93901800000000002</v>
      </c>
      <c r="T34" s="2">
        <v>0.72972199999999998</v>
      </c>
      <c r="U34" s="2">
        <v>0.64691600000000005</v>
      </c>
      <c r="V34" s="2"/>
      <c r="AD34" s="4"/>
      <c r="AE34" s="4"/>
      <c r="AF34" s="4">
        <f t="shared" si="50"/>
        <v>4.84482E-4</v>
      </c>
      <c r="AG34" s="4">
        <f>+J34*$D34</f>
        <v>2.06517E-4</v>
      </c>
      <c r="AH34" s="4">
        <f>+K34*$D34</f>
        <v>1.0847820000000001E-3</v>
      </c>
      <c r="AI34" s="4"/>
      <c r="AJ34" s="4">
        <f>+M34*$D34</f>
        <v>5.4159599999999998E-4</v>
      </c>
      <c r="AK34" s="4"/>
      <c r="AL34" s="4">
        <f t="shared" si="52"/>
        <v>7.8748200000000005E-4</v>
      </c>
      <c r="AM34" s="4">
        <f t="shared" si="52"/>
        <v>1.638645E-3</v>
      </c>
      <c r="AN34" s="4">
        <f>+Q34*$D34</f>
        <v>7.27854E-4</v>
      </c>
      <c r="AO34" s="4">
        <f t="shared" si="53"/>
        <v>1.389108E-3</v>
      </c>
      <c r="AP34" s="4">
        <f>+S34*$D34</f>
        <v>2.8170540000000003E-3</v>
      </c>
      <c r="AQ34" s="4">
        <f>+T34*$D34</f>
        <v>2.1891660000000002E-3</v>
      </c>
      <c r="AR34" s="4">
        <f>+U34*$D34</f>
        <v>1.9407480000000002E-3</v>
      </c>
      <c r="AT34" s="6">
        <f t="shared" si="40"/>
        <v>0</v>
      </c>
      <c r="AU34" s="6">
        <f t="shared" si="40"/>
        <v>0</v>
      </c>
      <c r="AV34" s="6">
        <f t="shared" si="40"/>
        <v>2.2848348478312692E-2</v>
      </c>
      <c r="AW34" s="6">
        <f t="shared" si="40"/>
        <v>6.5871374474453098E-2</v>
      </c>
      <c r="AX34" s="6">
        <f t="shared" si="40"/>
        <v>3.8580585703147818E-2</v>
      </c>
      <c r="AY34" s="6">
        <f t="shared" si="40"/>
        <v>0</v>
      </c>
      <c r="AZ34" s="6">
        <f t="shared" si="40"/>
        <v>6.8934147109835128E-2</v>
      </c>
      <c r="BA34" s="6"/>
      <c r="BB34" s="6">
        <f t="shared" si="41"/>
        <v>5.9385078321184268E-2</v>
      </c>
      <c r="BC34" s="6">
        <f t="shared" si="41"/>
        <v>9.8156488060179056E-2</v>
      </c>
      <c r="BD34" s="6">
        <f t="shared" si="41"/>
        <v>9.2055192481663772E-2</v>
      </c>
      <c r="BE34" s="6">
        <f t="shared" si="41"/>
        <v>0.16789510256746543</v>
      </c>
      <c r="BF34" s="6">
        <f t="shared" si="41"/>
        <v>0.13182859870270977</v>
      </c>
      <c r="BG34" s="6">
        <f t="shared" si="41"/>
        <v>9.1710943138542486E-2</v>
      </c>
      <c r="BH34" s="6">
        <f t="shared" si="41"/>
        <v>8.5560314965798079E-2</v>
      </c>
      <c r="BI34" s="6">
        <f t="shared" si="42"/>
        <v>6.5916155285949393E-2</v>
      </c>
      <c r="BN34" s="4"/>
      <c r="BO34" s="4"/>
      <c r="BP34" s="4">
        <f t="shared" si="54"/>
        <v>1.6149400000000001E-4</v>
      </c>
      <c r="BQ34" s="4">
        <f>+J34*$E34</f>
        <v>6.8838999999999996E-5</v>
      </c>
      <c r="BR34" s="4">
        <f>+K34*$E34</f>
        <v>3.6159400000000002E-4</v>
      </c>
      <c r="BS34" s="4"/>
      <c r="BT34" s="4">
        <f>+M34*$E34</f>
        <v>1.8053200000000001E-4</v>
      </c>
      <c r="BU34" s="4"/>
      <c r="BV34" s="4">
        <f t="shared" si="56"/>
        <v>2.62494E-4</v>
      </c>
      <c r="BW34" s="4">
        <f t="shared" si="56"/>
        <v>5.4621500000000007E-4</v>
      </c>
      <c r="BX34" s="4">
        <f>+Q34*$E34</f>
        <v>2.42618E-4</v>
      </c>
      <c r="BY34" s="4">
        <f t="shared" si="44"/>
        <v>4.63036E-4</v>
      </c>
      <c r="BZ34" s="4">
        <f>+S34*$E34</f>
        <v>9.3901800000000001E-4</v>
      </c>
      <c r="CA34" s="4">
        <f t="shared" si="45"/>
        <v>7.2972200000000003E-4</v>
      </c>
      <c r="CB34" s="4">
        <f t="shared" si="46"/>
        <v>6.4691600000000009E-4</v>
      </c>
      <c r="CE34" s="6">
        <f t="shared" si="47"/>
        <v>0</v>
      </c>
      <c r="CF34" s="6">
        <f t="shared" si="47"/>
        <v>0</v>
      </c>
      <c r="CG34" s="6">
        <f t="shared" si="47"/>
        <v>7.7024247362227167E-3</v>
      </c>
      <c r="CH34" s="6">
        <f t="shared" si="47"/>
        <v>2.1434749844319461E-2</v>
      </c>
      <c r="CI34" s="6">
        <f t="shared" si="47"/>
        <v>1.2452773347656172E-2</v>
      </c>
      <c r="CJ34" s="6">
        <f t="shared" si="47"/>
        <v>0</v>
      </c>
      <c r="CK34" s="6">
        <f t="shared" si="47"/>
        <v>2.158716424047908E-2</v>
      </c>
      <c r="CL34" s="6"/>
      <c r="CM34" s="6">
        <f t="shared" si="48"/>
        <v>2.1856372907147426E-2</v>
      </c>
      <c r="CN34" s="6">
        <f t="shared" si="48"/>
        <v>3.4731397422669813E-2</v>
      </c>
      <c r="CO34" s="6">
        <f t="shared" si="48"/>
        <v>2.9603824739285921E-2</v>
      </c>
      <c r="CP34" s="6">
        <f t="shared" si="48"/>
        <v>5.4618295510627274E-2</v>
      </c>
      <c r="CQ34" s="6">
        <f t="shared" si="48"/>
        <v>3.9433797427112213E-2</v>
      </c>
      <c r="CR34" s="6">
        <f t="shared" si="48"/>
        <v>3.113331956830135E-2</v>
      </c>
      <c r="CS34" s="6">
        <f t="shared" si="48"/>
        <v>2.8055631770000422E-2</v>
      </c>
      <c r="CT34" s="6">
        <f t="shared" si="49"/>
        <v>2.1614982250987274E-2</v>
      </c>
    </row>
    <row r="35" spans="1:98" x14ac:dyDescent="0.25">
      <c r="G35" s="16"/>
      <c r="H35" s="16"/>
      <c r="I35" s="16"/>
      <c r="J35" s="16"/>
      <c r="K35" s="16"/>
      <c r="L35" s="16"/>
      <c r="M35" s="16"/>
      <c r="N35" s="16"/>
      <c r="O35" s="16"/>
      <c r="P35" s="16"/>
      <c r="Q35" s="2"/>
      <c r="R35" s="2"/>
      <c r="S35" s="16"/>
      <c r="T35" s="2"/>
      <c r="U35" s="2"/>
      <c r="V35" s="2"/>
    </row>
    <row r="36" spans="1:98" x14ac:dyDescent="0.25">
      <c r="A36" t="s">
        <v>70</v>
      </c>
      <c r="F36" t="s">
        <v>13</v>
      </c>
      <c r="G36" s="2">
        <v>0.46487738429999997</v>
      </c>
      <c r="H36" s="2">
        <v>0.39102161000000002</v>
      </c>
      <c r="I36" s="2">
        <v>2.1199885581999993</v>
      </c>
      <c r="J36" s="2">
        <v>0.31332968169999997</v>
      </c>
      <c r="K36" s="2">
        <v>2.8104381923000004</v>
      </c>
      <c r="L36" s="2">
        <v>2.3418074017000001</v>
      </c>
      <c r="M36" s="2">
        <v>0.78518413959999989</v>
      </c>
      <c r="N36" s="2"/>
      <c r="O36" s="2">
        <v>1.3251862468</v>
      </c>
      <c r="P36" s="2">
        <v>1.6679461944999998</v>
      </c>
      <c r="Q36" s="2">
        <v>0.78981644539999996</v>
      </c>
      <c r="R36" s="2">
        <v>0.82593521289999994</v>
      </c>
      <c r="S36" s="2">
        <v>2.1340765209999999</v>
      </c>
      <c r="T36" s="2">
        <v>2.3846994058000002</v>
      </c>
      <c r="U36" s="2">
        <v>2.2661237830000003</v>
      </c>
      <c r="V36" s="2"/>
      <c r="Z36" s="5">
        <f>AVERAGE(G36:M36)</f>
        <v>1.3180924239714287</v>
      </c>
      <c r="AA36" s="5">
        <f>AVERAGE(O36:R36)</f>
        <v>1.1522210249</v>
      </c>
      <c r="AB36" s="5">
        <f>AVERAGE(S36:U36)</f>
        <v>2.2616332366000003</v>
      </c>
      <c r="AD36" s="5">
        <f>SUM(AD17:AD34)</f>
        <v>0.46504581299999997</v>
      </c>
      <c r="AE36" s="5">
        <f t="shared" ref="AE36:AR36" si="57">SUM(AE17:AE34)</f>
        <v>0.39102161000000002</v>
      </c>
      <c r="AF36" s="5">
        <f t="shared" si="57"/>
        <v>2.1204245919999996</v>
      </c>
      <c r="AG36" s="5">
        <f t="shared" si="57"/>
        <v>0.31351554700000001</v>
      </c>
      <c r="AH36" s="5">
        <f t="shared" si="57"/>
        <v>2.8117302530000003</v>
      </c>
      <c r="AI36" s="5">
        <f t="shared" si="57"/>
        <v>2.3419794970000001</v>
      </c>
      <c r="AJ36" s="5">
        <f t="shared" si="57"/>
        <v>0.78567157599999993</v>
      </c>
      <c r="AK36" s="5"/>
      <c r="AL36" s="5">
        <f t="shared" si="57"/>
        <v>1.3260603880000001</v>
      </c>
      <c r="AM36" s="5">
        <f t="shared" si="57"/>
        <v>1.669420975</v>
      </c>
      <c r="AN36" s="5">
        <f t="shared" si="57"/>
        <v>0.7906713139999999</v>
      </c>
      <c r="AO36" s="5">
        <f t="shared" si="57"/>
        <v>0.82736659899999987</v>
      </c>
      <c r="AP36" s="5">
        <f>SUM(AP17:AP34)</f>
        <v>2.1369065800000002</v>
      </c>
      <c r="AQ36" s="5">
        <f t="shared" si="57"/>
        <v>2.3870281179999995</v>
      </c>
      <c r="AR36" s="5">
        <f t="shared" si="57"/>
        <v>2.2682805700000004</v>
      </c>
      <c r="AT36" s="6">
        <f>SUM(AT17:AT34)</f>
        <v>100.00000000000001</v>
      </c>
      <c r="AU36" s="6">
        <f t="shared" ref="AU36:BD36" si="58">SUM(AU17:AU34)</f>
        <v>100</v>
      </c>
      <c r="AV36" s="6">
        <f t="shared" si="58"/>
        <v>100</v>
      </c>
      <c r="AW36" s="6">
        <f t="shared" si="58"/>
        <v>100.00000000000001</v>
      </c>
      <c r="AX36" s="6">
        <f t="shared" si="58"/>
        <v>99.999999999999986</v>
      </c>
      <c r="AY36" s="6">
        <f t="shared" si="58"/>
        <v>100</v>
      </c>
      <c r="AZ36" s="6">
        <f t="shared" si="58"/>
        <v>100</v>
      </c>
      <c r="BA36" s="6"/>
      <c r="BB36" s="6">
        <f t="shared" si="58"/>
        <v>99.999999999999986</v>
      </c>
      <c r="BC36" s="6">
        <f t="shared" si="58"/>
        <v>100</v>
      </c>
      <c r="BD36" s="6">
        <f t="shared" si="58"/>
        <v>100.00000000000004</v>
      </c>
      <c r="BE36" s="6">
        <f>SUM(BE17:BE34)</f>
        <v>100.00000000000001</v>
      </c>
      <c r="BF36" s="6">
        <f>SUM(BF17:BF34)</f>
        <v>100</v>
      </c>
      <c r="BG36" s="6">
        <f>SUM(BG17:BG34)</f>
        <v>100</v>
      </c>
      <c r="BH36" s="6">
        <f>SUM(BH17:BH34)</f>
        <v>99.999999999999986</v>
      </c>
      <c r="BI36" s="6"/>
      <c r="BN36" s="5">
        <f>SUM(BN17:BN34)</f>
        <v>0.50136207199999994</v>
      </c>
      <c r="BO36" s="5">
        <f t="shared" ref="BO36:BX36" si="59">SUM(BO17:BO34)</f>
        <v>0.42839853999999999</v>
      </c>
      <c r="BP36" s="5">
        <f t="shared" si="59"/>
        <v>2.096664434</v>
      </c>
      <c r="BQ36" s="5">
        <f t="shared" si="59"/>
        <v>0.32115606899999999</v>
      </c>
      <c r="BR36" s="5">
        <f t="shared" si="59"/>
        <v>2.903722648</v>
      </c>
      <c r="BS36" s="5">
        <f t="shared" si="59"/>
        <v>2.3727756279999999</v>
      </c>
      <c r="BT36" s="5">
        <f t="shared" si="59"/>
        <v>0.83629326199999998</v>
      </c>
      <c r="BU36" s="5"/>
      <c r="BV36" s="5">
        <f t="shared" si="59"/>
        <v>1.2009952479999999</v>
      </c>
      <c r="BW36" s="5">
        <f t="shared" si="59"/>
        <v>1.5726836249999998</v>
      </c>
      <c r="BX36" s="5">
        <f t="shared" si="59"/>
        <v>0.81954950799999982</v>
      </c>
      <c r="BY36" s="5">
        <f>SUM(BY17:BY34)</f>
        <v>0.84776720999999988</v>
      </c>
      <c r="BZ36" s="5">
        <f>SUM(BZ17:BZ34)</f>
        <v>2.3812517720000002</v>
      </c>
      <c r="CA36" s="5">
        <f>SUM(CA17:CA34)</f>
        <v>2.3438618500000001</v>
      </c>
      <c r="CB36" s="5">
        <f>SUM(CB17:CB34)</f>
        <v>2.3058329440000001</v>
      </c>
      <c r="CE36" s="6">
        <f>SUM(CE17:CE34)</f>
        <v>100</v>
      </c>
      <c r="CF36" s="6">
        <f t="shared" ref="CF36:CK36" si="60">SUM(CF17:CF34)</f>
        <v>100</v>
      </c>
      <c r="CG36" s="6">
        <f t="shared" si="60"/>
        <v>99.999999999999986</v>
      </c>
      <c r="CH36" s="6">
        <f t="shared" si="60"/>
        <v>100.00000000000001</v>
      </c>
      <c r="CI36" s="6">
        <f t="shared" si="60"/>
        <v>100.00000000000001</v>
      </c>
      <c r="CJ36" s="6">
        <f t="shared" si="60"/>
        <v>100.00000000000003</v>
      </c>
      <c r="CK36" s="6">
        <f t="shared" si="60"/>
        <v>100</v>
      </c>
      <c r="CL36" s="6"/>
      <c r="CM36" s="6">
        <f t="shared" ref="CM36:CS36" si="61">SUM(CM17:CM34)</f>
        <v>100.00000000000003</v>
      </c>
      <c r="CN36" s="6">
        <f t="shared" si="61"/>
        <v>100.00000000000001</v>
      </c>
      <c r="CO36" s="6">
        <f t="shared" si="61"/>
        <v>100.00000000000001</v>
      </c>
      <c r="CP36" s="6">
        <f t="shared" si="61"/>
        <v>100.00000000000001</v>
      </c>
      <c r="CQ36" s="6">
        <f t="shared" si="61"/>
        <v>99.999999999999972</v>
      </c>
      <c r="CR36" s="6">
        <f t="shared" si="61"/>
        <v>100</v>
      </c>
      <c r="CS36" s="6">
        <f t="shared" si="61"/>
        <v>99.999999999999986</v>
      </c>
    </row>
    <row r="37" spans="1:98" x14ac:dyDescent="0.25">
      <c r="A37" t="s">
        <v>71</v>
      </c>
      <c r="F37" t="s">
        <v>13</v>
      </c>
      <c r="G37" s="2">
        <v>0.54790064689999995</v>
      </c>
      <c r="H37" s="2">
        <v>0.45373135639999995</v>
      </c>
      <c r="I37" s="2">
        <v>2.1506710516999994</v>
      </c>
      <c r="J37" s="2">
        <v>0.360453721</v>
      </c>
      <c r="K37" s="2">
        <v>2.8288028423</v>
      </c>
      <c r="L37" s="2">
        <v>2.3484398097000003</v>
      </c>
      <c r="M37" s="2">
        <v>0.79113364389999996</v>
      </c>
      <c r="N37" s="2"/>
      <c r="O37" s="2">
        <v>1.3295603867999999</v>
      </c>
      <c r="P37" s="2">
        <v>1.6714983205999996</v>
      </c>
      <c r="Q37" s="17">
        <v>0.93428701540000003</v>
      </c>
      <c r="R37" s="17">
        <v>0.83543171289999996</v>
      </c>
      <c r="S37" s="2">
        <v>2.5549231209999999</v>
      </c>
      <c r="T37" s="17">
        <v>2.4000836257999998</v>
      </c>
      <c r="U37" s="17">
        <v>2.275527023</v>
      </c>
      <c r="V37" s="17"/>
      <c r="W37" s="2">
        <v>2.5</v>
      </c>
      <c r="X37" s="5">
        <f>+W37/0.85</f>
        <v>2.9411764705882355</v>
      </c>
      <c r="Y37" s="5"/>
      <c r="Z37" s="5">
        <f>AVERAGE(G37:M37)</f>
        <v>1.3544475817000001</v>
      </c>
      <c r="AA37" s="5">
        <f>AVERAGE(O37:R37)</f>
        <v>1.1926943589249999</v>
      </c>
      <c r="AB37" s="5">
        <f>AVERAGE(S37:U37)</f>
        <v>2.4101779232666662</v>
      </c>
    </row>
    <row r="38" spans="1:98" x14ac:dyDescent="0.25">
      <c r="G38" s="2"/>
      <c r="H38" s="2"/>
      <c r="I38" s="2"/>
      <c r="J38" s="2"/>
      <c r="K38" s="2"/>
      <c r="L38" s="2"/>
      <c r="M38" s="2"/>
      <c r="N38" s="2"/>
      <c r="O38" s="2"/>
      <c r="P38" s="2"/>
      <c r="Q38" s="2"/>
      <c r="R38" s="2"/>
      <c r="S38" s="2"/>
      <c r="T38" s="2"/>
      <c r="U38" s="2"/>
      <c r="V38" s="2"/>
      <c r="BN38" s="7">
        <f t="shared" ref="BN38:BT38" si="62">+BN36/AD36%</f>
        <v>107.80917879159573</v>
      </c>
      <c r="BO38" s="7">
        <f t="shared" si="62"/>
        <v>109.55878883522576</v>
      </c>
      <c r="BP38" s="7">
        <f t="shared" si="62"/>
        <v>98.879462250643456</v>
      </c>
      <c r="BQ38" s="7">
        <f t="shared" si="62"/>
        <v>102.43704724474158</v>
      </c>
      <c r="BR38" s="7">
        <f t="shared" si="62"/>
        <v>103.27173614545164</v>
      </c>
      <c r="BS38" s="7">
        <f t="shared" si="62"/>
        <v>101.31496159720649</v>
      </c>
      <c r="BT38" s="7">
        <f t="shared" si="62"/>
        <v>106.44311026978022</v>
      </c>
      <c r="BU38" s="7"/>
      <c r="BV38" s="7">
        <f t="shared" ref="BV38:CB38" si="63">+BV36/AL36%</f>
        <v>90.568669335743692</v>
      </c>
      <c r="BW38" s="7">
        <f t="shared" si="63"/>
        <v>94.205335176167878</v>
      </c>
      <c r="BX38" s="7">
        <f t="shared" si="63"/>
        <v>103.65236394550668</v>
      </c>
      <c r="BY38" s="7">
        <f t="shared" si="63"/>
        <v>102.4657281336541</v>
      </c>
      <c r="BZ38" s="7">
        <f t="shared" si="63"/>
        <v>111.43452850428304</v>
      </c>
      <c r="CA38" s="7">
        <f t="shared" si="63"/>
        <v>98.19163135639279</v>
      </c>
      <c r="CB38" s="7">
        <f t="shared" si="63"/>
        <v>101.65554360852281</v>
      </c>
      <c r="CC38" s="7">
        <f>AVERAGE(BN38:CB38)</f>
        <v>102.27772037106539</v>
      </c>
    </row>
    <row r="39" spans="1:98" x14ac:dyDescent="0.25">
      <c r="A39" t="s">
        <v>72</v>
      </c>
      <c r="G39" s="2"/>
      <c r="H39" s="2"/>
      <c r="I39" s="2"/>
      <c r="J39" s="2"/>
      <c r="K39" s="2"/>
      <c r="L39" s="2"/>
      <c r="M39" s="2"/>
      <c r="N39" s="2"/>
      <c r="O39" s="2"/>
      <c r="P39" s="2"/>
      <c r="Q39" s="2"/>
      <c r="R39" s="2"/>
      <c r="S39" s="2"/>
      <c r="T39" s="2"/>
      <c r="U39" s="2"/>
      <c r="V39" s="2"/>
    </row>
    <row r="40" spans="1:98" x14ac:dyDescent="0.25">
      <c r="G40" s="2"/>
      <c r="H40" s="2"/>
      <c r="I40" s="2"/>
      <c r="J40" s="2"/>
      <c r="K40" s="2"/>
      <c r="L40" s="2"/>
      <c r="M40" s="2"/>
      <c r="N40" s="2"/>
      <c r="O40" s="2"/>
      <c r="P40" s="2"/>
      <c r="Q40" s="2"/>
      <c r="R40" s="2"/>
      <c r="S40" s="2"/>
      <c r="T40" s="2"/>
      <c r="U40" s="2"/>
      <c r="V40" s="2"/>
    </row>
    <row r="41" spans="1:98" x14ac:dyDescent="0.25">
      <c r="A41" t="s">
        <v>73</v>
      </c>
      <c r="D41">
        <v>2.9999999999999997E-4</v>
      </c>
      <c r="E41">
        <v>6.0000000000000001E-3</v>
      </c>
      <c r="F41" t="s">
        <v>13</v>
      </c>
      <c r="G41" s="2">
        <v>1.2734479999999999</v>
      </c>
      <c r="H41" s="2">
        <v>1.2743169999999999</v>
      </c>
      <c r="I41" s="2">
        <v>1.183899</v>
      </c>
      <c r="J41" s="2">
        <v>1.3790169999999999</v>
      </c>
      <c r="K41" s="2">
        <v>1.4158379999999999</v>
      </c>
      <c r="L41" s="2">
        <v>1.4166650000000001</v>
      </c>
      <c r="M41" s="2">
        <v>1.4333990000000001</v>
      </c>
      <c r="N41" s="2"/>
      <c r="O41" s="2">
        <v>1.9047190000000001</v>
      </c>
      <c r="P41" s="2">
        <v>1.8257209999999999</v>
      </c>
      <c r="Q41" s="2">
        <v>1.6546700000000001</v>
      </c>
      <c r="R41" s="2">
        <v>1.4865889999999999</v>
      </c>
      <c r="S41" s="2">
        <v>2.7505359999999999</v>
      </c>
      <c r="T41" s="2">
        <v>2.397224</v>
      </c>
      <c r="U41" s="2">
        <v>2.627796</v>
      </c>
      <c r="V41" s="2"/>
      <c r="AD41" s="4">
        <f t="shared" ref="AD41:AJ44" si="64">+G41*$D41</f>
        <v>3.8203439999999993E-4</v>
      </c>
      <c r="AE41" s="4">
        <f t="shared" si="64"/>
        <v>3.8229509999999992E-4</v>
      </c>
      <c r="AF41" s="4">
        <f t="shared" si="64"/>
        <v>3.5516969999999998E-4</v>
      </c>
      <c r="AG41" s="4">
        <f t="shared" si="64"/>
        <v>4.1370509999999992E-4</v>
      </c>
      <c r="AH41" s="4">
        <f t="shared" si="64"/>
        <v>4.2475139999999993E-4</v>
      </c>
      <c r="AI41" s="4">
        <f t="shared" si="64"/>
        <v>4.2499949999999997E-4</v>
      </c>
      <c r="AJ41" s="4">
        <f t="shared" si="64"/>
        <v>4.3001969999999999E-4</v>
      </c>
      <c r="AK41" s="4"/>
      <c r="AL41" s="4">
        <f t="shared" ref="AL41:AR44" si="65">+O41*$D41</f>
        <v>5.7141569999999994E-4</v>
      </c>
      <c r="AM41" s="4">
        <f t="shared" si="65"/>
        <v>5.4771629999999995E-4</v>
      </c>
      <c r="AN41" s="4">
        <f t="shared" si="65"/>
        <v>4.9640099999999994E-4</v>
      </c>
      <c r="AO41" s="4">
        <f t="shared" si="65"/>
        <v>4.4597669999999997E-4</v>
      </c>
      <c r="AP41" s="4">
        <f t="shared" si="65"/>
        <v>8.2516079999999986E-4</v>
      </c>
      <c r="AQ41" s="4">
        <f t="shared" si="65"/>
        <v>7.191671999999999E-4</v>
      </c>
      <c r="AR41" s="4">
        <f t="shared" si="65"/>
        <v>7.8833879999999992E-4</v>
      </c>
      <c r="BN41" s="4">
        <f t="shared" ref="BN41:BT44" si="66">+G41*$E41</f>
        <v>7.6406879999999996E-3</v>
      </c>
      <c r="BO41" s="4">
        <f t="shared" si="66"/>
        <v>7.6459019999999996E-3</v>
      </c>
      <c r="BP41" s="4">
        <f t="shared" si="66"/>
        <v>7.1033940000000007E-3</v>
      </c>
      <c r="BQ41" s="4">
        <f t="shared" si="66"/>
        <v>8.2741020000000002E-3</v>
      </c>
      <c r="BR41" s="4">
        <f t="shared" si="66"/>
        <v>8.495028E-3</v>
      </c>
      <c r="BS41" s="4">
        <f t="shared" si="66"/>
        <v>8.4999900000000007E-3</v>
      </c>
      <c r="BT41" s="4">
        <f t="shared" si="66"/>
        <v>8.6003940000000008E-3</v>
      </c>
      <c r="BU41" s="4"/>
      <c r="BV41" s="4">
        <f t="shared" ref="BV41:BZ44" si="67">+O41*$E41</f>
        <v>1.1428314E-2</v>
      </c>
      <c r="BW41" s="4">
        <f t="shared" si="67"/>
        <v>1.0954326E-2</v>
      </c>
      <c r="BX41" s="4">
        <f t="shared" si="67"/>
        <v>9.9280200000000009E-3</v>
      </c>
      <c r="BY41" s="4">
        <f t="shared" si="67"/>
        <v>8.9195339999999998E-3</v>
      </c>
      <c r="BZ41" s="4">
        <f t="shared" si="67"/>
        <v>1.6503216000000001E-2</v>
      </c>
      <c r="CA41" s="4">
        <f t="shared" ref="CA41:CB44" si="68">+T41*$E41</f>
        <v>1.4383344000000001E-2</v>
      </c>
      <c r="CB41" s="4">
        <f t="shared" si="68"/>
        <v>1.5766776E-2</v>
      </c>
    </row>
    <row r="42" spans="1:98" x14ac:dyDescent="0.25">
      <c r="A42" t="s">
        <v>74</v>
      </c>
      <c r="D42">
        <v>1E-4</v>
      </c>
      <c r="E42">
        <v>2.9999999999999997E-4</v>
      </c>
      <c r="F42" t="s">
        <v>13</v>
      </c>
      <c r="G42" s="2">
        <v>2.698766</v>
      </c>
      <c r="H42" s="2">
        <v>2.4779640000000001</v>
      </c>
      <c r="I42" s="2">
        <v>2.4051900000000002</v>
      </c>
      <c r="J42" s="2">
        <v>2.5506989999999998</v>
      </c>
      <c r="K42" s="2">
        <v>2.586687</v>
      </c>
      <c r="L42" s="2">
        <v>2.5803090000000002</v>
      </c>
      <c r="M42" s="2">
        <v>3.0773290000000002</v>
      </c>
      <c r="N42" s="2"/>
      <c r="O42" s="2">
        <v>3.5276869999999998</v>
      </c>
      <c r="P42" s="2">
        <v>3.5459290000000001</v>
      </c>
      <c r="Q42" s="2">
        <v>3.1647340000000002</v>
      </c>
      <c r="R42" s="2">
        <v>3.0498910000000001</v>
      </c>
      <c r="S42" s="2">
        <v>3.9472239999999998</v>
      </c>
      <c r="T42" s="2">
        <v>4.0145619999999997</v>
      </c>
      <c r="U42" s="2">
        <v>3.7791000000000001</v>
      </c>
      <c r="V42" s="2"/>
      <c r="AD42" s="4">
        <f t="shared" si="64"/>
        <v>2.6987659999999999E-4</v>
      </c>
      <c r="AE42" s="4">
        <f t="shared" si="64"/>
        <v>2.4779640000000003E-4</v>
      </c>
      <c r="AF42" s="4">
        <f t="shared" si="64"/>
        <v>2.4051900000000002E-4</v>
      </c>
      <c r="AG42" s="4">
        <f t="shared" si="64"/>
        <v>2.550699E-4</v>
      </c>
      <c r="AH42" s="4">
        <f t="shared" si="64"/>
        <v>2.5866870000000001E-4</v>
      </c>
      <c r="AI42" s="4">
        <f t="shared" si="64"/>
        <v>2.5803090000000006E-4</v>
      </c>
      <c r="AJ42" s="4">
        <f t="shared" si="64"/>
        <v>3.0773290000000005E-4</v>
      </c>
      <c r="AK42" s="4"/>
      <c r="AL42" s="4">
        <f t="shared" si="65"/>
        <v>3.5276870000000002E-4</v>
      </c>
      <c r="AM42" s="4">
        <f t="shared" si="65"/>
        <v>3.5459290000000002E-4</v>
      </c>
      <c r="AN42" s="4">
        <f t="shared" si="65"/>
        <v>3.1647340000000003E-4</v>
      </c>
      <c r="AO42" s="4">
        <f t="shared" si="65"/>
        <v>3.0498910000000001E-4</v>
      </c>
      <c r="AP42" s="4">
        <f t="shared" si="65"/>
        <v>3.9472239999999999E-4</v>
      </c>
      <c r="AQ42" s="4">
        <f t="shared" si="65"/>
        <v>4.0145619999999997E-4</v>
      </c>
      <c r="AR42" s="4">
        <f t="shared" si="65"/>
        <v>3.7791000000000002E-4</v>
      </c>
      <c r="BN42" s="4">
        <f t="shared" si="66"/>
        <v>8.0962979999999992E-4</v>
      </c>
      <c r="BO42" s="4">
        <f t="shared" si="66"/>
        <v>7.4338919999999997E-4</v>
      </c>
      <c r="BP42" s="4">
        <f t="shared" si="66"/>
        <v>7.2155699999999995E-4</v>
      </c>
      <c r="BQ42" s="4">
        <f t="shared" si="66"/>
        <v>7.652096999999999E-4</v>
      </c>
      <c r="BR42" s="4">
        <f t="shared" si="66"/>
        <v>7.7600609999999991E-4</v>
      </c>
      <c r="BS42" s="4">
        <f t="shared" si="66"/>
        <v>7.7409270000000001E-4</v>
      </c>
      <c r="BT42" s="4">
        <f t="shared" si="66"/>
        <v>9.2319869999999999E-4</v>
      </c>
      <c r="BU42" s="4"/>
      <c r="BV42" s="4">
        <f t="shared" si="67"/>
        <v>1.0583060999999998E-3</v>
      </c>
      <c r="BW42" s="4">
        <f t="shared" si="67"/>
        <v>1.0637786999999998E-3</v>
      </c>
      <c r="BX42" s="4">
        <f t="shared" si="67"/>
        <v>9.4942019999999993E-4</v>
      </c>
      <c r="BY42" s="4">
        <f t="shared" si="67"/>
        <v>9.1496729999999992E-4</v>
      </c>
      <c r="BZ42" s="4">
        <f t="shared" si="67"/>
        <v>1.1841671999999999E-3</v>
      </c>
      <c r="CA42" s="4">
        <f t="shared" si="68"/>
        <v>1.2043685999999999E-3</v>
      </c>
      <c r="CB42" s="4">
        <f t="shared" si="68"/>
        <v>1.1337299999999999E-3</v>
      </c>
    </row>
    <row r="43" spans="1:98" x14ac:dyDescent="0.25">
      <c r="A43" t="s">
        <v>75</v>
      </c>
      <c r="D43">
        <v>0.1</v>
      </c>
      <c r="E43">
        <v>0.05</v>
      </c>
      <c r="F43" t="s">
        <v>13</v>
      </c>
      <c r="G43" s="2">
        <v>10.903344000000001</v>
      </c>
      <c r="H43" s="2">
        <v>10.402381999999999</v>
      </c>
      <c r="I43" s="2">
        <v>24.915883000000001</v>
      </c>
      <c r="J43" s="2">
        <v>9.358314</v>
      </c>
      <c r="K43" s="2">
        <v>24.666345</v>
      </c>
      <c r="L43" s="2">
        <v>22.233992000000001</v>
      </c>
      <c r="M43" s="2">
        <v>11.833468999999999</v>
      </c>
      <c r="N43" s="2"/>
      <c r="O43" s="2">
        <v>19.642403000000002</v>
      </c>
      <c r="P43" s="2">
        <v>23.593547000000001</v>
      </c>
      <c r="Q43" s="2">
        <v>16.518156999999999</v>
      </c>
      <c r="R43" s="2">
        <v>15.65448</v>
      </c>
      <c r="S43" s="2">
        <v>48.954894000000003</v>
      </c>
      <c r="T43" s="2">
        <v>34.279501000000003</v>
      </c>
      <c r="U43" s="2">
        <v>37.604616</v>
      </c>
      <c r="V43" s="2"/>
      <c r="AD43" s="4">
        <f t="shared" si="64"/>
        <v>1.0903344000000001</v>
      </c>
      <c r="AE43" s="4">
        <f t="shared" si="64"/>
        <v>1.0402381999999999</v>
      </c>
      <c r="AF43" s="4">
        <f t="shared" si="64"/>
        <v>2.4915883000000001</v>
      </c>
      <c r="AG43" s="4">
        <f t="shared" si="64"/>
        <v>0.93583140000000009</v>
      </c>
      <c r="AH43" s="4">
        <f t="shared" si="64"/>
        <v>2.4666345000000001</v>
      </c>
      <c r="AI43" s="4">
        <f t="shared" si="64"/>
        <v>2.2233992000000002</v>
      </c>
      <c r="AJ43" s="4">
        <f t="shared" si="64"/>
        <v>1.1833468999999999</v>
      </c>
      <c r="AK43" s="4"/>
      <c r="AL43" s="4">
        <f t="shared" si="65"/>
        <v>1.9642403000000002</v>
      </c>
      <c r="AM43" s="4">
        <f t="shared" si="65"/>
        <v>2.3593547000000004</v>
      </c>
      <c r="AN43" s="4">
        <f t="shared" si="65"/>
        <v>1.6518157</v>
      </c>
      <c r="AO43" s="4">
        <f t="shared" si="65"/>
        <v>1.565448</v>
      </c>
      <c r="AP43" s="4">
        <f t="shared" si="65"/>
        <v>4.8954894000000007</v>
      </c>
      <c r="AQ43" s="4">
        <f t="shared" si="65"/>
        <v>3.4279501000000003</v>
      </c>
      <c r="AR43" s="4">
        <f t="shared" si="65"/>
        <v>3.7604616000000002</v>
      </c>
      <c r="BN43" s="4">
        <f t="shared" si="66"/>
        <v>0.54516720000000007</v>
      </c>
      <c r="BO43" s="4">
        <f t="shared" si="66"/>
        <v>0.52011909999999995</v>
      </c>
      <c r="BP43" s="4">
        <f t="shared" si="66"/>
        <v>1.24579415</v>
      </c>
      <c r="BQ43" s="4">
        <f t="shared" si="66"/>
        <v>0.46791570000000005</v>
      </c>
      <c r="BR43" s="4">
        <f t="shared" si="66"/>
        <v>1.23331725</v>
      </c>
      <c r="BS43" s="4">
        <f t="shared" si="66"/>
        <v>1.1116996000000001</v>
      </c>
      <c r="BT43" s="4">
        <f t="shared" si="66"/>
        <v>0.59167344999999993</v>
      </c>
      <c r="BU43" s="4"/>
      <c r="BV43" s="4">
        <f t="shared" si="67"/>
        <v>0.98212015000000008</v>
      </c>
      <c r="BW43" s="4">
        <f t="shared" si="67"/>
        <v>1.1796773500000002</v>
      </c>
      <c r="BX43" s="4">
        <f t="shared" si="67"/>
        <v>0.82590785</v>
      </c>
      <c r="BY43" s="4">
        <f t="shared" si="67"/>
        <v>0.78272399999999998</v>
      </c>
      <c r="BZ43" s="4">
        <f t="shared" si="67"/>
        <v>2.4477447000000003</v>
      </c>
      <c r="CA43" s="4">
        <f t="shared" si="68"/>
        <v>1.7139750500000002</v>
      </c>
      <c r="CB43" s="4">
        <f t="shared" si="68"/>
        <v>1.8802308000000001</v>
      </c>
    </row>
    <row r="44" spans="1:98" x14ac:dyDescent="0.25">
      <c r="A44" t="s">
        <v>76</v>
      </c>
      <c r="D44">
        <v>0.03</v>
      </c>
      <c r="E44">
        <v>5.0000000000000001E-3</v>
      </c>
      <c r="F44" t="s">
        <v>13</v>
      </c>
      <c r="G44" s="2">
        <v>1.5716589999999999</v>
      </c>
      <c r="H44" s="2">
        <v>1.6894089999999999</v>
      </c>
      <c r="I44" s="2">
        <v>5.2922880000000001</v>
      </c>
      <c r="J44" s="2">
        <v>0.78400800000000004</v>
      </c>
      <c r="K44" s="2">
        <v>4.4924010000000001</v>
      </c>
      <c r="L44" s="2">
        <v>3.5401310000000001</v>
      </c>
      <c r="M44" s="2">
        <v>2.0809709999999999</v>
      </c>
      <c r="N44" s="2"/>
      <c r="O44" s="2">
        <v>2.925799</v>
      </c>
      <c r="P44" s="2">
        <v>4.1402979999999996</v>
      </c>
      <c r="Q44" s="2">
        <v>2.7894239999999999</v>
      </c>
      <c r="R44" s="2">
        <v>2.8435139999999999</v>
      </c>
      <c r="S44" s="2">
        <v>15.437761</v>
      </c>
      <c r="T44" s="2">
        <v>7.6783299999999999</v>
      </c>
      <c r="U44" s="2">
        <v>9.0402799999999992</v>
      </c>
      <c r="V44" s="2"/>
      <c r="AD44" s="4">
        <f t="shared" si="64"/>
        <v>4.7149769999999994E-2</v>
      </c>
      <c r="AE44" s="4">
        <f t="shared" si="64"/>
        <v>5.0682269999999995E-2</v>
      </c>
      <c r="AF44" s="4">
        <f t="shared" si="64"/>
        <v>0.15876863999999999</v>
      </c>
      <c r="AG44" s="4">
        <f t="shared" si="64"/>
        <v>2.3520240000000001E-2</v>
      </c>
      <c r="AH44" s="4">
        <f t="shared" si="64"/>
        <v>0.13477202999999999</v>
      </c>
      <c r="AI44" s="4">
        <f t="shared" si="64"/>
        <v>0.10620393</v>
      </c>
      <c r="AJ44" s="4">
        <f t="shared" si="64"/>
        <v>6.2429129999999992E-2</v>
      </c>
      <c r="AK44" s="4"/>
      <c r="AL44" s="4">
        <f t="shared" si="65"/>
        <v>8.7773969999999993E-2</v>
      </c>
      <c r="AM44" s="4">
        <f t="shared" si="65"/>
        <v>0.12420893999999999</v>
      </c>
      <c r="AN44" s="4">
        <f t="shared" si="65"/>
        <v>8.3682719999999988E-2</v>
      </c>
      <c r="AO44" s="4">
        <f t="shared" si="65"/>
        <v>8.5305419999999993E-2</v>
      </c>
      <c r="AP44" s="4">
        <f t="shared" si="65"/>
        <v>0.46313283</v>
      </c>
      <c r="AQ44" s="4">
        <f t="shared" si="65"/>
        <v>0.2303499</v>
      </c>
      <c r="AR44" s="4">
        <f t="shared" si="65"/>
        <v>0.27120839999999996</v>
      </c>
      <c r="BN44" s="4">
        <f t="shared" si="66"/>
        <v>7.8582949999999995E-3</v>
      </c>
      <c r="BO44" s="4">
        <f t="shared" si="66"/>
        <v>8.4470450000000002E-3</v>
      </c>
      <c r="BP44" s="4">
        <f t="shared" si="66"/>
        <v>2.6461440000000003E-2</v>
      </c>
      <c r="BQ44" s="4">
        <f t="shared" si="66"/>
        <v>3.9200400000000005E-3</v>
      </c>
      <c r="BR44" s="4">
        <f t="shared" si="66"/>
        <v>2.2462005E-2</v>
      </c>
      <c r="BS44" s="4">
        <f t="shared" si="66"/>
        <v>1.7700655000000003E-2</v>
      </c>
      <c r="BT44" s="4">
        <f t="shared" si="66"/>
        <v>1.0404854999999999E-2</v>
      </c>
      <c r="BU44" s="4"/>
      <c r="BV44" s="4">
        <f t="shared" si="67"/>
        <v>1.4628995000000001E-2</v>
      </c>
      <c r="BW44" s="4">
        <f t="shared" si="67"/>
        <v>2.0701489999999999E-2</v>
      </c>
      <c r="BX44" s="4">
        <f t="shared" si="67"/>
        <v>1.394712E-2</v>
      </c>
      <c r="BY44" s="4">
        <f t="shared" si="67"/>
        <v>1.4217569999999999E-2</v>
      </c>
      <c r="BZ44" s="4">
        <f t="shared" si="67"/>
        <v>7.7188804999999999E-2</v>
      </c>
      <c r="CA44" s="4">
        <f t="shared" si="68"/>
        <v>3.8391649999999999E-2</v>
      </c>
      <c r="CB44" s="4">
        <f t="shared" si="68"/>
        <v>4.5201399999999996E-2</v>
      </c>
    </row>
    <row r="45" spans="1:98" x14ac:dyDescent="0.25">
      <c r="G45" s="2"/>
      <c r="H45" s="2"/>
      <c r="I45" s="2"/>
      <c r="J45" s="2"/>
      <c r="K45" s="2"/>
      <c r="L45" s="2"/>
      <c r="M45" s="2"/>
      <c r="N45" s="2"/>
      <c r="O45" s="2"/>
      <c r="P45" s="2"/>
      <c r="Q45" s="2"/>
      <c r="R45" s="2"/>
      <c r="S45" s="2"/>
      <c r="T45" s="2"/>
      <c r="U45" s="2"/>
      <c r="V45" s="2"/>
    </row>
    <row r="46" spans="1:98" x14ac:dyDescent="0.25">
      <c r="A46" t="s">
        <v>77</v>
      </c>
      <c r="F46" t="s">
        <v>13</v>
      </c>
      <c r="G46" s="2">
        <v>1.1381360810000003</v>
      </c>
      <c r="H46" s="2">
        <v>1.0915505614999998</v>
      </c>
      <c r="I46" s="2">
        <v>2.6509526286999998</v>
      </c>
      <c r="J46" s="2">
        <v>0.96002041500000002</v>
      </c>
      <c r="K46" s="2">
        <v>2.6020899501000003</v>
      </c>
      <c r="L46" s="2">
        <v>2.3302861604</v>
      </c>
      <c r="M46" s="2">
        <v>1.2465137825999999</v>
      </c>
      <c r="N46" s="2"/>
      <c r="O46" s="2">
        <v>2.0529384544000004</v>
      </c>
      <c r="P46" s="2">
        <v>2.4844659492000001</v>
      </c>
      <c r="Q46" s="2">
        <v>1.7363112944000001</v>
      </c>
      <c r="R46" s="2">
        <v>1.6515043858</v>
      </c>
      <c r="S46" s="2">
        <v>5.3598421132000009</v>
      </c>
      <c r="T46" s="2">
        <v>3.6594206234</v>
      </c>
      <c r="U46" s="2">
        <v>4.0328362488000007</v>
      </c>
      <c r="V46" s="2"/>
      <c r="Z46" s="5">
        <f>AVERAGE(G46:M46)</f>
        <v>1.7170785113285714</v>
      </c>
      <c r="AA46" s="5">
        <f>AVERAGE(O46:R46)</f>
        <v>1.9813050209500001</v>
      </c>
      <c r="AB46" s="5">
        <f>AVERAGE(S46:U46)</f>
        <v>4.3506996618000011</v>
      </c>
      <c r="AD46" s="5">
        <f>SUM(AD41:AD44)</f>
        <v>1.1381360810000003</v>
      </c>
      <c r="AE46" s="5">
        <f t="shared" ref="AE46:AJ46" si="69">SUM(AE41:AE44)</f>
        <v>1.0915505614999998</v>
      </c>
      <c r="AF46" s="5">
        <f t="shared" si="69"/>
        <v>2.6509526286999998</v>
      </c>
      <c r="AG46" s="5">
        <f t="shared" si="69"/>
        <v>0.96002041500000002</v>
      </c>
      <c r="AH46" s="5">
        <f t="shared" si="69"/>
        <v>2.6020899501000003</v>
      </c>
      <c r="AI46" s="5">
        <f t="shared" si="69"/>
        <v>2.3302861604</v>
      </c>
      <c r="AJ46" s="5">
        <f t="shared" si="69"/>
        <v>1.2465137825999999</v>
      </c>
      <c r="AK46" s="5"/>
      <c r="AL46" s="5">
        <f t="shared" ref="AL46:AR46" si="70">SUM(AL41:AL44)</f>
        <v>2.0529384544000004</v>
      </c>
      <c r="AM46" s="5">
        <f t="shared" si="70"/>
        <v>2.4844659492000001</v>
      </c>
      <c r="AN46" s="5">
        <f t="shared" si="70"/>
        <v>1.7363112944000001</v>
      </c>
      <c r="AO46" s="5">
        <f t="shared" si="70"/>
        <v>1.6515043858</v>
      </c>
      <c r="AP46" s="5">
        <f t="shared" si="70"/>
        <v>5.3598421132000009</v>
      </c>
      <c r="AQ46" s="5">
        <f t="shared" si="70"/>
        <v>3.6594206234</v>
      </c>
      <c r="AR46" s="5">
        <f t="shared" si="70"/>
        <v>4.0328362488000007</v>
      </c>
      <c r="BN46" s="5">
        <f>SUM(BN41:BN44)</f>
        <v>0.56147581280000014</v>
      </c>
      <c r="BO46" s="5">
        <f t="shared" ref="BO46:BX46" si="71">SUM(BO41:BO44)</f>
        <v>0.53695543619999997</v>
      </c>
      <c r="BP46" s="5">
        <f t="shared" si="71"/>
        <v>1.280080541</v>
      </c>
      <c r="BQ46" s="5">
        <f t="shared" si="71"/>
        <v>0.48087505170000006</v>
      </c>
      <c r="BR46" s="5">
        <f t="shared" si="71"/>
        <v>1.2650502890999999</v>
      </c>
      <c r="BS46" s="5">
        <f t="shared" si="71"/>
        <v>1.1386743377000001</v>
      </c>
      <c r="BT46" s="5">
        <f t="shared" si="71"/>
        <v>0.61160189769999995</v>
      </c>
      <c r="BU46" s="5"/>
      <c r="BV46" s="5">
        <f t="shared" si="71"/>
        <v>1.0092357651000001</v>
      </c>
      <c r="BW46" s="5">
        <f t="shared" si="71"/>
        <v>1.2123969447000003</v>
      </c>
      <c r="BX46" s="5">
        <f t="shared" si="71"/>
        <v>0.85073241020000001</v>
      </c>
      <c r="BY46" s="5">
        <f>SUM(BY41:BY44)</f>
        <v>0.80677607129999995</v>
      </c>
      <c r="BZ46" s="5">
        <f>SUM(BZ41:BZ44)</f>
        <v>2.5426208882000005</v>
      </c>
      <c r="CA46" s="5">
        <f>SUM(CA41:CA44)</f>
        <v>1.7679544126</v>
      </c>
      <c r="CB46" s="5">
        <f>SUM(CB41:CB44)</f>
        <v>1.9423327060000002</v>
      </c>
    </row>
    <row r="47" spans="1:98" x14ac:dyDescent="0.25">
      <c r="A47" t="s">
        <v>78</v>
      </c>
      <c r="F47" t="s">
        <v>13</v>
      </c>
      <c r="G47" s="2">
        <v>1.1381360810000003</v>
      </c>
      <c r="H47" s="2">
        <v>1.0915505614999998</v>
      </c>
      <c r="I47" s="2">
        <v>2.6509526286999998</v>
      </c>
      <c r="J47" s="2">
        <v>0.96002041500000002</v>
      </c>
      <c r="K47" s="2">
        <v>2.6020899501000003</v>
      </c>
      <c r="L47" s="2">
        <v>2.3302861604</v>
      </c>
      <c r="M47" s="2">
        <v>1.2465137825999999</v>
      </c>
      <c r="N47" s="2"/>
      <c r="O47" s="2">
        <v>2.0529384544000004</v>
      </c>
      <c r="P47" s="2">
        <v>2.4844659492000001</v>
      </c>
      <c r="Q47" s="2">
        <v>1.7363112944000001</v>
      </c>
      <c r="R47" s="2">
        <v>1.6515043858</v>
      </c>
      <c r="S47" s="2">
        <v>5.3598421132000009</v>
      </c>
      <c r="T47" s="2">
        <v>3.6594206234</v>
      </c>
      <c r="U47" s="2">
        <v>4.0328362488000007</v>
      </c>
      <c r="V47" s="2"/>
      <c r="Z47" s="5">
        <f>AVERAGE(G47:M47)</f>
        <v>1.7170785113285714</v>
      </c>
      <c r="AA47" s="5">
        <f>AVERAGE(O47:R47)</f>
        <v>1.9813050209500001</v>
      </c>
      <c r="AB47" s="5">
        <f>AVERAGE(S47:U47)</f>
        <v>4.3506996618000011</v>
      </c>
    </row>
    <row r="48" spans="1:98" x14ac:dyDescent="0.25">
      <c r="G48" s="2"/>
      <c r="H48" s="2"/>
      <c r="I48" s="2"/>
      <c r="J48" s="2"/>
      <c r="K48" s="2"/>
      <c r="L48" s="2"/>
      <c r="M48" s="2"/>
      <c r="N48" s="2"/>
      <c r="O48" s="2"/>
      <c r="P48" s="2"/>
      <c r="Q48" s="2"/>
      <c r="R48" s="2"/>
      <c r="S48" s="2"/>
      <c r="T48" s="2"/>
      <c r="U48" s="2"/>
      <c r="V48" s="2"/>
      <c r="BN48" s="7">
        <f t="shared" ref="BN48:BT48" si="72">+BN46/AD46%</f>
        <v>49.332924434367349</v>
      </c>
      <c r="BO48" s="7">
        <f t="shared" si="72"/>
        <v>49.191989371717263</v>
      </c>
      <c r="BP48" s="7">
        <f t="shared" si="72"/>
        <v>48.287567538607377</v>
      </c>
      <c r="BQ48" s="7">
        <f t="shared" si="72"/>
        <v>50.090086021764449</v>
      </c>
      <c r="BR48" s="7">
        <f t="shared" si="72"/>
        <v>48.61670093500738</v>
      </c>
      <c r="BS48" s="7">
        <f t="shared" si="72"/>
        <v>48.864141968922112</v>
      </c>
      <c r="BT48" s="7">
        <f t="shared" si="72"/>
        <v>49.064992801307838</v>
      </c>
      <c r="BU48" s="7"/>
      <c r="BV48" s="7">
        <f t="shared" ref="BV48:CB48" si="73">+BV46/AL46%</f>
        <v>49.16054657834168</v>
      </c>
      <c r="BW48" s="7">
        <f t="shared" si="73"/>
        <v>48.799096847770969</v>
      </c>
      <c r="BX48" s="7">
        <f t="shared" si="73"/>
        <v>48.996537253648356</v>
      </c>
      <c r="BY48" s="7">
        <f t="shared" si="73"/>
        <v>48.850979642369651</v>
      </c>
      <c r="BZ48" s="7">
        <f t="shared" si="73"/>
        <v>47.43835423693055</v>
      </c>
      <c r="CA48" s="7">
        <f t="shared" si="73"/>
        <v>48.312413208115387</v>
      </c>
      <c r="CB48" s="7">
        <f t="shared" si="73"/>
        <v>48.162945038444228</v>
      </c>
      <c r="CC48" s="7">
        <f>AVERAGE(BN48:CB48)</f>
        <v>48.797805419808178</v>
      </c>
    </row>
    <row r="49" spans="1:81" x14ac:dyDescent="0.25">
      <c r="A49" t="s">
        <v>79</v>
      </c>
      <c r="G49" s="2"/>
      <c r="H49" s="2"/>
      <c r="I49" s="2"/>
      <c r="J49" s="2"/>
      <c r="K49" s="2"/>
      <c r="L49" s="2"/>
      <c r="M49" s="2"/>
      <c r="N49" s="2"/>
      <c r="O49" s="2"/>
      <c r="P49" s="2"/>
      <c r="Q49" s="2"/>
      <c r="R49" s="2"/>
      <c r="S49" s="2"/>
      <c r="T49" s="2"/>
      <c r="U49" s="2"/>
      <c r="V49" s="2"/>
    </row>
    <row r="50" spans="1:81" x14ac:dyDescent="0.25">
      <c r="G50" s="2"/>
      <c r="H50" s="2"/>
      <c r="I50" s="2"/>
      <c r="J50" s="2"/>
      <c r="K50" s="2"/>
      <c r="L50" s="2"/>
      <c r="M50" s="2"/>
      <c r="N50" s="2"/>
      <c r="O50" s="2"/>
      <c r="P50" s="2"/>
      <c r="Q50" s="2"/>
      <c r="R50" s="2"/>
      <c r="S50" s="2"/>
      <c r="T50" s="2"/>
      <c r="U50" s="2"/>
      <c r="V50" s="2"/>
    </row>
    <row r="51" spans="1:81" x14ac:dyDescent="0.25">
      <c r="A51" t="s">
        <v>80</v>
      </c>
      <c r="D51">
        <v>3.0000000000000001E-5</v>
      </c>
      <c r="E51">
        <v>3.0000000000000001E-5</v>
      </c>
      <c r="F51" t="s">
        <v>13</v>
      </c>
      <c r="G51" s="2" t="s">
        <v>81</v>
      </c>
      <c r="H51" s="2" t="s">
        <v>82</v>
      </c>
      <c r="I51" s="2">
        <v>67.400000000000006</v>
      </c>
      <c r="J51" s="2" t="s">
        <v>83</v>
      </c>
      <c r="K51" s="2">
        <v>69.8</v>
      </c>
      <c r="L51" s="2">
        <v>69.3</v>
      </c>
      <c r="M51" s="2">
        <v>41.7</v>
      </c>
      <c r="N51" s="2"/>
      <c r="O51" s="2">
        <v>59</v>
      </c>
      <c r="P51" s="2">
        <v>66.400000000000006</v>
      </c>
      <c r="Q51" s="2">
        <v>48.2</v>
      </c>
      <c r="R51" s="2">
        <v>42.578727999999998</v>
      </c>
      <c r="S51" s="2">
        <v>153.65239099999999</v>
      </c>
      <c r="T51" s="2">
        <v>96.572265000000002</v>
      </c>
      <c r="U51" s="2">
        <v>106.53600400000001</v>
      </c>
      <c r="V51" s="2"/>
      <c r="AD51" s="4"/>
      <c r="AE51" s="4"/>
      <c r="AF51" s="4">
        <f t="shared" ref="AF51:AF58" si="74">+I51*$D51</f>
        <v>2.0220000000000004E-3</v>
      </c>
      <c r="AG51" s="4"/>
      <c r="AH51" s="4">
        <f t="shared" ref="AH51:AJ58" si="75">+K51*$D51</f>
        <v>2.0939999999999999E-3</v>
      </c>
      <c r="AI51" s="4">
        <f t="shared" si="75"/>
        <v>2.0790000000000001E-3</v>
      </c>
      <c r="AJ51" s="4">
        <f t="shared" si="75"/>
        <v>1.2510000000000002E-3</v>
      </c>
      <c r="AK51" s="4"/>
      <c r="AL51" s="4">
        <f t="shared" ref="AL51:AR58" si="76">+O51*$D51</f>
        <v>1.7700000000000001E-3</v>
      </c>
      <c r="AM51" s="4">
        <f t="shared" si="76"/>
        <v>1.9920000000000003E-3</v>
      </c>
      <c r="AN51" s="4">
        <f t="shared" si="76"/>
        <v>1.446E-3</v>
      </c>
      <c r="AO51" s="4">
        <f t="shared" si="76"/>
        <v>1.27736184E-3</v>
      </c>
      <c r="AP51" s="4">
        <f t="shared" si="76"/>
        <v>4.6095717300000004E-3</v>
      </c>
      <c r="AQ51" s="4">
        <f t="shared" si="76"/>
        <v>2.8971679500000001E-3</v>
      </c>
      <c r="AR51" s="4">
        <f t="shared" si="76"/>
        <v>3.1960801200000004E-3</v>
      </c>
      <c r="BN51" s="4"/>
      <c r="BO51" s="4"/>
      <c r="BP51" s="4">
        <f t="shared" ref="BP51:BP58" si="77">+I51*$E51</f>
        <v>2.0220000000000004E-3</v>
      </c>
      <c r="BQ51" s="4"/>
      <c r="BR51" s="4">
        <f t="shared" ref="BR51:BT58" si="78">+K51*$E51</f>
        <v>2.0939999999999999E-3</v>
      </c>
      <c r="BS51" s="4">
        <f t="shared" si="78"/>
        <v>2.0790000000000001E-3</v>
      </c>
      <c r="BT51" s="4">
        <f t="shared" si="78"/>
        <v>1.2510000000000002E-3</v>
      </c>
      <c r="BU51" s="4"/>
      <c r="BV51" s="4">
        <f t="shared" ref="BV51:BZ58" si="79">+O51*$E51</f>
        <v>1.7700000000000001E-3</v>
      </c>
      <c r="BW51" s="4">
        <f t="shared" si="79"/>
        <v>1.9920000000000003E-3</v>
      </c>
      <c r="BX51" s="4">
        <f t="shared" si="79"/>
        <v>1.446E-3</v>
      </c>
      <c r="BY51" s="4">
        <f t="shared" si="79"/>
        <v>1.27736184E-3</v>
      </c>
      <c r="BZ51" s="4">
        <f t="shared" si="79"/>
        <v>4.6095717300000004E-3</v>
      </c>
      <c r="CA51" s="4">
        <f t="shared" ref="CA51:CB58" si="80">+T51*$E51</f>
        <v>2.8971679500000001E-3</v>
      </c>
      <c r="CB51" s="4">
        <f t="shared" si="80"/>
        <v>3.1960801200000004E-3</v>
      </c>
    </row>
    <row r="52" spans="1:81" x14ac:dyDescent="0.25">
      <c r="A52" t="s">
        <v>84</v>
      </c>
      <c r="D52">
        <v>3.0000000000000001E-5</v>
      </c>
      <c r="E52">
        <v>3.0000000000000001E-5</v>
      </c>
      <c r="F52" t="s">
        <v>13</v>
      </c>
      <c r="G52" s="2">
        <v>1630</v>
      </c>
      <c r="H52" s="2">
        <v>1550</v>
      </c>
      <c r="I52" s="2">
        <v>5400</v>
      </c>
      <c r="J52" s="2">
        <v>1150</v>
      </c>
      <c r="K52" s="2">
        <v>4560</v>
      </c>
      <c r="L52" s="2">
        <v>4360</v>
      </c>
      <c r="M52" s="2">
        <v>2240</v>
      </c>
      <c r="N52" s="2"/>
      <c r="O52" s="2">
        <v>2790</v>
      </c>
      <c r="P52" s="2">
        <v>3680</v>
      </c>
      <c r="Q52" s="2">
        <v>2530</v>
      </c>
      <c r="R52" s="2">
        <v>2437.3258759999999</v>
      </c>
      <c r="S52" s="2">
        <v>9871.847436</v>
      </c>
      <c r="T52" s="2">
        <v>6602.7788360000004</v>
      </c>
      <c r="U52" s="2">
        <v>7432.3959800000002</v>
      </c>
      <c r="V52" s="2"/>
      <c r="AD52" s="4">
        <f>+G52*$D52</f>
        <v>4.8899999999999999E-2</v>
      </c>
      <c r="AE52" s="4">
        <f>+H52*$D52</f>
        <v>4.65E-2</v>
      </c>
      <c r="AF52" s="4">
        <f t="shared" si="74"/>
        <v>0.16200000000000001</v>
      </c>
      <c r="AG52" s="4">
        <f>+J52*$D52</f>
        <v>3.4500000000000003E-2</v>
      </c>
      <c r="AH52" s="4">
        <f t="shared" si="75"/>
        <v>0.1368</v>
      </c>
      <c r="AI52" s="4">
        <f t="shared" si="75"/>
        <v>0.1308</v>
      </c>
      <c r="AJ52" s="4">
        <f t="shared" si="75"/>
        <v>6.7199999999999996E-2</v>
      </c>
      <c r="AK52" s="4"/>
      <c r="AL52" s="4">
        <f t="shared" si="76"/>
        <v>8.3699999999999997E-2</v>
      </c>
      <c r="AM52" s="4">
        <f t="shared" si="76"/>
        <v>0.1104</v>
      </c>
      <c r="AN52" s="4">
        <f t="shared" si="76"/>
        <v>7.5899999999999995E-2</v>
      </c>
      <c r="AO52" s="4">
        <f t="shared" si="76"/>
        <v>7.3119776279999993E-2</v>
      </c>
      <c r="AP52" s="4">
        <f t="shared" si="76"/>
        <v>0.29615542308000004</v>
      </c>
      <c r="AQ52" s="4">
        <f t="shared" si="76"/>
        <v>0.19808336508000002</v>
      </c>
      <c r="AR52" s="4">
        <f t="shared" si="76"/>
        <v>0.22297187940000002</v>
      </c>
      <c r="BN52" s="4">
        <f>+G52*$E52</f>
        <v>4.8899999999999999E-2</v>
      </c>
      <c r="BO52" s="4">
        <f>+H52*$E52</f>
        <v>4.65E-2</v>
      </c>
      <c r="BP52" s="4">
        <f t="shared" si="77"/>
        <v>0.16200000000000001</v>
      </c>
      <c r="BQ52" s="4">
        <f>+J52*$E52</f>
        <v>3.4500000000000003E-2</v>
      </c>
      <c r="BR52" s="4">
        <f t="shared" si="78"/>
        <v>0.1368</v>
      </c>
      <c r="BS52" s="4">
        <f t="shared" si="78"/>
        <v>0.1308</v>
      </c>
      <c r="BT52" s="4">
        <f t="shared" si="78"/>
        <v>6.7199999999999996E-2</v>
      </c>
      <c r="BU52" s="4"/>
      <c r="BV52" s="4">
        <f t="shared" si="79"/>
        <v>8.3699999999999997E-2</v>
      </c>
      <c r="BW52" s="4">
        <f t="shared" si="79"/>
        <v>0.1104</v>
      </c>
      <c r="BX52" s="4">
        <f t="shared" si="79"/>
        <v>7.5899999999999995E-2</v>
      </c>
      <c r="BY52" s="4">
        <f t="shared" si="79"/>
        <v>7.3119776279999993E-2</v>
      </c>
      <c r="BZ52" s="4">
        <f t="shared" si="79"/>
        <v>0.29615542308000004</v>
      </c>
      <c r="CA52" s="4">
        <f t="shared" si="80"/>
        <v>0.19808336508000002</v>
      </c>
      <c r="CB52" s="4">
        <f t="shared" si="80"/>
        <v>0.22297187940000002</v>
      </c>
    </row>
    <row r="53" spans="1:81" x14ac:dyDescent="0.25">
      <c r="A53" t="s">
        <v>85</v>
      </c>
      <c r="D53">
        <v>3.0000000000000001E-5</v>
      </c>
      <c r="E53">
        <v>3.0000000000000001E-5</v>
      </c>
      <c r="F53" t="s">
        <v>13</v>
      </c>
      <c r="G53" s="2" t="s">
        <v>86</v>
      </c>
      <c r="H53" s="2" t="s">
        <v>87</v>
      </c>
      <c r="I53" s="2">
        <v>81.900000000000006</v>
      </c>
      <c r="J53" s="2" t="s">
        <v>88</v>
      </c>
      <c r="K53" s="2">
        <v>71.400000000000006</v>
      </c>
      <c r="L53" s="2">
        <v>69.099999999999994</v>
      </c>
      <c r="M53" s="2">
        <v>46</v>
      </c>
      <c r="N53" s="2"/>
      <c r="O53" s="2">
        <v>56</v>
      </c>
      <c r="P53" s="2">
        <v>74.5</v>
      </c>
      <c r="Q53" s="2">
        <v>50.5</v>
      </c>
      <c r="R53" s="2">
        <v>44.209321000000003</v>
      </c>
      <c r="S53" s="2">
        <v>197.082829</v>
      </c>
      <c r="T53" s="2">
        <v>121.95123100000001</v>
      </c>
      <c r="U53" s="2">
        <v>138.30892499999999</v>
      </c>
      <c r="V53" s="2"/>
      <c r="AD53" s="4"/>
      <c r="AE53" s="4"/>
      <c r="AF53" s="4">
        <f t="shared" si="74"/>
        <v>2.4570000000000004E-3</v>
      </c>
      <c r="AG53" s="4"/>
      <c r="AH53" s="4">
        <f t="shared" si="75"/>
        <v>2.1420000000000002E-3</v>
      </c>
      <c r="AI53" s="4">
        <f t="shared" si="75"/>
        <v>2.0729999999999998E-3</v>
      </c>
      <c r="AJ53" s="4">
        <f t="shared" si="75"/>
        <v>1.3799999999999999E-3</v>
      </c>
      <c r="AK53" s="4"/>
      <c r="AL53" s="4">
        <f t="shared" si="76"/>
        <v>1.6800000000000001E-3</v>
      </c>
      <c r="AM53" s="4">
        <f t="shared" si="76"/>
        <v>2.235E-3</v>
      </c>
      <c r="AN53" s="4">
        <f t="shared" si="76"/>
        <v>1.5150000000000001E-3</v>
      </c>
      <c r="AO53" s="4">
        <f t="shared" si="76"/>
        <v>1.3262796300000002E-3</v>
      </c>
      <c r="AP53" s="4">
        <f t="shared" si="76"/>
        <v>5.91248487E-3</v>
      </c>
      <c r="AQ53" s="4">
        <f t="shared" si="76"/>
        <v>3.6585369300000002E-3</v>
      </c>
      <c r="AR53" s="4">
        <f t="shared" si="76"/>
        <v>4.1492677499999995E-3</v>
      </c>
      <c r="BN53" s="4"/>
      <c r="BO53" s="4"/>
      <c r="BP53" s="4">
        <f t="shared" si="77"/>
        <v>2.4570000000000004E-3</v>
      </c>
      <c r="BQ53" s="4"/>
      <c r="BR53" s="4">
        <f t="shared" si="78"/>
        <v>2.1420000000000002E-3</v>
      </c>
      <c r="BS53" s="4">
        <f t="shared" si="78"/>
        <v>2.0729999999999998E-3</v>
      </c>
      <c r="BT53" s="4">
        <f t="shared" si="78"/>
        <v>1.3799999999999999E-3</v>
      </c>
      <c r="BU53" s="4"/>
      <c r="BV53" s="4">
        <f t="shared" si="79"/>
        <v>1.6800000000000001E-3</v>
      </c>
      <c r="BW53" s="4">
        <f t="shared" si="79"/>
        <v>2.235E-3</v>
      </c>
      <c r="BX53" s="4">
        <f t="shared" si="79"/>
        <v>1.5150000000000001E-3</v>
      </c>
      <c r="BY53" s="4">
        <f t="shared" si="79"/>
        <v>1.3262796300000002E-3</v>
      </c>
      <c r="BZ53" s="4">
        <f t="shared" si="79"/>
        <v>5.91248487E-3</v>
      </c>
      <c r="CA53" s="4">
        <f t="shared" si="80"/>
        <v>3.6585369300000002E-3</v>
      </c>
      <c r="CB53" s="4">
        <f t="shared" si="80"/>
        <v>4.1492677499999995E-3</v>
      </c>
    </row>
    <row r="54" spans="1:81" x14ac:dyDescent="0.25">
      <c r="A54" t="s">
        <v>89</v>
      </c>
      <c r="D54">
        <v>3.0000000000000001E-5</v>
      </c>
      <c r="E54">
        <v>3.0000000000000001E-5</v>
      </c>
      <c r="F54" t="s">
        <v>13</v>
      </c>
      <c r="G54" s="2">
        <v>255</v>
      </c>
      <c r="H54" s="2">
        <v>250</v>
      </c>
      <c r="I54" s="2">
        <v>461</v>
      </c>
      <c r="J54" s="2">
        <v>239</v>
      </c>
      <c r="K54" s="2">
        <v>602</v>
      </c>
      <c r="L54" s="2">
        <v>586</v>
      </c>
      <c r="M54" s="2">
        <v>346</v>
      </c>
      <c r="N54" s="2"/>
      <c r="O54" s="2">
        <v>594</v>
      </c>
      <c r="P54" s="2">
        <v>568</v>
      </c>
      <c r="Q54" s="2">
        <v>409</v>
      </c>
      <c r="R54" s="2">
        <v>396.11023299999999</v>
      </c>
      <c r="S54" s="2">
        <v>1458.4270759999999</v>
      </c>
      <c r="T54" s="2">
        <v>918.71274300000005</v>
      </c>
      <c r="U54" s="2">
        <v>1078.9174190000001</v>
      </c>
      <c r="V54" s="2"/>
      <c r="AD54" s="4">
        <f t="shared" ref="AD54:AE58" si="81">+G54*$D54</f>
        <v>7.6500000000000005E-3</v>
      </c>
      <c r="AE54" s="4">
        <f t="shared" si="81"/>
        <v>7.5000000000000006E-3</v>
      </c>
      <c r="AF54" s="4">
        <f t="shared" si="74"/>
        <v>1.383E-2</v>
      </c>
      <c r="AG54" s="4">
        <f>+J54*$D54</f>
        <v>7.1700000000000002E-3</v>
      </c>
      <c r="AH54" s="4">
        <f t="shared" si="75"/>
        <v>1.806E-2</v>
      </c>
      <c r="AI54" s="4">
        <f t="shared" si="75"/>
        <v>1.7580000000000002E-2</v>
      </c>
      <c r="AJ54" s="4">
        <f t="shared" si="75"/>
        <v>1.038E-2</v>
      </c>
      <c r="AK54" s="4"/>
      <c r="AL54" s="4">
        <f t="shared" si="76"/>
        <v>1.7819999999999999E-2</v>
      </c>
      <c r="AM54" s="4">
        <f t="shared" si="76"/>
        <v>1.704E-2</v>
      </c>
      <c r="AN54" s="4">
        <f t="shared" si="76"/>
        <v>1.227E-2</v>
      </c>
      <c r="AO54" s="4">
        <f t="shared" si="76"/>
        <v>1.188330699E-2</v>
      </c>
      <c r="AP54" s="4">
        <f t="shared" si="76"/>
        <v>4.3752812279999997E-2</v>
      </c>
      <c r="AQ54" s="4">
        <f t="shared" si="76"/>
        <v>2.7561382290000002E-2</v>
      </c>
      <c r="AR54" s="4">
        <f t="shared" si="76"/>
        <v>3.2367522570000001E-2</v>
      </c>
      <c r="BN54" s="4">
        <f t="shared" ref="BN54:BO58" si="82">+G54*$E54</f>
        <v>7.6500000000000005E-3</v>
      </c>
      <c r="BO54" s="4">
        <f t="shared" si="82"/>
        <v>7.5000000000000006E-3</v>
      </c>
      <c r="BP54" s="4">
        <f t="shared" si="77"/>
        <v>1.383E-2</v>
      </c>
      <c r="BQ54" s="4">
        <f>+J54*$E54</f>
        <v>7.1700000000000002E-3</v>
      </c>
      <c r="BR54" s="4">
        <f t="shared" si="78"/>
        <v>1.806E-2</v>
      </c>
      <c r="BS54" s="4">
        <f t="shared" si="78"/>
        <v>1.7580000000000002E-2</v>
      </c>
      <c r="BT54" s="4">
        <f t="shared" si="78"/>
        <v>1.038E-2</v>
      </c>
      <c r="BU54" s="4"/>
      <c r="BV54" s="4">
        <f t="shared" si="79"/>
        <v>1.7819999999999999E-2</v>
      </c>
      <c r="BW54" s="4">
        <f t="shared" si="79"/>
        <v>1.704E-2</v>
      </c>
      <c r="BX54" s="4">
        <f t="shared" si="79"/>
        <v>1.227E-2</v>
      </c>
      <c r="BY54" s="4">
        <f t="shared" si="79"/>
        <v>1.188330699E-2</v>
      </c>
      <c r="BZ54" s="4">
        <f t="shared" si="79"/>
        <v>4.3752812279999997E-2</v>
      </c>
      <c r="CA54" s="4">
        <f t="shared" si="80"/>
        <v>2.7561382290000002E-2</v>
      </c>
      <c r="CB54" s="4">
        <f t="shared" si="80"/>
        <v>3.2367522570000001E-2</v>
      </c>
    </row>
    <row r="55" spans="1:81" x14ac:dyDescent="0.25">
      <c r="A55" t="s">
        <v>90</v>
      </c>
      <c r="D55">
        <v>3.0000000000000001E-5</v>
      </c>
      <c r="E55">
        <v>3.0000000000000001E-5</v>
      </c>
      <c r="F55" t="s">
        <v>13</v>
      </c>
      <c r="G55" s="2">
        <v>160</v>
      </c>
      <c r="H55" s="2">
        <v>174</v>
      </c>
      <c r="I55" s="2">
        <v>606</v>
      </c>
      <c r="J55" s="2">
        <v>95.4</v>
      </c>
      <c r="K55" s="2">
        <v>472</v>
      </c>
      <c r="L55" s="2">
        <v>466</v>
      </c>
      <c r="M55" s="2">
        <v>305</v>
      </c>
      <c r="N55" s="2"/>
      <c r="O55" s="2">
        <v>303</v>
      </c>
      <c r="P55" s="2">
        <v>431</v>
      </c>
      <c r="Q55" s="2">
        <v>276</v>
      </c>
      <c r="R55" s="2">
        <v>262.43027000000001</v>
      </c>
      <c r="S55" s="2">
        <v>1370.616426</v>
      </c>
      <c r="T55" s="2">
        <v>779.35944400000005</v>
      </c>
      <c r="U55" s="2">
        <v>930.93055500000003</v>
      </c>
      <c r="V55" s="2"/>
      <c r="AD55" s="4">
        <f t="shared" si="81"/>
        <v>4.8000000000000004E-3</v>
      </c>
      <c r="AE55" s="4">
        <f t="shared" si="81"/>
        <v>5.2199999999999998E-3</v>
      </c>
      <c r="AF55" s="4">
        <f t="shared" si="74"/>
        <v>1.8180000000000002E-2</v>
      </c>
      <c r="AG55" s="4">
        <f>+J55*$D55</f>
        <v>2.8620000000000004E-3</v>
      </c>
      <c r="AH55" s="4">
        <f t="shared" si="75"/>
        <v>1.4160000000000001E-2</v>
      </c>
      <c r="AI55" s="4">
        <f t="shared" si="75"/>
        <v>1.3980000000000001E-2</v>
      </c>
      <c r="AJ55" s="4">
        <f t="shared" si="75"/>
        <v>9.1500000000000001E-3</v>
      </c>
      <c r="AK55" s="4"/>
      <c r="AL55" s="4">
        <f t="shared" si="76"/>
        <v>9.0900000000000009E-3</v>
      </c>
      <c r="AM55" s="4">
        <f t="shared" si="76"/>
        <v>1.2930000000000001E-2</v>
      </c>
      <c r="AN55" s="4">
        <f t="shared" si="76"/>
        <v>8.2800000000000009E-3</v>
      </c>
      <c r="AO55" s="4">
        <f t="shared" si="76"/>
        <v>7.872908100000001E-3</v>
      </c>
      <c r="AP55" s="4">
        <f t="shared" si="76"/>
        <v>4.1118492780000002E-2</v>
      </c>
      <c r="AQ55" s="4">
        <f t="shared" si="76"/>
        <v>2.3380783320000001E-2</v>
      </c>
      <c r="AR55" s="4">
        <f t="shared" si="76"/>
        <v>2.7927916650000002E-2</v>
      </c>
      <c r="BN55" s="4">
        <f t="shared" si="82"/>
        <v>4.8000000000000004E-3</v>
      </c>
      <c r="BO55" s="4">
        <f t="shared" si="82"/>
        <v>5.2199999999999998E-3</v>
      </c>
      <c r="BP55" s="4">
        <f t="shared" si="77"/>
        <v>1.8180000000000002E-2</v>
      </c>
      <c r="BQ55" s="4">
        <f>+J55*$E55</f>
        <v>2.8620000000000004E-3</v>
      </c>
      <c r="BR55" s="4">
        <f t="shared" si="78"/>
        <v>1.4160000000000001E-2</v>
      </c>
      <c r="BS55" s="4">
        <f t="shared" si="78"/>
        <v>1.3980000000000001E-2</v>
      </c>
      <c r="BT55" s="4">
        <f t="shared" si="78"/>
        <v>9.1500000000000001E-3</v>
      </c>
      <c r="BU55" s="4"/>
      <c r="BV55" s="4">
        <f t="shared" si="79"/>
        <v>9.0900000000000009E-3</v>
      </c>
      <c r="BW55" s="4">
        <f t="shared" si="79"/>
        <v>1.2930000000000001E-2</v>
      </c>
      <c r="BX55" s="4">
        <f t="shared" si="79"/>
        <v>8.2800000000000009E-3</v>
      </c>
      <c r="BY55" s="4">
        <f t="shared" si="79"/>
        <v>7.872908100000001E-3</v>
      </c>
      <c r="BZ55" s="4">
        <f t="shared" si="79"/>
        <v>4.1118492780000002E-2</v>
      </c>
      <c r="CA55" s="4">
        <f t="shared" si="80"/>
        <v>2.3380783320000001E-2</v>
      </c>
      <c r="CB55" s="4">
        <f t="shared" si="80"/>
        <v>2.7927916650000002E-2</v>
      </c>
    </row>
    <row r="56" spans="1:81" x14ac:dyDescent="0.25">
      <c r="A56" t="s">
        <v>91</v>
      </c>
      <c r="D56">
        <v>3.0000000000000001E-5</v>
      </c>
      <c r="E56">
        <v>3.0000000000000001E-5</v>
      </c>
      <c r="F56" t="s">
        <v>13</v>
      </c>
      <c r="G56" s="2">
        <v>283</v>
      </c>
      <c r="H56" s="2">
        <v>329</v>
      </c>
      <c r="I56" s="2">
        <v>1120</v>
      </c>
      <c r="J56" s="2">
        <v>139</v>
      </c>
      <c r="K56" s="2">
        <v>879</v>
      </c>
      <c r="L56" s="2">
        <v>835</v>
      </c>
      <c r="M56" s="2">
        <v>538</v>
      </c>
      <c r="N56" s="2"/>
      <c r="O56" s="2">
        <v>617</v>
      </c>
      <c r="P56" s="2">
        <v>848</v>
      </c>
      <c r="Q56" s="2">
        <v>567</v>
      </c>
      <c r="R56" s="2">
        <v>562.29462100000001</v>
      </c>
      <c r="S56" s="2">
        <v>3032.2371050000002</v>
      </c>
      <c r="T56" s="2">
        <v>1610.7007189999999</v>
      </c>
      <c r="U56" s="2">
        <v>2043.080035</v>
      </c>
      <c r="V56" s="2"/>
      <c r="AD56" s="4">
        <f t="shared" si="81"/>
        <v>8.490000000000001E-3</v>
      </c>
      <c r="AE56" s="4">
        <f t="shared" si="81"/>
        <v>9.8700000000000003E-3</v>
      </c>
      <c r="AF56" s="4">
        <f t="shared" si="74"/>
        <v>3.3599999999999998E-2</v>
      </c>
      <c r="AG56" s="4">
        <f>+J56*$D56</f>
        <v>4.1700000000000001E-3</v>
      </c>
      <c r="AH56" s="4">
        <f t="shared" si="75"/>
        <v>2.6370000000000001E-2</v>
      </c>
      <c r="AI56" s="4">
        <f t="shared" si="75"/>
        <v>2.5049999999999999E-2</v>
      </c>
      <c r="AJ56" s="4">
        <f t="shared" si="75"/>
        <v>1.6140000000000002E-2</v>
      </c>
      <c r="AK56" s="4"/>
      <c r="AL56" s="4">
        <f t="shared" si="76"/>
        <v>1.8510000000000002E-2</v>
      </c>
      <c r="AM56" s="4">
        <f t="shared" si="76"/>
        <v>2.5440000000000001E-2</v>
      </c>
      <c r="AN56" s="4">
        <f t="shared" si="76"/>
        <v>1.7010000000000001E-2</v>
      </c>
      <c r="AO56" s="4">
        <f t="shared" si="76"/>
        <v>1.6868838630000001E-2</v>
      </c>
      <c r="AP56" s="4">
        <f t="shared" si="76"/>
        <v>9.0967113150000001E-2</v>
      </c>
      <c r="AQ56" s="4">
        <f t="shared" si="76"/>
        <v>4.8321021569999997E-2</v>
      </c>
      <c r="AR56" s="4">
        <f t="shared" si="76"/>
        <v>6.129240105E-2</v>
      </c>
      <c r="BN56" s="4">
        <f t="shared" si="82"/>
        <v>8.490000000000001E-3</v>
      </c>
      <c r="BO56" s="4">
        <f t="shared" si="82"/>
        <v>9.8700000000000003E-3</v>
      </c>
      <c r="BP56" s="4">
        <f t="shared" si="77"/>
        <v>3.3599999999999998E-2</v>
      </c>
      <c r="BQ56" s="4">
        <f>+J56*$E56</f>
        <v>4.1700000000000001E-3</v>
      </c>
      <c r="BR56" s="4">
        <f t="shared" si="78"/>
        <v>2.6370000000000001E-2</v>
      </c>
      <c r="BS56" s="4">
        <f t="shared" si="78"/>
        <v>2.5049999999999999E-2</v>
      </c>
      <c r="BT56" s="4">
        <f t="shared" si="78"/>
        <v>1.6140000000000002E-2</v>
      </c>
      <c r="BU56" s="4"/>
      <c r="BV56" s="4">
        <f t="shared" si="79"/>
        <v>1.8510000000000002E-2</v>
      </c>
      <c r="BW56" s="4">
        <f t="shared" si="79"/>
        <v>2.5440000000000001E-2</v>
      </c>
      <c r="BX56" s="4">
        <f t="shared" si="79"/>
        <v>1.7010000000000001E-2</v>
      </c>
      <c r="BY56" s="4">
        <f t="shared" si="79"/>
        <v>1.6868838630000001E-2</v>
      </c>
      <c r="BZ56" s="4">
        <f t="shared" si="79"/>
        <v>9.0967113150000001E-2</v>
      </c>
      <c r="CA56" s="4">
        <f t="shared" si="80"/>
        <v>4.8321021569999997E-2</v>
      </c>
      <c r="CB56" s="4">
        <f t="shared" si="80"/>
        <v>6.129240105E-2</v>
      </c>
    </row>
    <row r="57" spans="1:81" x14ac:dyDescent="0.25">
      <c r="A57" t="s">
        <v>92</v>
      </c>
      <c r="D57">
        <v>3.0000000000000001E-5</v>
      </c>
      <c r="E57">
        <v>3.0000000000000001E-5</v>
      </c>
      <c r="F57" t="s">
        <v>13</v>
      </c>
      <c r="G57" s="2">
        <v>55.1</v>
      </c>
      <c r="H57" s="2">
        <v>60.7</v>
      </c>
      <c r="I57" s="2">
        <v>221</v>
      </c>
      <c r="J57" s="2" t="s">
        <v>93</v>
      </c>
      <c r="K57" s="2">
        <v>175</v>
      </c>
      <c r="L57" s="2">
        <v>169</v>
      </c>
      <c r="M57" s="2">
        <v>94.8</v>
      </c>
      <c r="N57" s="2"/>
      <c r="O57" s="2">
        <v>118</v>
      </c>
      <c r="P57" s="2">
        <v>143</v>
      </c>
      <c r="Q57" s="2">
        <v>105</v>
      </c>
      <c r="R57" s="2">
        <v>111.475161</v>
      </c>
      <c r="S57" s="2">
        <v>566.37424199999998</v>
      </c>
      <c r="T57" s="2">
        <v>327.98110500000001</v>
      </c>
      <c r="U57" s="2">
        <v>403.25905899999998</v>
      </c>
      <c r="V57" s="2"/>
      <c r="AD57" s="4">
        <f t="shared" si="81"/>
        <v>1.6530000000000002E-3</v>
      </c>
      <c r="AE57" s="4">
        <f t="shared" si="81"/>
        <v>1.8210000000000001E-3</v>
      </c>
      <c r="AF57" s="4">
        <f t="shared" si="74"/>
        <v>6.6300000000000005E-3</v>
      </c>
      <c r="AG57" s="4"/>
      <c r="AH57" s="4">
        <f t="shared" si="75"/>
        <v>5.2500000000000003E-3</v>
      </c>
      <c r="AI57" s="4">
        <f t="shared" si="75"/>
        <v>5.0699999999999999E-3</v>
      </c>
      <c r="AJ57" s="4">
        <f t="shared" si="75"/>
        <v>2.8440000000000002E-3</v>
      </c>
      <c r="AK57" s="4"/>
      <c r="AL57" s="4">
        <f t="shared" si="76"/>
        <v>3.5400000000000002E-3</v>
      </c>
      <c r="AM57" s="4">
        <f t="shared" si="76"/>
        <v>4.2900000000000004E-3</v>
      </c>
      <c r="AN57" s="4">
        <f t="shared" si="76"/>
        <v>3.15E-3</v>
      </c>
      <c r="AO57" s="4">
        <f t="shared" si="76"/>
        <v>3.3442548300000002E-3</v>
      </c>
      <c r="AP57" s="4">
        <f t="shared" si="76"/>
        <v>1.6991227259999998E-2</v>
      </c>
      <c r="AQ57" s="4">
        <f t="shared" si="76"/>
        <v>9.8394331500000001E-3</v>
      </c>
      <c r="AR57" s="4">
        <f t="shared" si="76"/>
        <v>1.209777177E-2</v>
      </c>
      <c r="BN57" s="4">
        <f t="shared" si="82"/>
        <v>1.6530000000000002E-3</v>
      </c>
      <c r="BO57" s="4">
        <f t="shared" si="82"/>
        <v>1.8210000000000001E-3</v>
      </c>
      <c r="BP57" s="4">
        <f t="shared" si="77"/>
        <v>6.6300000000000005E-3</v>
      </c>
      <c r="BQ57" s="4"/>
      <c r="BR57" s="4">
        <f t="shared" si="78"/>
        <v>5.2500000000000003E-3</v>
      </c>
      <c r="BS57" s="4">
        <f t="shared" si="78"/>
        <v>5.0699999999999999E-3</v>
      </c>
      <c r="BT57" s="4">
        <f t="shared" si="78"/>
        <v>2.8440000000000002E-3</v>
      </c>
      <c r="BU57" s="4"/>
      <c r="BV57" s="4">
        <f t="shared" si="79"/>
        <v>3.5400000000000002E-3</v>
      </c>
      <c r="BW57" s="4">
        <f t="shared" si="79"/>
        <v>4.2900000000000004E-3</v>
      </c>
      <c r="BX57" s="4">
        <f t="shared" si="79"/>
        <v>3.15E-3</v>
      </c>
      <c r="BY57" s="4">
        <f t="shared" si="79"/>
        <v>3.3442548300000002E-3</v>
      </c>
      <c r="BZ57" s="4">
        <f t="shared" si="79"/>
        <v>1.6991227259999998E-2</v>
      </c>
      <c r="CA57" s="4">
        <f t="shared" si="80"/>
        <v>9.8394331500000001E-3</v>
      </c>
      <c r="CB57" s="4">
        <f t="shared" si="80"/>
        <v>1.209777177E-2</v>
      </c>
    </row>
    <row r="58" spans="1:81" x14ac:dyDescent="0.25">
      <c r="A58" t="s">
        <v>94</v>
      </c>
      <c r="D58">
        <v>3.0000000000000001E-5</v>
      </c>
      <c r="E58">
        <v>3.0000000000000001E-5</v>
      </c>
      <c r="F58" t="s">
        <v>13</v>
      </c>
      <c r="G58" s="2">
        <v>51.7</v>
      </c>
      <c r="H58" s="2">
        <v>71.8</v>
      </c>
      <c r="I58" s="2">
        <v>172</v>
      </c>
      <c r="J58" s="2">
        <v>20.6</v>
      </c>
      <c r="K58" s="2">
        <v>165</v>
      </c>
      <c r="L58" s="2">
        <v>143</v>
      </c>
      <c r="M58" s="2">
        <v>124</v>
      </c>
      <c r="N58" s="2"/>
      <c r="O58" s="2">
        <v>116</v>
      </c>
      <c r="P58" s="2">
        <v>175</v>
      </c>
      <c r="Q58" s="2">
        <v>116</v>
      </c>
      <c r="R58" s="2">
        <v>115.49376599999999</v>
      </c>
      <c r="S58" s="2">
        <v>617.08053299999995</v>
      </c>
      <c r="T58" s="2">
        <v>261.77588200000002</v>
      </c>
      <c r="U58" s="2">
        <v>388.085801</v>
      </c>
      <c r="V58" s="2"/>
      <c r="AD58" s="4">
        <f t="shared" si="81"/>
        <v>1.5510000000000001E-3</v>
      </c>
      <c r="AE58" s="4">
        <f t="shared" si="81"/>
        <v>2.1540000000000001E-3</v>
      </c>
      <c r="AF58" s="4">
        <f t="shared" si="74"/>
        <v>5.1600000000000005E-3</v>
      </c>
      <c r="AG58" s="4">
        <f>+J58*$D58</f>
        <v>6.1800000000000006E-4</v>
      </c>
      <c r="AH58" s="4">
        <f t="shared" si="75"/>
        <v>4.9500000000000004E-3</v>
      </c>
      <c r="AI58" s="4">
        <f t="shared" si="75"/>
        <v>4.2900000000000004E-3</v>
      </c>
      <c r="AJ58" s="4">
        <f t="shared" si="75"/>
        <v>3.7200000000000002E-3</v>
      </c>
      <c r="AK58" s="4"/>
      <c r="AL58" s="4">
        <f t="shared" si="76"/>
        <v>3.48E-3</v>
      </c>
      <c r="AM58" s="4">
        <f t="shared" si="76"/>
        <v>5.2500000000000003E-3</v>
      </c>
      <c r="AN58" s="4">
        <f t="shared" si="76"/>
        <v>3.48E-3</v>
      </c>
      <c r="AO58" s="4">
        <f t="shared" si="76"/>
        <v>3.4648129799999998E-3</v>
      </c>
      <c r="AP58" s="4">
        <f t="shared" si="76"/>
        <v>1.8512415989999999E-2</v>
      </c>
      <c r="AQ58" s="4">
        <f t="shared" si="76"/>
        <v>7.8532764600000009E-3</v>
      </c>
      <c r="AR58" s="4">
        <f t="shared" si="76"/>
        <v>1.164257403E-2</v>
      </c>
      <c r="BN58" s="4">
        <f t="shared" si="82"/>
        <v>1.5510000000000001E-3</v>
      </c>
      <c r="BO58" s="4">
        <f t="shared" si="82"/>
        <v>2.1540000000000001E-3</v>
      </c>
      <c r="BP58" s="4">
        <f t="shared" si="77"/>
        <v>5.1600000000000005E-3</v>
      </c>
      <c r="BQ58" s="4">
        <f>+J58*$E58</f>
        <v>6.1800000000000006E-4</v>
      </c>
      <c r="BR58" s="4">
        <f t="shared" si="78"/>
        <v>4.9500000000000004E-3</v>
      </c>
      <c r="BS58" s="4">
        <f t="shared" si="78"/>
        <v>4.2900000000000004E-3</v>
      </c>
      <c r="BT58" s="4">
        <f t="shared" si="78"/>
        <v>3.7200000000000002E-3</v>
      </c>
      <c r="BU58" s="4"/>
      <c r="BV58" s="4">
        <f t="shared" si="79"/>
        <v>3.48E-3</v>
      </c>
      <c r="BW58" s="4">
        <f t="shared" si="79"/>
        <v>5.2500000000000003E-3</v>
      </c>
      <c r="BX58" s="4">
        <f t="shared" si="79"/>
        <v>3.48E-3</v>
      </c>
      <c r="BY58" s="4">
        <f t="shared" si="79"/>
        <v>3.4648129799999998E-3</v>
      </c>
      <c r="BZ58" s="4">
        <f t="shared" si="79"/>
        <v>1.8512415989999999E-2</v>
      </c>
      <c r="CA58" s="4">
        <f t="shared" si="80"/>
        <v>7.8532764600000009E-3</v>
      </c>
      <c r="CB58" s="4">
        <f t="shared" si="80"/>
        <v>1.164257403E-2</v>
      </c>
    </row>
    <row r="59" spans="1:81" x14ac:dyDescent="0.25">
      <c r="G59" s="2"/>
      <c r="H59" s="2"/>
      <c r="I59" s="2"/>
      <c r="J59" s="2"/>
      <c r="K59" s="2"/>
      <c r="L59" s="2"/>
      <c r="M59" s="2"/>
      <c r="N59" s="2"/>
      <c r="O59" s="2"/>
      <c r="P59" s="2"/>
      <c r="Q59" s="2"/>
      <c r="R59" s="2"/>
      <c r="S59" s="2"/>
      <c r="T59" s="2"/>
      <c r="U59" s="2"/>
      <c r="V59" s="2"/>
    </row>
    <row r="60" spans="1:81" x14ac:dyDescent="0.25">
      <c r="A60" t="s">
        <v>95</v>
      </c>
      <c r="F60" t="s">
        <v>13</v>
      </c>
      <c r="G60" s="2">
        <v>7.3043999999999998E-2</v>
      </c>
      <c r="H60" s="2">
        <v>7.3065000000000005E-2</v>
      </c>
      <c r="I60" s="2">
        <v>0.24387899999999998</v>
      </c>
      <c r="J60" s="2">
        <v>4.932000000000001E-2</v>
      </c>
      <c r="K60" s="2">
        <v>0.20982600000000004</v>
      </c>
      <c r="L60" s="2">
        <v>0.20092199999999996</v>
      </c>
      <c r="M60" s="2">
        <v>0.11206500000000001</v>
      </c>
      <c r="N60" s="2"/>
      <c r="O60" s="2">
        <v>0.13958999999999999</v>
      </c>
      <c r="P60" s="2">
        <v>0.17957699999999996</v>
      </c>
      <c r="Q60" s="2">
        <v>0.12305099999999999</v>
      </c>
      <c r="R60" s="2">
        <v>0.11915753927999999</v>
      </c>
      <c r="S60" s="2">
        <v>0.51801954114000004</v>
      </c>
      <c r="T60" s="2">
        <v>0.32159496675000004</v>
      </c>
      <c r="U60" s="2">
        <v>0.37564541334000001</v>
      </c>
      <c r="V60" s="2"/>
      <c r="Z60" s="5">
        <f>AVERAGE(G60:M60)</f>
        <v>0.13744585714285715</v>
      </c>
      <c r="AA60" s="5">
        <f>AVERAGE(O60:R60)</f>
        <v>0.14034388481999999</v>
      </c>
      <c r="AB60" s="5">
        <f>AVERAGE(S60:U60)</f>
        <v>0.40508664041000003</v>
      </c>
      <c r="AD60" s="5">
        <f>SUM(AD51:AD58)</f>
        <v>7.3043999999999998E-2</v>
      </c>
      <c r="AE60" s="5">
        <f t="shared" ref="AE60:AJ60" si="83">SUM(AE51:AE58)</f>
        <v>7.3065000000000005E-2</v>
      </c>
      <c r="AF60" s="5">
        <f t="shared" si="83"/>
        <v>0.24387899999999998</v>
      </c>
      <c r="AG60" s="5">
        <f t="shared" si="83"/>
        <v>4.932000000000001E-2</v>
      </c>
      <c r="AH60" s="5">
        <f t="shared" si="83"/>
        <v>0.20982600000000004</v>
      </c>
      <c r="AI60" s="5">
        <f t="shared" si="83"/>
        <v>0.20092199999999996</v>
      </c>
      <c r="AJ60" s="5">
        <f t="shared" si="83"/>
        <v>0.11206500000000001</v>
      </c>
      <c r="AK60" s="5"/>
      <c r="AL60" s="5">
        <f t="shared" ref="AL60:AR60" si="84">SUM(AL51:AL58)</f>
        <v>0.13958999999999999</v>
      </c>
      <c r="AM60" s="5">
        <f t="shared" si="84"/>
        <v>0.17957699999999996</v>
      </c>
      <c r="AN60" s="5">
        <f t="shared" si="84"/>
        <v>0.12305099999999999</v>
      </c>
      <c r="AO60" s="5">
        <f t="shared" si="84"/>
        <v>0.11915753927999999</v>
      </c>
      <c r="AP60" s="5">
        <f t="shared" si="84"/>
        <v>0.51801954114000004</v>
      </c>
      <c r="AQ60" s="5">
        <f t="shared" si="84"/>
        <v>0.32159496675000004</v>
      </c>
      <c r="AR60" s="5">
        <f t="shared" si="84"/>
        <v>0.37564541334000001</v>
      </c>
      <c r="BN60" s="5">
        <f>SUM(BN51:BN58)</f>
        <v>7.3043999999999998E-2</v>
      </c>
      <c r="BO60" s="5">
        <f t="shared" ref="BO60:BX60" si="85">SUM(BO51:BO58)</f>
        <v>7.3065000000000005E-2</v>
      </c>
      <c r="BP60" s="5">
        <f t="shared" si="85"/>
        <v>0.24387899999999998</v>
      </c>
      <c r="BQ60" s="5">
        <f t="shared" si="85"/>
        <v>4.932000000000001E-2</v>
      </c>
      <c r="BR60" s="5">
        <f t="shared" si="85"/>
        <v>0.20982600000000004</v>
      </c>
      <c r="BS60" s="5">
        <f t="shared" si="85"/>
        <v>0.20092199999999996</v>
      </c>
      <c r="BT60" s="5">
        <f t="shared" si="85"/>
        <v>0.11206500000000001</v>
      </c>
      <c r="BU60" s="5"/>
      <c r="BV60" s="5">
        <f t="shared" si="85"/>
        <v>0.13958999999999999</v>
      </c>
      <c r="BW60" s="5">
        <f t="shared" si="85"/>
        <v>0.17957699999999996</v>
      </c>
      <c r="BX60" s="5">
        <f t="shared" si="85"/>
        <v>0.12305099999999999</v>
      </c>
      <c r="BY60" s="5">
        <f>SUM(BY51:BY58)</f>
        <v>0.11915753927999999</v>
      </c>
      <c r="BZ60" s="5">
        <f>SUM(BZ51:BZ58)</f>
        <v>0.51801954114000004</v>
      </c>
      <c r="CA60" s="5">
        <f>SUM(CA51:CA58)</f>
        <v>0.32159496675000004</v>
      </c>
      <c r="CB60" s="5">
        <f>SUM(CB51:CB58)</f>
        <v>0.37564541334000001</v>
      </c>
    </row>
    <row r="61" spans="1:81" x14ac:dyDescent="0.25">
      <c r="A61" t="s">
        <v>96</v>
      </c>
      <c r="F61" t="s">
        <v>13</v>
      </c>
      <c r="G61" s="2">
        <v>7.5558E-2</v>
      </c>
      <c r="H61" s="2">
        <v>7.4796000000000001E-2</v>
      </c>
      <c r="I61" s="2">
        <v>0.24387899999999998</v>
      </c>
      <c r="J61" s="2">
        <v>5.258100000000001E-2</v>
      </c>
      <c r="K61" s="2">
        <v>0.20982600000000004</v>
      </c>
      <c r="L61" s="2">
        <v>0.20092199999999996</v>
      </c>
      <c r="M61" s="2">
        <v>0.11206500000000001</v>
      </c>
      <c r="N61" s="2"/>
      <c r="O61" s="2">
        <v>0.13958999999999999</v>
      </c>
      <c r="P61" s="2">
        <v>0.17957699999999996</v>
      </c>
      <c r="Q61" s="2">
        <v>0.12305099999999999</v>
      </c>
      <c r="R61" s="2">
        <v>0.11915753927999999</v>
      </c>
      <c r="S61" s="2">
        <v>0.51801954114000004</v>
      </c>
      <c r="T61" s="2">
        <v>0.32159496675000004</v>
      </c>
      <c r="U61" s="2">
        <v>0.37564541334000001</v>
      </c>
      <c r="V61" s="2"/>
      <c r="Z61" s="5">
        <f>AVERAGE(G61:M61)</f>
        <v>0.13851814285714284</v>
      </c>
      <c r="AA61" s="5">
        <f>AVERAGE(O61:R61)</f>
        <v>0.14034388481999999</v>
      </c>
      <c r="AB61" s="5">
        <f>AVERAGE(S61:U61)</f>
        <v>0.40508664041000003</v>
      </c>
    </row>
    <row r="62" spans="1:81" x14ac:dyDescent="0.25">
      <c r="G62" s="2"/>
      <c r="H62" s="2"/>
      <c r="I62" s="2"/>
      <c r="J62" s="2"/>
      <c r="K62" s="2"/>
      <c r="L62" s="2"/>
      <c r="M62" s="2"/>
      <c r="N62" s="2"/>
      <c r="O62" s="2"/>
      <c r="P62" s="2"/>
      <c r="Q62" s="2"/>
      <c r="R62" s="2"/>
      <c r="S62" s="2"/>
      <c r="T62" s="2"/>
      <c r="U62" s="2"/>
      <c r="V62" s="2"/>
      <c r="BN62" s="7">
        <f t="shared" ref="BN62:BT62" si="86">+BN60/AD60%</f>
        <v>100</v>
      </c>
      <c r="BO62" s="7">
        <f t="shared" si="86"/>
        <v>100</v>
      </c>
      <c r="BP62" s="7">
        <f t="shared" si="86"/>
        <v>100</v>
      </c>
      <c r="BQ62" s="7">
        <f t="shared" si="86"/>
        <v>100</v>
      </c>
      <c r="BR62" s="7">
        <f t="shared" si="86"/>
        <v>100.00000000000001</v>
      </c>
      <c r="BS62" s="7">
        <f t="shared" si="86"/>
        <v>100</v>
      </c>
      <c r="BT62" s="7">
        <f t="shared" si="86"/>
        <v>100</v>
      </c>
      <c r="BU62" s="7"/>
      <c r="BV62" s="7">
        <f t="shared" ref="BV62:CB62" si="87">+BV60/AL60%</f>
        <v>100</v>
      </c>
      <c r="BW62" s="7">
        <f t="shared" si="87"/>
        <v>100</v>
      </c>
      <c r="BX62" s="7">
        <f t="shared" si="87"/>
        <v>100</v>
      </c>
      <c r="BY62" s="7">
        <f t="shared" si="87"/>
        <v>100</v>
      </c>
      <c r="BZ62" s="7">
        <f t="shared" si="87"/>
        <v>100</v>
      </c>
      <c r="CA62" s="7">
        <f t="shared" si="87"/>
        <v>100</v>
      </c>
      <c r="CB62" s="7">
        <f t="shared" si="87"/>
        <v>100</v>
      </c>
      <c r="CC62" s="7">
        <f>AVERAGE(BN62:CB62)</f>
        <v>100</v>
      </c>
    </row>
    <row r="63" spans="1:81" x14ac:dyDescent="0.25">
      <c r="A63" t="s">
        <v>97</v>
      </c>
      <c r="F63" t="s">
        <v>13</v>
      </c>
      <c r="G63" s="2">
        <v>1.2111800810000002</v>
      </c>
      <c r="H63" s="2">
        <v>1.1646155614999998</v>
      </c>
      <c r="I63" s="2">
        <v>2.8948316287</v>
      </c>
      <c r="J63" s="2">
        <v>1.009340415</v>
      </c>
      <c r="K63" s="2">
        <v>2.8119159501000004</v>
      </c>
      <c r="L63" s="2">
        <v>2.5312081603999999</v>
      </c>
      <c r="M63" s="2">
        <v>1.3585787826</v>
      </c>
      <c r="N63" s="2"/>
      <c r="O63" s="2">
        <v>2.1925284544000005</v>
      </c>
      <c r="P63" s="2">
        <v>2.6640429492000002</v>
      </c>
      <c r="Q63" s="2">
        <v>1.8593622944000001</v>
      </c>
      <c r="R63" s="2">
        <v>1.77066192508</v>
      </c>
      <c r="S63" s="2">
        <v>5.8778616543400011</v>
      </c>
      <c r="T63" s="2">
        <v>3.9810155901500002</v>
      </c>
      <c r="U63" s="2">
        <v>4.4084816621400007</v>
      </c>
      <c r="V63" s="2"/>
      <c r="Z63" s="5">
        <f>AVERAGE(G63:M63)</f>
        <v>1.8545243684714288</v>
      </c>
      <c r="AA63" s="5">
        <f>AVERAGE(O63:R63)</f>
        <v>2.1216489057700003</v>
      </c>
      <c r="AB63" s="5">
        <f>AVERAGE(S63:U63)</f>
        <v>4.7557863022100006</v>
      </c>
      <c r="AD63" s="5">
        <f>+AD46+AD60</f>
        <v>1.2111800810000002</v>
      </c>
      <c r="AE63" s="5">
        <f t="shared" ref="AE63:AJ63" si="88">+AE46+AE60</f>
        <v>1.1646155614999998</v>
      </c>
      <c r="AF63" s="5">
        <f t="shared" si="88"/>
        <v>2.8948316287</v>
      </c>
      <c r="AG63" s="5">
        <f t="shared" si="88"/>
        <v>1.009340415</v>
      </c>
      <c r="AH63" s="5">
        <f t="shared" si="88"/>
        <v>2.8119159501000004</v>
      </c>
      <c r="AI63" s="5">
        <f t="shared" si="88"/>
        <v>2.5312081603999999</v>
      </c>
      <c r="AJ63" s="5">
        <f t="shared" si="88"/>
        <v>1.3585787826</v>
      </c>
      <c r="AK63" s="5"/>
      <c r="AL63" s="5">
        <f t="shared" ref="AL63:AR63" si="89">+AL46+AL60</f>
        <v>2.1925284544000005</v>
      </c>
      <c r="AM63" s="5">
        <f t="shared" si="89"/>
        <v>2.6640429492000002</v>
      </c>
      <c r="AN63" s="5">
        <f t="shared" si="89"/>
        <v>1.8593622944000001</v>
      </c>
      <c r="AO63" s="5">
        <f t="shared" si="89"/>
        <v>1.77066192508</v>
      </c>
      <c r="AP63" s="5">
        <f t="shared" si="89"/>
        <v>5.8778616543400011</v>
      </c>
      <c r="AQ63" s="5">
        <f t="shared" si="89"/>
        <v>3.9810155901500002</v>
      </c>
      <c r="AR63" s="5">
        <f t="shared" si="89"/>
        <v>4.4084816621400007</v>
      </c>
      <c r="BN63" s="4">
        <f>+BN46+BN60</f>
        <v>0.63451981280000014</v>
      </c>
      <c r="BO63" s="4">
        <f t="shared" ref="BO63:BX63" si="90">+BO46+BO60</f>
        <v>0.61002043620000002</v>
      </c>
      <c r="BP63" s="4">
        <f t="shared" si="90"/>
        <v>1.523959541</v>
      </c>
      <c r="BQ63" s="4">
        <f t="shared" si="90"/>
        <v>0.53019505170000003</v>
      </c>
      <c r="BR63" s="4">
        <f t="shared" si="90"/>
        <v>1.4748762891</v>
      </c>
      <c r="BS63" s="4">
        <f t="shared" si="90"/>
        <v>1.3395963377000002</v>
      </c>
      <c r="BT63" s="4">
        <f t="shared" si="90"/>
        <v>0.72366689769999992</v>
      </c>
      <c r="BU63" s="4"/>
      <c r="BV63" s="4">
        <f t="shared" si="90"/>
        <v>1.1488257651000002</v>
      </c>
      <c r="BW63" s="4">
        <f t="shared" si="90"/>
        <v>1.3919739447000001</v>
      </c>
      <c r="BX63" s="4">
        <f t="shared" si="90"/>
        <v>0.97378341020000003</v>
      </c>
      <c r="BY63" s="4">
        <f>+BY46+BY60</f>
        <v>0.9259336105799999</v>
      </c>
      <c r="BZ63" s="4">
        <f>+BZ46+BZ60</f>
        <v>3.0606404293400007</v>
      </c>
      <c r="CA63" s="4">
        <f>+CA46+CA60</f>
        <v>2.0895493793500002</v>
      </c>
      <c r="CB63" s="4">
        <f>+CB46+CB60</f>
        <v>2.3179781193400002</v>
      </c>
    </row>
    <row r="64" spans="1:81" x14ac:dyDescent="0.25">
      <c r="A64" t="s">
        <v>98</v>
      </c>
      <c r="F64" t="s">
        <v>13</v>
      </c>
      <c r="G64" s="2">
        <v>1.2136940810000003</v>
      </c>
      <c r="H64" s="2">
        <v>1.1663465614999999</v>
      </c>
      <c r="I64" s="2">
        <v>2.8948316287</v>
      </c>
      <c r="J64" s="2">
        <v>1.012601415</v>
      </c>
      <c r="K64" s="2">
        <v>2.8119159501000004</v>
      </c>
      <c r="L64" s="2">
        <v>2.5312081603999999</v>
      </c>
      <c r="M64" s="2">
        <v>1.3585787826</v>
      </c>
      <c r="N64" s="2"/>
      <c r="O64" s="2">
        <v>2.1925284544000005</v>
      </c>
      <c r="P64" s="2">
        <v>2.6640429492000002</v>
      </c>
      <c r="Q64" s="2">
        <v>1.8593622944000001</v>
      </c>
      <c r="R64" s="2">
        <v>1.77066192508</v>
      </c>
      <c r="S64" s="2">
        <v>5.8778616543400011</v>
      </c>
      <c r="T64" s="2">
        <v>3.9810155901500002</v>
      </c>
      <c r="U64" s="2">
        <v>4.4084816621400007</v>
      </c>
      <c r="V64" s="2"/>
      <c r="Z64" s="5">
        <f>AVERAGE(G64:M64)</f>
        <v>1.8555966541857143</v>
      </c>
      <c r="AA64" s="5">
        <f>AVERAGE(O64:R64)</f>
        <v>2.1216489057700003</v>
      </c>
      <c r="AB64" s="5">
        <f>AVERAGE(S64:U64)</f>
        <v>4.7557863022100006</v>
      </c>
    </row>
    <row r="65" spans="1:81" x14ac:dyDescent="0.25">
      <c r="G65" s="2"/>
      <c r="H65" s="2"/>
      <c r="I65" s="2"/>
      <c r="J65" s="2"/>
      <c r="K65" s="2"/>
      <c r="L65" s="2"/>
      <c r="M65" s="2"/>
      <c r="N65" s="2"/>
      <c r="O65" s="2"/>
      <c r="P65" s="2"/>
      <c r="Q65" s="2"/>
      <c r="R65" s="2"/>
      <c r="S65" s="2"/>
      <c r="T65" s="2"/>
      <c r="U65" s="2"/>
      <c r="V65" s="2"/>
      <c r="BN65" s="7">
        <f t="shared" ref="BN65:BT65" si="91">+BN63/AD63%</f>
        <v>52.388560772574337</v>
      </c>
      <c r="BO65" s="7">
        <f t="shared" si="91"/>
        <v>52.379553937464728</v>
      </c>
      <c r="BP65" s="7">
        <f t="shared" si="91"/>
        <v>52.644151248422489</v>
      </c>
      <c r="BQ65" s="7">
        <f t="shared" si="91"/>
        <v>52.528863782790268</v>
      </c>
      <c r="BR65" s="7">
        <f t="shared" si="91"/>
        <v>52.450937911126005</v>
      </c>
      <c r="BS65" s="7">
        <f t="shared" si="91"/>
        <v>52.923199231797177</v>
      </c>
      <c r="BT65" s="7">
        <f t="shared" si="91"/>
        <v>53.266465439352132</v>
      </c>
      <c r="BU65" s="7"/>
      <c r="BV65" s="7">
        <f t="shared" ref="BV65:CB65" si="92">+BV63/AL63%</f>
        <v>52.397302429280622</v>
      </c>
      <c r="BW65" s="7">
        <f t="shared" si="92"/>
        <v>52.250431815222925</v>
      </c>
      <c r="BX65" s="7">
        <f t="shared" si="92"/>
        <v>52.371902621281855</v>
      </c>
      <c r="BY65" s="7">
        <f t="shared" si="92"/>
        <v>52.293077377725027</v>
      </c>
      <c r="BZ65" s="7">
        <f t="shared" si="92"/>
        <v>52.070644212596157</v>
      </c>
      <c r="CA65" s="7">
        <f t="shared" si="92"/>
        <v>52.487847184523794</v>
      </c>
      <c r="CB65" s="7">
        <f t="shared" si="92"/>
        <v>52.579965098795228</v>
      </c>
      <c r="CC65" s="7">
        <f>AVERAGE(BN65:CB65)</f>
        <v>52.50235021878234</v>
      </c>
    </row>
    <row r="66" spans="1:81" x14ac:dyDescent="0.25">
      <c r="A66" t="s">
        <v>99</v>
      </c>
      <c r="F66" t="s">
        <v>13</v>
      </c>
      <c r="G66" s="2">
        <v>1.6760574653000002</v>
      </c>
      <c r="H66" s="2">
        <v>1.5556371714999999</v>
      </c>
      <c r="I66" s="2">
        <v>5.0148201868999998</v>
      </c>
      <c r="J66" s="2">
        <v>1.3226700967</v>
      </c>
      <c r="K66" s="2">
        <v>5.6223541424000008</v>
      </c>
      <c r="L66" s="2">
        <v>4.8730155621</v>
      </c>
      <c r="M66" s="2">
        <v>2.1437629221999996</v>
      </c>
      <c r="N66" s="2"/>
      <c r="O66" s="2">
        <v>3.5177147012000005</v>
      </c>
      <c r="P66" s="2">
        <v>4.3319891436999995</v>
      </c>
      <c r="Q66" s="2">
        <v>2.6491787398</v>
      </c>
      <c r="R66" s="2">
        <v>2.5965971379799999</v>
      </c>
      <c r="S66" s="2">
        <v>8.011938175340001</v>
      </c>
      <c r="T66" s="2">
        <v>6.3657149959500003</v>
      </c>
      <c r="U66" s="2">
        <v>6.674605445140001</v>
      </c>
      <c r="V66" s="2"/>
      <c r="Z66" s="5">
        <f>AVERAGE(G66:M66)</f>
        <v>3.1726167924428572</v>
      </c>
      <c r="AA66" s="5">
        <f>AVERAGE(O66:R66)</f>
        <v>3.2738699306700001</v>
      </c>
      <c r="AB66" s="5">
        <f>AVERAGE(S66:U66)</f>
        <v>7.0174195388100005</v>
      </c>
      <c r="AD66" s="5">
        <f>+AD63+AD36</f>
        <v>1.6762258940000001</v>
      </c>
      <c r="AE66" s="5">
        <f t="shared" ref="AE66:AJ66" si="93">+AE63+AE36</f>
        <v>1.5556371714999999</v>
      </c>
      <c r="AF66" s="5">
        <f t="shared" si="93"/>
        <v>5.0152562206999995</v>
      </c>
      <c r="AG66" s="5">
        <f t="shared" si="93"/>
        <v>1.322855962</v>
      </c>
      <c r="AH66" s="5">
        <f t="shared" si="93"/>
        <v>5.6236462031000007</v>
      </c>
      <c r="AI66" s="5">
        <f t="shared" si="93"/>
        <v>4.8731876573999999</v>
      </c>
      <c r="AJ66" s="5">
        <f t="shared" si="93"/>
        <v>2.1442503585999999</v>
      </c>
      <c r="AK66" s="5"/>
      <c r="AL66" s="5">
        <f t="shared" ref="AL66:AR66" si="94">+AL63+AL36</f>
        <v>3.5185888424000007</v>
      </c>
      <c r="AM66" s="5">
        <f t="shared" si="94"/>
        <v>4.3334639242000002</v>
      </c>
      <c r="AN66" s="5">
        <f t="shared" si="94"/>
        <v>2.6500336084000002</v>
      </c>
      <c r="AO66" s="5">
        <f t="shared" si="94"/>
        <v>2.5980285240800001</v>
      </c>
      <c r="AP66" s="5">
        <f t="shared" si="94"/>
        <v>8.0147682343400017</v>
      </c>
      <c r="AQ66" s="5">
        <f t="shared" si="94"/>
        <v>6.3680437081499992</v>
      </c>
      <c r="AR66" s="5">
        <f t="shared" si="94"/>
        <v>6.6767622321400015</v>
      </c>
      <c r="BN66" s="5">
        <f>+BN63+BN36</f>
        <v>1.1358818848000001</v>
      </c>
      <c r="BO66" s="5">
        <f t="shared" ref="BO66:BX66" si="95">+BO63+BO36</f>
        <v>1.0384189762</v>
      </c>
      <c r="BP66" s="5">
        <f t="shared" si="95"/>
        <v>3.620623975</v>
      </c>
      <c r="BQ66" s="5">
        <f t="shared" si="95"/>
        <v>0.85135112069999996</v>
      </c>
      <c r="BR66" s="5">
        <f t="shared" si="95"/>
        <v>4.3785989370999996</v>
      </c>
      <c r="BS66" s="5">
        <f t="shared" si="95"/>
        <v>3.7123719657000001</v>
      </c>
      <c r="BT66" s="5">
        <f t="shared" si="95"/>
        <v>1.5599601596999999</v>
      </c>
      <c r="BU66" s="5"/>
      <c r="BV66" s="5">
        <f t="shared" si="95"/>
        <v>2.3498210131000001</v>
      </c>
      <c r="BW66" s="5">
        <f t="shared" si="95"/>
        <v>2.9646575696999999</v>
      </c>
      <c r="BX66" s="5">
        <f t="shared" si="95"/>
        <v>1.7933329182</v>
      </c>
      <c r="BY66" s="5">
        <f>+BY63+BY36</f>
        <v>1.7737008205799998</v>
      </c>
      <c r="BZ66" s="5">
        <f>+BZ63+BZ36</f>
        <v>5.4418922013400008</v>
      </c>
      <c r="CA66" s="5">
        <f>+CA63+CA36</f>
        <v>4.4334112293499999</v>
      </c>
      <c r="CB66" s="5">
        <f>+CB63+CB36</f>
        <v>4.6238110633399998</v>
      </c>
    </row>
    <row r="67" spans="1:81" x14ac:dyDescent="0.25">
      <c r="A67" t="s">
        <v>100</v>
      </c>
      <c r="F67" t="s">
        <v>13</v>
      </c>
      <c r="G67" s="9">
        <v>1.7615947279000004</v>
      </c>
      <c r="H67" s="9">
        <v>1.6200779178999998</v>
      </c>
      <c r="I67" s="3">
        <v>5.0455026803999994</v>
      </c>
      <c r="J67" s="9">
        <v>1.3730551360000001</v>
      </c>
      <c r="K67" s="3">
        <v>5.6407187924000004</v>
      </c>
      <c r="L67" s="3">
        <v>4.8796479701000006</v>
      </c>
      <c r="M67" s="9">
        <v>2.1497124264999998</v>
      </c>
      <c r="N67" s="9"/>
      <c r="O67" s="9">
        <v>3.5220888412000004</v>
      </c>
      <c r="P67" s="9">
        <v>4.3355412698000002</v>
      </c>
      <c r="Q67" s="9">
        <v>2.7936493098000001</v>
      </c>
      <c r="R67" s="9">
        <v>2.6060936379799999</v>
      </c>
      <c r="S67" s="18">
        <v>8.43278477534</v>
      </c>
      <c r="T67" s="18">
        <v>6.38109921595</v>
      </c>
      <c r="U67" s="18">
        <v>6.6840086851400002</v>
      </c>
      <c r="V67" s="17"/>
      <c r="W67" s="2">
        <v>4</v>
      </c>
      <c r="X67" s="5">
        <f>+W67/0.85</f>
        <v>4.7058823529411766</v>
      </c>
      <c r="Y67" s="5"/>
      <c r="Z67" s="5">
        <f>AVERAGE(G67:M67)</f>
        <v>3.2100442358857144</v>
      </c>
      <c r="AA67" s="5">
        <f>AVERAGE(O67:R67)</f>
        <v>3.3143432646950002</v>
      </c>
      <c r="AB67" s="5">
        <f>AVERAGE(S67:U67)</f>
        <v>7.1659642254766664</v>
      </c>
    </row>
    <row r="68" spans="1:81" x14ac:dyDescent="0.25">
      <c r="G68" s="2"/>
      <c r="H68" s="2"/>
      <c r="I68" s="2" t="s">
        <v>318</v>
      </c>
      <c r="J68" s="2"/>
      <c r="K68" s="2"/>
      <c r="L68" s="2" t="s">
        <v>318</v>
      </c>
      <c r="M68" s="2"/>
      <c r="N68" s="2"/>
      <c r="O68" s="2"/>
      <c r="P68" s="2"/>
      <c r="Q68" s="2"/>
      <c r="R68" s="2"/>
      <c r="S68" s="2"/>
      <c r="T68" s="2"/>
      <c r="U68" s="2"/>
      <c r="V68" s="2"/>
      <c r="BN68" s="7">
        <f t="shared" ref="BN68:BT68" si="96">+BN66/AD66%</f>
        <v>67.764248772546409</v>
      </c>
      <c r="BO68" s="7">
        <f t="shared" si="96"/>
        <v>66.752003309275523</v>
      </c>
      <c r="BP68" s="7">
        <f t="shared" si="96"/>
        <v>72.192203462232172</v>
      </c>
      <c r="BQ68" s="7">
        <f t="shared" si="96"/>
        <v>64.357053613974642</v>
      </c>
      <c r="BR68" s="7">
        <f t="shared" si="96"/>
        <v>77.860497957469718</v>
      </c>
      <c r="BS68" s="7">
        <f t="shared" si="96"/>
        <v>76.179540512106357</v>
      </c>
      <c r="BT68" s="7">
        <f t="shared" si="96"/>
        <v>72.75084056502206</v>
      </c>
      <c r="BU68" s="7"/>
      <c r="BV68" s="7">
        <f t="shared" ref="BV68:CB68" si="97">+BV66/AL66%</f>
        <v>66.783051909446925</v>
      </c>
      <c r="BW68" s="7">
        <f t="shared" si="97"/>
        <v>68.413112963604618</v>
      </c>
      <c r="BX68" s="7">
        <f t="shared" si="97"/>
        <v>67.672082063998928</v>
      </c>
      <c r="BY68" s="7">
        <f t="shared" si="97"/>
        <v>68.271029518742225</v>
      </c>
      <c r="BZ68" s="7">
        <f t="shared" si="97"/>
        <v>67.898310247122552</v>
      </c>
      <c r="CA68" s="7">
        <f t="shared" si="97"/>
        <v>69.619673364929909</v>
      </c>
      <c r="CB68" s="7">
        <f t="shared" si="97"/>
        <v>69.252294788667342</v>
      </c>
      <c r="CC68" s="7">
        <f>AVERAGE(BN68:CB68)</f>
        <v>69.697567360652812</v>
      </c>
    </row>
    <row r="69" spans="1:81" x14ac:dyDescent="0.25">
      <c r="A69" t="s">
        <v>101</v>
      </c>
      <c r="G69" s="2"/>
      <c r="H69" s="2"/>
      <c r="I69" s="2"/>
      <c r="J69" s="2"/>
      <c r="K69" s="2"/>
      <c r="L69" s="2"/>
      <c r="M69" s="2"/>
      <c r="N69" s="2"/>
      <c r="O69" s="2"/>
      <c r="P69" s="2"/>
      <c r="Q69" s="2"/>
      <c r="R69" s="2"/>
      <c r="S69" s="2"/>
      <c r="T69" s="2"/>
      <c r="U69" s="2"/>
      <c r="V69" s="2"/>
    </row>
    <row r="70" spans="1:81" x14ac:dyDescent="0.25">
      <c r="G70" s="2"/>
      <c r="H70" s="2"/>
      <c r="I70" s="2"/>
      <c r="J70" s="2"/>
      <c r="K70" s="2"/>
      <c r="L70" s="2"/>
      <c r="M70" s="2"/>
      <c r="N70" s="2"/>
      <c r="O70" s="2"/>
      <c r="P70" s="2"/>
      <c r="Q70" s="2"/>
      <c r="R70" s="2"/>
      <c r="S70" s="2"/>
      <c r="T70" s="2"/>
      <c r="U70" s="2"/>
      <c r="V70" s="2"/>
    </row>
    <row r="71" spans="1:81" x14ac:dyDescent="0.25">
      <c r="A71" t="s">
        <v>102</v>
      </c>
      <c r="F71" t="s">
        <v>103</v>
      </c>
      <c r="G71" s="2" t="s">
        <v>104</v>
      </c>
      <c r="H71" s="2" t="s">
        <v>105</v>
      </c>
      <c r="I71" s="2" t="s">
        <v>106</v>
      </c>
      <c r="J71" s="2" t="s">
        <v>107</v>
      </c>
      <c r="K71" s="2" t="s">
        <v>108</v>
      </c>
      <c r="L71" s="2" t="s">
        <v>109</v>
      </c>
      <c r="M71" s="2" t="s">
        <v>110</v>
      </c>
      <c r="N71" s="2"/>
      <c r="O71" s="2" t="s">
        <v>39</v>
      </c>
      <c r="P71" s="2" t="s">
        <v>108</v>
      </c>
      <c r="Q71" s="2" t="s">
        <v>111</v>
      </c>
      <c r="R71" s="2">
        <v>2.0358999999999999E-2</v>
      </c>
      <c r="S71" s="2">
        <v>3.5074000000000001E-2</v>
      </c>
      <c r="T71" s="2">
        <v>2.8355000000000002E-2</v>
      </c>
      <c r="U71" s="2">
        <v>2.5713E-2</v>
      </c>
      <c r="V71" s="2"/>
    </row>
    <row r="72" spans="1:81" x14ac:dyDescent="0.25">
      <c r="A72" t="s">
        <v>112</v>
      </c>
      <c r="F72" t="s">
        <v>103</v>
      </c>
      <c r="G72" s="2" t="s">
        <v>113</v>
      </c>
      <c r="H72" s="2" t="s">
        <v>114</v>
      </c>
      <c r="I72" s="2" t="s">
        <v>115</v>
      </c>
      <c r="J72" s="2" t="s">
        <v>116</v>
      </c>
      <c r="K72" s="2" t="s">
        <v>117</v>
      </c>
      <c r="L72" s="2" t="s">
        <v>118</v>
      </c>
      <c r="M72" s="2" t="s">
        <v>119</v>
      </c>
      <c r="N72" s="2"/>
      <c r="O72" s="2" t="s">
        <v>120</v>
      </c>
      <c r="P72" s="2" t="s">
        <v>121</v>
      </c>
      <c r="Q72" s="2" t="s">
        <v>122</v>
      </c>
      <c r="R72" s="2">
        <v>8.3140000000000002E-3</v>
      </c>
      <c r="S72" s="2">
        <v>1.2364999999999999E-2</v>
      </c>
      <c r="T72" s="2">
        <v>1.0026E-2</v>
      </c>
      <c r="U72" s="2">
        <v>1.0385999999999999E-2</v>
      </c>
      <c r="V72" s="2"/>
    </row>
    <row r="73" spans="1:81" x14ac:dyDescent="0.25">
      <c r="A73" t="s">
        <v>123</v>
      </c>
      <c r="F73" t="s">
        <v>103</v>
      </c>
      <c r="G73" s="2" t="s">
        <v>124</v>
      </c>
      <c r="H73" s="2" t="s">
        <v>125</v>
      </c>
      <c r="I73" s="2" t="s">
        <v>126</v>
      </c>
      <c r="J73" s="2" t="s">
        <v>127</v>
      </c>
      <c r="K73" s="2" t="s">
        <v>128</v>
      </c>
      <c r="L73" s="2" t="s">
        <v>129</v>
      </c>
      <c r="M73" s="2" t="s">
        <v>130</v>
      </c>
      <c r="N73" s="2"/>
      <c r="O73" s="2" t="s">
        <v>131</v>
      </c>
      <c r="P73" s="2" t="s">
        <v>132</v>
      </c>
      <c r="Q73" s="2" t="s">
        <v>133</v>
      </c>
      <c r="R73" s="2" t="s">
        <v>256</v>
      </c>
      <c r="S73" s="2" t="s">
        <v>254</v>
      </c>
      <c r="T73" s="2" t="s">
        <v>260</v>
      </c>
      <c r="U73" s="2" t="s">
        <v>32</v>
      </c>
      <c r="V73" s="2"/>
    </row>
    <row r="74" spans="1:81" x14ac:dyDescent="0.25">
      <c r="A74" t="s">
        <v>134</v>
      </c>
      <c r="F74" t="s">
        <v>103</v>
      </c>
      <c r="G74" s="2">
        <v>5.58</v>
      </c>
      <c r="H74" s="2">
        <v>5.91</v>
      </c>
      <c r="I74" s="2">
        <v>21.3</v>
      </c>
      <c r="J74" s="2">
        <v>2.95</v>
      </c>
      <c r="K74" s="2">
        <v>15.3</v>
      </c>
      <c r="L74" s="2">
        <v>14.6</v>
      </c>
      <c r="M74" s="2">
        <v>9.23</v>
      </c>
      <c r="N74" s="2"/>
      <c r="O74" s="2">
        <v>8.9600000000000009</v>
      </c>
      <c r="P74" s="2">
        <v>12.5</v>
      </c>
      <c r="Q74" s="2">
        <v>9.0299999999999994</v>
      </c>
      <c r="R74" s="2">
        <v>8.6365309999999997</v>
      </c>
      <c r="S74" s="2">
        <v>39.933576000000002</v>
      </c>
      <c r="T74" s="2">
        <v>22.317336999999998</v>
      </c>
      <c r="U74" s="2">
        <v>28.745080000000002</v>
      </c>
      <c r="V74" s="2"/>
    </row>
    <row r="75" spans="1:81" x14ac:dyDescent="0.25">
      <c r="A75" t="s">
        <v>135</v>
      </c>
      <c r="F75" t="s">
        <v>103</v>
      </c>
      <c r="G75" s="2">
        <v>3.14</v>
      </c>
      <c r="H75" s="2">
        <v>3.28</v>
      </c>
      <c r="I75" s="2">
        <v>11.9</v>
      </c>
      <c r="J75" s="2">
        <v>1.85</v>
      </c>
      <c r="K75" s="2">
        <v>9.2100000000000009</v>
      </c>
      <c r="L75" s="2">
        <v>8.86</v>
      </c>
      <c r="M75" s="2">
        <v>5.4</v>
      </c>
      <c r="N75" s="2"/>
      <c r="O75" s="2">
        <v>6.22</v>
      </c>
      <c r="P75" s="2">
        <v>8.69</v>
      </c>
      <c r="Q75" s="2">
        <v>6.02</v>
      </c>
      <c r="R75" s="2">
        <v>5.57782</v>
      </c>
      <c r="S75" s="2">
        <v>24.360904000000001</v>
      </c>
      <c r="T75" s="2">
        <v>16.240314999999999</v>
      </c>
      <c r="U75" s="2">
        <v>18.982374</v>
      </c>
      <c r="V75" s="2"/>
    </row>
    <row r="76" spans="1:81" x14ac:dyDescent="0.25">
      <c r="A76" t="s">
        <v>136</v>
      </c>
      <c r="F76" t="s">
        <v>103</v>
      </c>
      <c r="G76" s="2">
        <v>2.13</v>
      </c>
      <c r="H76" s="2">
        <v>2.71</v>
      </c>
      <c r="I76" s="2">
        <v>7.45</v>
      </c>
      <c r="J76" s="2">
        <v>0.91500000000000004</v>
      </c>
      <c r="K76" s="2">
        <v>6.45</v>
      </c>
      <c r="L76" s="2">
        <v>5.71</v>
      </c>
      <c r="M76" s="2">
        <v>4.62</v>
      </c>
      <c r="N76" s="2"/>
      <c r="O76" s="2">
        <v>4.6100000000000003</v>
      </c>
      <c r="P76" s="2">
        <v>6.95</v>
      </c>
      <c r="Q76" s="2">
        <v>4.7699999999999996</v>
      </c>
      <c r="R76" s="2">
        <v>4.6566840000000003</v>
      </c>
      <c r="S76" s="2">
        <v>23.339594000000002</v>
      </c>
      <c r="T76" s="2">
        <v>10.653791999999999</v>
      </c>
      <c r="U76" s="2">
        <v>14.930723</v>
      </c>
      <c r="V76" s="2"/>
    </row>
    <row r="77" spans="1:81" x14ac:dyDescent="0.25">
      <c r="A77" t="s">
        <v>137</v>
      </c>
      <c r="F77" t="s">
        <v>103</v>
      </c>
      <c r="G77" s="2">
        <v>10.850000000000001</v>
      </c>
      <c r="H77" s="2">
        <v>11.899999999999999</v>
      </c>
      <c r="I77" s="2">
        <v>40.650000000000006</v>
      </c>
      <c r="J77" s="2">
        <v>5.7150000000000007</v>
      </c>
      <c r="K77" s="2">
        <v>30.96</v>
      </c>
      <c r="L77" s="2">
        <v>29.17</v>
      </c>
      <c r="M77" s="2">
        <v>19.25</v>
      </c>
      <c r="N77" s="2"/>
      <c r="O77" s="2">
        <v>19.79</v>
      </c>
      <c r="P77" s="2">
        <v>28.139999999999997</v>
      </c>
      <c r="Q77" s="2">
        <v>19.82</v>
      </c>
      <c r="R77" s="2">
        <v>18.899707999999997</v>
      </c>
      <c r="S77" s="2">
        <v>87.68151300000001</v>
      </c>
      <c r="T77" s="2">
        <v>49.249825000000001</v>
      </c>
      <c r="U77" s="2">
        <v>62.694276000000002</v>
      </c>
      <c r="V77" s="2"/>
      <c r="Z77" s="6">
        <f>AVERAGE(G77:M77)</f>
        <v>21.213571428571431</v>
      </c>
      <c r="AA77" s="6">
        <f>AVERAGE(O77:R77)</f>
        <v>21.662427000000001</v>
      </c>
      <c r="AB77" s="6">
        <f>AVERAGE(S77:U77)</f>
        <v>66.541871333333333</v>
      </c>
    </row>
    <row r="78" spans="1:81" x14ac:dyDescent="0.25">
      <c r="A78" t="s">
        <v>138</v>
      </c>
      <c r="F78" t="s">
        <v>103</v>
      </c>
      <c r="G78" s="9">
        <v>11.801000000000002</v>
      </c>
      <c r="H78" s="9">
        <v>12.576999999999998</v>
      </c>
      <c r="I78" s="9">
        <v>41.410000000000004</v>
      </c>
      <c r="J78" s="9">
        <v>6.48</v>
      </c>
      <c r="K78" s="9">
        <v>31.911000000000001</v>
      </c>
      <c r="L78" s="9">
        <v>29.802</v>
      </c>
      <c r="M78" s="9">
        <v>19.928000000000001</v>
      </c>
      <c r="N78" s="9"/>
      <c r="O78" s="9">
        <v>20.160699999999999</v>
      </c>
      <c r="P78" s="9">
        <v>28.914999999999999</v>
      </c>
      <c r="Q78" s="9">
        <v>20.379099999999998</v>
      </c>
      <c r="R78" s="9">
        <v>18.916029999999999</v>
      </c>
      <c r="S78" s="18">
        <v>87.728888000000012</v>
      </c>
      <c r="T78" s="18">
        <v>49.308093999999997</v>
      </c>
      <c r="U78" s="18">
        <v>62.733524000000003</v>
      </c>
      <c r="V78" s="9"/>
      <c r="W78" s="8">
        <v>40</v>
      </c>
      <c r="X78" s="7">
        <f>+W78/0.85</f>
        <v>47.058823529411768</v>
      </c>
      <c r="Y78" s="7"/>
      <c r="Z78" s="6">
        <f>AVERAGE(G78:M78)</f>
        <v>21.987000000000002</v>
      </c>
      <c r="AA78" s="6">
        <f>AVERAGE(O78:R78)</f>
        <v>22.092707499999996</v>
      </c>
      <c r="AB78" s="6">
        <f>AVERAGE(S78:U78)</f>
        <v>66.590168666666671</v>
      </c>
    </row>
    <row r="79" spans="1:81" x14ac:dyDescent="0.25">
      <c r="A79" t="s">
        <v>139</v>
      </c>
    </row>
    <row r="80" spans="1:81" x14ac:dyDescent="0.25">
      <c r="A80" t="s">
        <v>140</v>
      </c>
    </row>
    <row r="82" spans="1:81" x14ac:dyDescent="0.25">
      <c r="A82" t="s">
        <v>141</v>
      </c>
      <c r="F82" t="s">
        <v>142</v>
      </c>
      <c r="G82" s="8">
        <f>+G36/G66%</f>
        <v>27.73636309759766</v>
      </c>
      <c r="H82" s="8">
        <f t="shared" ref="H82:Q83" si="98">+H36/H66%</f>
        <v>25.135784690909851</v>
      </c>
      <c r="I82" s="8">
        <f t="shared" si="98"/>
        <v>42.274468060449202</v>
      </c>
      <c r="J82" s="8">
        <f t="shared" si="98"/>
        <v>23.689178615419134</v>
      </c>
      <c r="K82" s="8">
        <f t="shared" si="98"/>
        <v>49.98685819353804</v>
      </c>
      <c r="L82" s="8">
        <f t="shared" si="98"/>
        <v>48.056637042439711</v>
      </c>
      <c r="M82" s="8">
        <f t="shared" si="98"/>
        <v>36.626444625426124</v>
      </c>
      <c r="N82" s="8"/>
      <c r="O82" s="8">
        <f t="shared" si="98"/>
        <v>37.671794314301223</v>
      </c>
      <c r="P82" s="8">
        <f t="shared" si="98"/>
        <v>38.503009568380143</v>
      </c>
      <c r="Q82" s="8">
        <f t="shared" si="98"/>
        <v>29.813633694630482</v>
      </c>
      <c r="R82" s="8">
        <f t="shared" ref="R82:U83" si="99">+R36/R66%</f>
        <v>31.808369531768378</v>
      </c>
      <c r="S82" s="8">
        <f t="shared" si="99"/>
        <v>26.636208047242405</v>
      </c>
      <c r="T82" s="8">
        <f t="shared" si="99"/>
        <v>37.461611261534571</v>
      </c>
      <c r="U82" s="8">
        <f t="shared" si="99"/>
        <v>33.951426816547475</v>
      </c>
      <c r="V82" s="7">
        <f>AVERAGE(G82:U82)</f>
        <v>34.953699111441743</v>
      </c>
      <c r="Z82" s="6">
        <f>AVERAGE(G82:M82)</f>
        <v>36.215104903682821</v>
      </c>
      <c r="AA82" s="6">
        <f>AVERAGE(O82:R82)</f>
        <v>34.449201777270062</v>
      </c>
      <c r="AB82" s="6">
        <f>AVERAGE(S82:U82)</f>
        <v>32.683082041774817</v>
      </c>
      <c r="AD82" s="8">
        <f t="shared" ref="AD82:AN82" si="100">+AD36/AD66%</f>
        <v>27.743624213455803</v>
      </c>
      <c r="AE82" s="8">
        <f t="shared" si="100"/>
        <v>25.135784690909851</v>
      </c>
      <c r="AF82" s="8">
        <f t="shared" si="100"/>
        <v>42.279486803648155</v>
      </c>
      <c r="AG82" s="8">
        <f t="shared" si="100"/>
        <v>23.699900518723293</v>
      </c>
      <c r="AH82" s="8">
        <f t="shared" si="100"/>
        <v>49.998348961747467</v>
      </c>
      <c r="AI82" s="8">
        <f t="shared" si="100"/>
        <v>48.058471408210046</v>
      </c>
      <c r="AJ82" s="8">
        <f t="shared" si="100"/>
        <v>36.640850861882186</v>
      </c>
      <c r="AK82" s="8"/>
      <c r="AL82" s="8">
        <f t="shared" si="100"/>
        <v>37.687278832371483</v>
      </c>
      <c r="AM82" s="8">
        <f t="shared" si="100"/>
        <v>38.523938452036184</v>
      </c>
      <c r="AN82" s="8">
        <f t="shared" si="100"/>
        <v>29.836274962466618</v>
      </c>
      <c r="AO82" s="8">
        <f>+AO36/AO66%</f>
        <v>31.8459397705413</v>
      </c>
      <c r="AP82" s="8">
        <f>+AP36/AP66%</f>
        <v>26.662113208018045</v>
      </c>
      <c r="AQ82" s="8">
        <f>+AQ36/AQ66%</f>
        <v>37.484480751050981</v>
      </c>
      <c r="AR82" s="8">
        <f>+AR36/AR66%</f>
        <v>33.972762412912566</v>
      </c>
      <c r="BN82" s="8">
        <f t="shared" ref="BN82:CB82" si="101">+BN36/BN66%</f>
        <v>44.138574504009895</v>
      </c>
      <c r="BO82" s="8">
        <f t="shared" si="101"/>
        <v>41.254883608510852</v>
      </c>
      <c r="BP82" s="8">
        <f t="shared" si="101"/>
        <v>57.908925325502764</v>
      </c>
      <c r="BQ82" s="8">
        <f t="shared" si="101"/>
        <v>37.723104039134668</v>
      </c>
      <c r="BR82" s="8">
        <f t="shared" si="101"/>
        <v>66.316250693724683</v>
      </c>
      <c r="BS82" s="8">
        <f t="shared" si="101"/>
        <v>63.915352500314235</v>
      </c>
      <c r="BT82" s="8">
        <f t="shared" si="101"/>
        <v>53.609911560871517</v>
      </c>
      <c r="BU82" s="8"/>
      <c r="BV82" s="8">
        <f t="shared" si="101"/>
        <v>51.110073546222466</v>
      </c>
      <c r="BW82" s="8">
        <f t="shared" si="101"/>
        <v>53.04773276595121</v>
      </c>
      <c r="BX82" s="8">
        <f t="shared" si="101"/>
        <v>45.699797270358268</v>
      </c>
      <c r="BY82" s="8">
        <f t="shared" si="101"/>
        <v>47.796516761083765</v>
      </c>
      <c r="BZ82" s="8">
        <f>+BZ36/BZ66%</f>
        <v>43.757790193154605</v>
      </c>
      <c r="CA82" s="8">
        <f t="shared" si="101"/>
        <v>52.868135364551847</v>
      </c>
      <c r="CB82" s="8">
        <f t="shared" si="101"/>
        <v>49.868667045715895</v>
      </c>
      <c r="CC82" s="7">
        <f>AVERAGE(BN82:CB82)</f>
        <v>50.643979655650483</v>
      </c>
    </row>
    <row r="83" spans="1:81" x14ac:dyDescent="0.25">
      <c r="F83" t="s">
        <v>143</v>
      </c>
      <c r="G83" s="8">
        <f>+G37/G67%</f>
        <v>31.102536708494416</v>
      </c>
      <c r="H83" s="8">
        <f t="shared" si="98"/>
        <v>28.006761365412721</v>
      </c>
      <c r="I83" s="8">
        <f t="shared" si="98"/>
        <v>42.625506078008819</v>
      </c>
      <c r="J83" s="8">
        <f t="shared" si="98"/>
        <v>26.251948049957988</v>
      </c>
      <c r="K83" s="8">
        <f t="shared" si="98"/>
        <v>50.149687414153242</v>
      </c>
      <c r="L83" s="8">
        <f t="shared" si="98"/>
        <v>48.127238360021963</v>
      </c>
      <c r="M83" s="8">
        <f t="shared" si="98"/>
        <v>36.80183610363477</v>
      </c>
      <c r="N83" s="8"/>
      <c r="O83" s="8">
        <f t="shared" si="98"/>
        <v>37.749200736998141</v>
      </c>
      <c r="P83" s="8">
        <f t="shared" si="98"/>
        <v>38.553394295727841</v>
      </c>
      <c r="Q83" s="8">
        <f t="shared" si="98"/>
        <v>33.443246155577292</v>
      </c>
      <c r="R83" s="8">
        <f t="shared" si="99"/>
        <v>32.056857080068255</v>
      </c>
      <c r="S83" s="8">
        <f t="shared" si="99"/>
        <v>30.29750182254578</v>
      </c>
      <c r="T83" s="8">
        <f t="shared" si="99"/>
        <v>37.612385336382559</v>
      </c>
      <c r="U83" s="8">
        <f t="shared" si="99"/>
        <v>34.044345694208772</v>
      </c>
      <c r="V83" s="7">
        <f>AVERAGE(G83:U83)</f>
        <v>36.201603228656609</v>
      </c>
      <c r="Z83" s="6">
        <f>AVERAGE(G83:M83)</f>
        <v>37.580787725669133</v>
      </c>
      <c r="AA83" s="6">
        <f>AVERAGE(O83:R83)</f>
        <v>35.450674567092882</v>
      </c>
      <c r="AB83" s="6">
        <f>AVERAGE(S83:U83)</f>
        <v>33.98474428437904</v>
      </c>
    </row>
    <row r="85" spans="1:81" x14ac:dyDescent="0.25">
      <c r="F85" t="s">
        <v>319</v>
      </c>
      <c r="G85" s="8">
        <v>17.899999999999999</v>
      </c>
      <c r="H85" s="8">
        <v>16.7</v>
      </c>
      <c r="I85" s="8">
        <v>36</v>
      </c>
      <c r="J85" s="8">
        <v>16.899999999999999</v>
      </c>
      <c r="K85" s="8">
        <v>39.200000000000003</v>
      </c>
      <c r="L85" s="8">
        <v>29.3</v>
      </c>
      <c r="M85" s="8">
        <v>17.399999999999999</v>
      </c>
      <c r="O85" s="8">
        <v>27</v>
      </c>
      <c r="P85" s="8">
        <v>29</v>
      </c>
      <c r="Q85" s="8">
        <v>21.1</v>
      </c>
      <c r="R85" s="8">
        <v>27.1</v>
      </c>
      <c r="S85" s="8">
        <v>21.1</v>
      </c>
      <c r="T85" s="8">
        <v>17.5</v>
      </c>
      <c r="U85" s="8">
        <v>15.8</v>
      </c>
    </row>
    <row r="86" spans="1:81" x14ac:dyDescent="0.25">
      <c r="F86" t="s">
        <v>323</v>
      </c>
      <c r="G86" s="1">
        <v>628</v>
      </c>
      <c r="H86" s="8">
        <v>639.6</v>
      </c>
      <c r="I86" s="1">
        <v>574</v>
      </c>
      <c r="J86" s="1">
        <v>471</v>
      </c>
      <c r="K86" s="1">
        <v>794</v>
      </c>
      <c r="L86" s="1">
        <v>676</v>
      </c>
      <c r="M86" s="1">
        <v>557</v>
      </c>
      <c r="O86" s="1">
        <v>710</v>
      </c>
      <c r="P86" s="1">
        <v>640</v>
      </c>
      <c r="Q86" s="1">
        <v>625</v>
      </c>
      <c r="R86" s="1">
        <v>535</v>
      </c>
      <c r="S86" s="1">
        <v>810</v>
      </c>
      <c r="T86" s="1">
        <v>656</v>
      </c>
      <c r="U86" s="1">
        <v>618</v>
      </c>
    </row>
    <row r="87" spans="1:81" x14ac:dyDescent="0.25">
      <c r="H87" s="8"/>
    </row>
    <row r="88" spans="1:81" x14ac:dyDescent="0.25">
      <c r="F88" t="s">
        <v>322</v>
      </c>
      <c r="G88" s="1" t="s">
        <v>320</v>
      </c>
      <c r="H88" s="1" t="s">
        <v>320</v>
      </c>
      <c r="I88" s="1" t="s">
        <v>320</v>
      </c>
      <c r="J88" s="1" t="s">
        <v>320</v>
      </c>
      <c r="K88" s="1" t="s">
        <v>320</v>
      </c>
      <c r="L88" s="1" t="s">
        <v>320</v>
      </c>
      <c r="M88" s="1" t="s">
        <v>320</v>
      </c>
      <c r="O88" s="1" t="s">
        <v>320</v>
      </c>
      <c r="P88" s="1" t="s">
        <v>320</v>
      </c>
      <c r="Q88" s="1" t="s">
        <v>320</v>
      </c>
      <c r="R88" s="1" t="s">
        <v>321</v>
      </c>
      <c r="S88" s="1" t="s">
        <v>321</v>
      </c>
      <c r="T88" s="1" t="s">
        <v>321</v>
      </c>
      <c r="U88" s="1" t="s">
        <v>321</v>
      </c>
    </row>
    <row r="89" spans="1:81" x14ac:dyDescent="0.25">
      <c r="H89" s="8"/>
    </row>
    <row r="106" spans="7:8" x14ac:dyDescent="0.25">
      <c r="G106" s="1">
        <v>0</v>
      </c>
      <c r="H106" s="1">
        <v>0</v>
      </c>
    </row>
    <row r="107" spans="7:8" x14ac:dyDescent="0.25">
      <c r="G107" s="1">
        <v>3</v>
      </c>
      <c r="H107" s="1">
        <v>3</v>
      </c>
    </row>
    <row r="133" spans="7:61" x14ac:dyDescent="0.25">
      <c r="G133" s="2"/>
      <c r="H133" s="2"/>
      <c r="I133" s="2"/>
      <c r="J133" s="2"/>
      <c r="K133" s="2"/>
      <c r="L133" s="2"/>
      <c r="M133" s="2"/>
      <c r="N133" s="2"/>
      <c r="O133" s="2"/>
      <c r="P133" s="2"/>
      <c r="Q133" s="2"/>
      <c r="R133" s="2"/>
      <c r="S133" s="2"/>
      <c r="T133" s="2"/>
      <c r="U133" s="2"/>
      <c r="AT133" s="6" t="e">
        <f t="shared" ref="AT133:AT150" si="102">+G133/G$151%</f>
        <v>#DIV/0!</v>
      </c>
      <c r="AU133" s="6" t="e">
        <f t="shared" ref="AU133:AU150" si="103">+H133/H$151%</f>
        <v>#DIV/0!</v>
      </c>
      <c r="AV133" s="6" t="e">
        <f t="shared" ref="AV133:AV150" si="104">+I133/I$151%</f>
        <v>#DIV/0!</v>
      </c>
      <c r="AW133" s="6" t="e">
        <f t="shared" ref="AW133:AW150" si="105">+J133/J$151%</f>
        <v>#DIV/0!</v>
      </c>
      <c r="AX133" s="6" t="e">
        <f t="shared" ref="AX133:AX150" si="106">+K133/K$151%</f>
        <v>#DIV/0!</v>
      </c>
      <c r="AY133" s="6" t="e">
        <f t="shared" ref="AY133:AY150" si="107">+L133/L$151%</f>
        <v>#DIV/0!</v>
      </c>
      <c r="AZ133" s="6" t="e">
        <f t="shared" ref="AZ133:AZ150" si="108">+M133/M$151%</f>
        <v>#DIV/0!</v>
      </c>
      <c r="BA133" s="6"/>
      <c r="BB133" s="6" t="e">
        <f t="shared" ref="BB133:BB150" si="109">+O133/O$151%</f>
        <v>#DIV/0!</v>
      </c>
      <c r="BC133" s="6" t="e">
        <f t="shared" ref="BC133:BC150" si="110">+P133/P$151%</f>
        <v>#DIV/0!</v>
      </c>
      <c r="BD133" s="6" t="e">
        <f t="shared" ref="BD133:BD150" si="111">+Q133/Q$151%</f>
        <v>#DIV/0!</v>
      </c>
      <c r="BE133" s="6" t="e">
        <f t="shared" ref="BE133:BE150" si="112">+R133/R$151%</f>
        <v>#DIV/0!</v>
      </c>
      <c r="BF133" s="6" t="e">
        <f t="shared" ref="BF133:BF150" si="113">+S133/S$151%</f>
        <v>#DIV/0!</v>
      </c>
      <c r="BG133" s="6" t="e">
        <f t="shared" ref="BG133:BG150" si="114">+T133/T$151%</f>
        <v>#DIV/0!</v>
      </c>
      <c r="BH133" s="6" t="e">
        <f t="shared" ref="BH133:BH150" si="115">+U133/U$151%</f>
        <v>#DIV/0!</v>
      </c>
      <c r="BI133" s="6" t="e">
        <f t="shared" ref="BI133:BI150" si="116">AVERAGE(AT133:BH133)</f>
        <v>#DIV/0!</v>
      </c>
    </row>
    <row r="134" spans="7:61" x14ac:dyDescent="0.25">
      <c r="G134" s="2"/>
      <c r="H134" s="2"/>
      <c r="I134" s="2"/>
      <c r="J134" s="2"/>
      <c r="K134" s="2"/>
      <c r="L134" s="2"/>
      <c r="M134" s="2"/>
      <c r="N134" s="2"/>
      <c r="O134" s="2"/>
      <c r="P134" s="2"/>
      <c r="Q134" s="2"/>
      <c r="R134" s="2"/>
      <c r="S134" s="2"/>
      <c r="T134" s="2"/>
      <c r="U134" s="2"/>
      <c r="AT134" s="6" t="e">
        <f t="shared" si="102"/>
        <v>#DIV/0!</v>
      </c>
      <c r="AU134" s="6" t="e">
        <f t="shared" si="103"/>
        <v>#DIV/0!</v>
      </c>
      <c r="AV134" s="6" t="e">
        <f t="shared" si="104"/>
        <v>#DIV/0!</v>
      </c>
      <c r="AW134" s="6" t="e">
        <f t="shared" si="105"/>
        <v>#DIV/0!</v>
      </c>
      <c r="AX134" s="6" t="e">
        <f t="shared" si="106"/>
        <v>#DIV/0!</v>
      </c>
      <c r="AY134" s="6" t="e">
        <f t="shared" si="107"/>
        <v>#DIV/0!</v>
      </c>
      <c r="AZ134" s="6" t="e">
        <f t="shared" si="108"/>
        <v>#DIV/0!</v>
      </c>
      <c r="BA134" s="6"/>
      <c r="BB134" s="6" t="e">
        <f t="shared" si="109"/>
        <v>#DIV/0!</v>
      </c>
      <c r="BC134" s="6" t="e">
        <f t="shared" si="110"/>
        <v>#DIV/0!</v>
      </c>
      <c r="BD134" s="6" t="e">
        <f t="shared" si="111"/>
        <v>#DIV/0!</v>
      </c>
      <c r="BE134" s="6" t="e">
        <f t="shared" si="112"/>
        <v>#DIV/0!</v>
      </c>
      <c r="BF134" s="6" t="e">
        <f t="shared" si="113"/>
        <v>#DIV/0!</v>
      </c>
      <c r="BG134" s="6" t="e">
        <f t="shared" si="114"/>
        <v>#DIV/0!</v>
      </c>
      <c r="BH134" s="6" t="e">
        <f t="shared" si="115"/>
        <v>#DIV/0!</v>
      </c>
      <c r="BI134" s="6" t="e">
        <f t="shared" si="116"/>
        <v>#DIV/0!</v>
      </c>
    </row>
    <row r="135" spans="7:61" x14ac:dyDescent="0.25">
      <c r="G135" s="16"/>
      <c r="H135" s="16"/>
      <c r="I135" s="16"/>
      <c r="J135" s="16"/>
      <c r="K135" s="16"/>
      <c r="L135" s="16"/>
      <c r="M135" s="16"/>
      <c r="N135" s="16"/>
      <c r="O135" s="16"/>
      <c r="P135" s="16"/>
      <c r="Q135" s="16"/>
      <c r="R135" s="16"/>
      <c r="S135" s="16"/>
      <c r="T135" s="16"/>
      <c r="U135" s="16"/>
      <c r="AT135" s="6" t="e">
        <f t="shared" si="102"/>
        <v>#DIV/0!</v>
      </c>
      <c r="AU135" s="6" t="e">
        <f t="shared" si="103"/>
        <v>#DIV/0!</v>
      </c>
      <c r="AV135" s="6" t="e">
        <f t="shared" si="104"/>
        <v>#DIV/0!</v>
      </c>
      <c r="AW135" s="6" t="e">
        <f t="shared" si="105"/>
        <v>#DIV/0!</v>
      </c>
      <c r="AX135" s="6" t="e">
        <f t="shared" si="106"/>
        <v>#DIV/0!</v>
      </c>
      <c r="AY135" s="6" t="e">
        <f t="shared" si="107"/>
        <v>#DIV/0!</v>
      </c>
      <c r="AZ135" s="6" t="e">
        <f t="shared" si="108"/>
        <v>#DIV/0!</v>
      </c>
      <c r="BA135" s="6"/>
      <c r="BB135" s="6" t="e">
        <f t="shared" si="109"/>
        <v>#DIV/0!</v>
      </c>
      <c r="BC135" s="6" t="e">
        <f t="shared" si="110"/>
        <v>#DIV/0!</v>
      </c>
      <c r="BD135" s="6" t="e">
        <f t="shared" si="111"/>
        <v>#DIV/0!</v>
      </c>
      <c r="BE135" s="6" t="e">
        <f t="shared" si="112"/>
        <v>#DIV/0!</v>
      </c>
      <c r="BF135" s="6" t="e">
        <f t="shared" si="113"/>
        <v>#DIV/0!</v>
      </c>
      <c r="BG135" s="6" t="e">
        <f t="shared" si="114"/>
        <v>#DIV/0!</v>
      </c>
      <c r="BH135" s="6" t="e">
        <f t="shared" si="115"/>
        <v>#DIV/0!</v>
      </c>
      <c r="BI135" s="6" t="e">
        <f t="shared" si="116"/>
        <v>#DIV/0!</v>
      </c>
    </row>
    <row r="136" spans="7:61" x14ac:dyDescent="0.25">
      <c r="G136" s="16"/>
      <c r="H136" s="16"/>
      <c r="I136" s="16"/>
      <c r="J136" s="16"/>
      <c r="K136" s="16"/>
      <c r="L136" s="16"/>
      <c r="M136" s="16"/>
      <c r="N136" s="16"/>
      <c r="O136" s="16"/>
      <c r="P136" s="16"/>
      <c r="Q136" s="16"/>
      <c r="R136" s="16"/>
      <c r="S136" s="16"/>
      <c r="T136" s="16"/>
      <c r="U136" s="16"/>
      <c r="AT136" s="6" t="e">
        <f t="shared" si="102"/>
        <v>#DIV/0!</v>
      </c>
      <c r="AU136" s="6" t="e">
        <f t="shared" si="103"/>
        <v>#DIV/0!</v>
      </c>
      <c r="AV136" s="6" t="e">
        <f t="shared" si="104"/>
        <v>#DIV/0!</v>
      </c>
      <c r="AW136" s="6" t="e">
        <f t="shared" si="105"/>
        <v>#DIV/0!</v>
      </c>
      <c r="AX136" s="6" t="e">
        <f t="shared" si="106"/>
        <v>#DIV/0!</v>
      </c>
      <c r="AY136" s="6" t="e">
        <f t="shared" si="107"/>
        <v>#DIV/0!</v>
      </c>
      <c r="AZ136" s="6" t="e">
        <f t="shared" si="108"/>
        <v>#DIV/0!</v>
      </c>
      <c r="BA136" s="6"/>
      <c r="BB136" s="6" t="e">
        <f t="shared" si="109"/>
        <v>#DIV/0!</v>
      </c>
      <c r="BC136" s="6" t="e">
        <f t="shared" si="110"/>
        <v>#DIV/0!</v>
      </c>
      <c r="BD136" s="6" t="e">
        <f t="shared" si="111"/>
        <v>#DIV/0!</v>
      </c>
      <c r="BE136" s="6" t="e">
        <f t="shared" si="112"/>
        <v>#DIV/0!</v>
      </c>
      <c r="BF136" s="6" t="e">
        <f t="shared" si="113"/>
        <v>#DIV/0!</v>
      </c>
      <c r="BG136" s="6" t="e">
        <f t="shared" si="114"/>
        <v>#DIV/0!</v>
      </c>
      <c r="BH136" s="6" t="e">
        <f t="shared" si="115"/>
        <v>#DIV/0!</v>
      </c>
      <c r="BI136" s="6" t="e">
        <f t="shared" si="116"/>
        <v>#DIV/0!</v>
      </c>
    </row>
    <row r="137" spans="7:61" x14ac:dyDescent="0.25">
      <c r="G137" s="16"/>
      <c r="H137" s="16"/>
      <c r="I137" s="16"/>
      <c r="J137" s="16"/>
      <c r="K137" s="16"/>
      <c r="L137" s="16"/>
      <c r="M137" s="16"/>
      <c r="N137" s="16"/>
      <c r="O137" s="16"/>
      <c r="P137" s="16"/>
      <c r="Q137" s="16"/>
      <c r="R137" s="16"/>
      <c r="S137" s="16"/>
      <c r="T137" s="16"/>
      <c r="U137" s="16"/>
      <c r="AT137" s="6" t="e">
        <f t="shared" si="102"/>
        <v>#DIV/0!</v>
      </c>
      <c r="AU137" s="6" t="e">
        <f t="shared" si="103"/>
        <v>#DIV/0!</v>
      </c>
      <c r="AV137" s="6" t="e">
        <f t="shared" si="104"/>
        <v>#DIV/0!</v>
      </c>
      <c r="AW137" s="6" t="e">
        <f t="shared" si="105"/>
        <v>#DIV/0!</v>
      </c>
      <c r="AX137" s="6" t="e">
        <f t="shared" si="106"/>
        <v>#DIV/0!</v>
      </c>
      <c r="AY137" s="6" t="e">
        <f t="shared" si="107"/>
        <v>#DIV/0!</v>
      </c>
      <c r="AZ137" s="6" t="e">
        <f t="shared" si="108"/>
        <v>#DIV/0!</v>
      </c>
      <c r="BA137" s="6"/>
      <c r="BB137" s="6" t="e">
        <f t="shared" si="109"/>
        <v>#DIV/0!</v>
      </c>
      <c r="BC137" s="6" t="e">
        <f t="shared" si="110"/>
        <v>#DIV/0!</v>
      </c>
      <c r="BD137" s="6" t="e">
        <f t="shared" si="111"/>
        <v>#DIV/0!</v>
      </c>
      <c r="BE137" s="6" t="e">
        <f t="shared" si="112"/>
        <v>#DIV/0!</v>
      </c>
      <c r="BF137" s="6" t="e">
        <f t="shared" si="113"/>
        <v>#DIV/0!</v>
      </c>
      <c r="BG137" s="6" t="e">
        <f t="shared" si="114"/>
        <v>#DIV/0!</v>
      </c>
      <c r="BH137" s="6" t="e">
        <f t="shared" si="115"/>
        <v>#DIV/0!</v>
      </c>
      <c r="BI137" s="6" t="e">
        <f t="shared" si="116"/>
        <v>#DIV/0!</v>
      </c>
    </row>
    <row r="138" spans="7:61" x14ac:dyDescent="0.25">
      <c r="G138" s="16"/>
      <c r="H138" s="16"/>
      <c r="I138" s="16"/>
      <c r="J138" s="16"/>
      <c r="K138" s="16"/>
      <c r="L138" s="16"/>
      <c r="M138" s="16"/>
      <c r="N138" s="16"/>
      <c r="O138" s="16"/>
      <c r="P138" s="16"/>
      <c r="Q138" s="16"/>
      <c r="R138" s="16"/>
      <c r="S138" s="16"/>
      <c r="T138" s="16"/>
      <c r="U138" s="16"/>
      <c r="AT138" s="6" t="e">
        <f t="shared" si="102"/>
        <v>#DIV/0!</v>
      </c>
      <c r="AU138" s="6" t="e">
        <f t="shared" si="103"/>
        <v>#DIV/0!</v>
      </c>
      <c r="AV138" s="6" t="e">
        <f t="shared" si="104"/>
        <v>#DIV/0!</v>
      </c>
      <c r="AW138" s="6" t="e">
        <f t="shared" si="105"/>
        <v>#DIV/0!</v>
      </c>
      <c r="AX138" s="6" t="e">
        <f t="shared" si="106"/>
        <v>#DIV/0!</v>
      </c>
      <c r="AY138" s="6" t="e">
        <f t="shared" si="107"/>
        <v>#DIV/0!</v>
      </c>
      <c r="AZ138" s="6" t="e">
        <f t="shared" si="108"/>
        <v>#DIV/0!</v>
      </c>
      <c r="BA138" s="6"/>
      <c r="BB138" s="6" t="e">
        <f t="shared" si="109"/>
        <v>#DIV/0!</v>
      </c>
      <c r="BC138" s="6" t="e">
        <f t="shared" si="110"/>
        <v>#DIV/0!</v>
      </c>
      <c r="BD138" s="6" t="e">
        <f t="shared" si="111"/>
        <v>#DIV/0!</v>
      </c>
      <c r="BE138" s="6" t="e">
        <f t="shared" si="112"/>
        <v>#DIV/0!</v>
      </c>
      <c r="BF138" s="6" t="e">
        <f t="shared" si="113"/>
        <v>#DIV/0!</v>
      </c>
      <c r="BG138" s="6" t="e">
        <f t="shared" si="114"/>
        <v>#DIV/0!</v>
      </c>
      <c r="BH138" s="6" t="e">
        <f t="shared" si="115"/>
        <v>#DIV/0!</v>
      </c>
      <c r="BI138" s="6" t="e">
        <f t="shared" si="116"/>
        <v>#DIV/0!</v>
      </c>
    </row>
    <row r="139" spans="7:61" x14ac:dyDescent="0.25">
      <c r="G139" s="16"/>
      <c r="H139" s="16"/>
      <c r="I139" s="16"/>
      <c r="J139" s="16"/>
      <c r="K139" s="16"/>
      <c r="L139" s="16"/>
      <c r="M139" s="16"/>
      <c r="N139" s="16"/>
      <c r="O139" s="16"/>
      <c r="P139" s="16"/>
      <c r="Q139" s="16"/>
      <c r="R139" s="16"/>
      <c r="S139" s="16"/>
      <c r="T139" s="16"/>
      <c r="U139" s="16"/>
      <c r="AT139" s="6" t="e">
        <f t="shared" si="102"/>
        <v>#DIV/0!</v>
      </c>
      <c r="AU139" s="6" t="e">
        <f t="shared" si="103"/>
        <v>#DIV/0!</v>
      </c>
      <c r="AV139" s="6" t="e">
        <f t="shared" si="104"/>
        <v>#DIV/0!</v>
      </c>
      <c r="AW139" s="6" t="e">
        <f t="shared" si="105"/>
        <v>#DIV/0!</v>
      </c>
      <c r="AX139" s="6" t="e">
        <f t="shared" si="106"/>
        <v>#DIV/0!</v>
      </c>
      <c r="AY139" s="6" t="e">
        <f t="shared" si="107"/>
        <v>#DIV/0!</v>
      </c>
      <c r="AZ139" s="6" t="e">
        <f t="shared" si="108"/>
        <v>#DIV/0!</v>
      </c>
      <c r="BA139" s="6"/>
      <c r="BB139" s="6" t="e">
        <f t="shared" si="109"/>
        <v>#DIV/0!</v>
      </c>
      <c r="BC139" s="6" t="e">
        <f t="shared" si="110"/>
        <v>#DIV/0!</v>
      </c>
      <c r="BD139" s="6" t="e">
        <f t="shared" si="111"/>
        <v>#DIV/0!</v>
      </c>
      <c r="BE139" s="6" t="e">
        <f t="shared" si="112"/>
        <v>#DIV/0!</v>
      </c>
      <c r="BF139" s="6" t="e">
        <f t="shared" si="113"/>
        <v>#DIV/0!</v>
      </c>
      <c r="BG139" s="6" t="e">
        <f t="shared" si="114"/>
        <v>#DIV/0!</v>
      </c>
      <c r="BH139" s="6" t="e">
        <f t="shared" si="115"/>
        <v>#DIV/0!</v>
      </c>
      <c r="BI139" s="6" t="e">
        <f t="shared" si="116"/>
        <v>#DIV/0!</v>
      </c>
    </row>
    <row r="140" spans="7:61" x14ac:dyDescent="0.25">
      <c r="G140" s="16"/>
      <c r="H140" s="16"/>
      <c r="I140" s="16"/>
      <c r="J140" s="16"/>
      <c r="K140" s="16"/>
      <c r="L140" s="16"/>
      <c r="M140" s="16"/>
      <c r="N140" s="16"/>
      <c r="O140" s="16"/>
      <c r="P140" s="16"/>
      <c r="Q140" s="16"/>
      <c r="R140" s="16"/>
      <c r="S140" s="16"/>
      <c r="T140" s="16"/>
      <c r="U140" s="16"/>
      <c r="AT140" s="6" t="e">
        <f t="shared" si="102"/>
        <v>#DIV/0!</v>
      </c>
      <c r="AU140" s="6" t="e">
        <f t="shared" si="103"/>
        <v>#DIV/0!</v>
      </c>
      <c r="AV140" s="6" t="e">
        <f t="shared" si="104"/>
        <v>#DIV/0!</v>
      </c>
      <c r="AW140" s="6" t="e">
        <f t="shared" si="105"/>
        <v>#DIV/0!</v>
      </c>
      <c r="AX140" s="6" t="e">
        <f t="shared" si="106"/>
        <v>#DIV/0!</v>
      </c>
      <c r="AY140" s="6" t="e">
        <f t="shared" si="107"/>
        <v>#DIV/0!</v>
      </c>
      <c r="AZ140" s="6" t="e">
        <f t="shared" si="108"/>
        <v>#DIV/0!</v>
      </c>
      <c r="BA140" s="6"/>
      <c r="BB140" s="6" t="e">
        <f t="shared" si="109"/>
        <v>#DIV/0!</v>
      </c>
      <c r="BC140" s="6" t="e">
        <f t="shared" si="110"/>
        <v>#DIV/0!</v>
      </c>
      <c r="BD140" s="6" t="e">
        <f t="shared" si="111"/>
        <v>#DIV/0!</v>
      </c>
      <c r="BE140" s="6" t="e">
        <f t="shared" si="112"/>
        <v>#DIV/0!</v>
      </c>
      <c r="BF140" s="6" t="e">
        <f t="shared" si="113"/>
        <v>#DIV/0!</v>
      </c>
      <c r="BG140" s="6" t="e">
        <f t="shared" si="114"/>
        <v>#DIV/0!</v>
      </c>
      <c r="BH140" s="6" t="e">
        <f t="shared" si="115"/>
        <v>#DIV/0!</v>
      </c>
      <c r="BI140" s="6" t="e">
        <f t="shared" si="116"/>
        <v>#DIV/0!</v>
      </c>
    </row>
    <row r="141" spans="7:61" x14ac:dyDescent="0.25">
      <c r="G141" s="16"/>
      <c r="H141" s="16"/>
      <c r="I141" s="16"/>
      <c r="J141" s="16"/>
      <c r="K141" s="16"/>
      <c r="L141" s="16"/>
      <c r="M141" s="16"/>
      <c r="N141" s="16"/>
      <c r="O141" s="16"/>
      <c r="P141" s="16"/>
      <c r="Q141" s="16"/>
      <c r="R141" s="16"/>
      <c r="S141" s="16"/>
      <c r="T141" s="16"/>
      <c r="U141" s="16"/>
      <c r="AT141" s="6" t="e">
        <f t="shared" si="102"/>
        <v>#DIV/0!</v>
      </c>
      <c r="AU141" s="6" t="e">
        <f t="shared" si="103"/>
        <v>#DIV/0!</v>
      </c>
      <c r="AV141" s="6" t="e">
        <f t="shared" si="104"/>
        <v>#DIV/0!</v>
      </c>
      <c r="AW141" s="6" t="e">
        <f t="shared" si="105"/>
        <v>#DIV/0!</v>
      </c>
      <c r="AX141" s="6" t="e">
        <f t="shared" si="106"/>
        <v>#DIV/0!</v>
      </c>
      <c r="AY141" s="6" t="e">
        <f t="shared" si="107"/>
        <v>#DIV/0!</v>
      </c>
      <c r="AZ141" s="6" t="e">
        <f t="shared" si="108"/>
        <v>#DIV/0!</v>
      </c>
      <c r="BA141" s="6"/>
      <c r="BB141" s="6" t="e">
        <f t="shared" si="109"/>
        <v>#DIV/0!</v>
      </c>
      <c r="BC141" s="6" t="e">
        <f t="shared" si="110"/>
        <v>#DIV/0!</v>
      </c>
      <c r="BD141" s="6" t="e">
        <f t="shared" si="111"/>
        <v>#DIV/0!</v>
      </c>
      <c r="BE141" s="6" t="e">
        <f t="shared" si="112"/>
        <v>#DIV/0!</v>
      </c>
      <c r="BF141" s="6" t="e">
        <f t="shared" si="113"/>
        <v>#DIV/0!</v>
      </c>
      <c r="BG141" s="6" t="e">
        <f t="shared" si="114"/>
        <v>#DIV/0!</v>
      </c>
      <c r="BH141" s="6" t="e">
        <f t="shared" si="115"/>
        <v>#DIV/0!</v>
      </c>
      <c r="BI141" s="6" t="e">
        <f t="shared" si="116"/>
        <v>#DIV/0!</v>
      </c>
    </row>
    <row r="142" spans="7:61" x14ac:dyDescent="0.25">
      <c r="G142" s="16"/>
      <c r="H142" s="16"/>
      <c r="I142" s="16"/>
      <c r="J142" s="16"/>
      <c r="K142" s="16"/>
      <c r="L142" s="16"/>
      <c r="M142" s="16"/>
      <c r="N142" s="16"/>
      <c r="O142" s="16"/>
      <c r="P142" s="16"/>
      <c r="Q142" s="16"/>
      <c r="R142" s="16"/>
      <c r="S142" s="16"/>
      <c r="T142" s="16"/>
      <c r="U142" s="16"/>
      <c r="AT142" s="6" t="e">
        <f t="shared" si="102"/>
        <v>#DIV/0!</v>
      </c>
      <c r="AU142" s="6" t="e">
        <f t="shared" si="103"/>
        <v>#DIV/0!</v>
      </c>
      <c r="AV142" s="6" t="e">
        <f t="shared" si="104"/>
        <v>#DIV/0!</v>
      </c>
      <c r="AW142" s="6" t="e">
        <f t="shared" si="105"/>
        <v>#DIV/0!</v>
      </c>
      <c r="AX142" s="6" t="e">
        <f t="shared" si="106"/>
        <v>#DIV/0!</v>
      </c>
      <c r="AY142" s="6" t="e">
        <f t="shared" si="107"/>
        <v>#DIV/0!</v>
      </c>
      <c r="AZ142" s="6" t="e">
        <f t="shared" si="108"/>
        <v>#DIV/0!</v>
      </c>
      <c r="BA142" s="6"/>
      <c r="BB142" s="6" t="e">
        <f t="shared" si="109"/>
        <v>#DIV/0!</v>
      </c>
      <c r="BC142" s="6" t="e">
        <f t="shared" si="110"/>
        <v>#DIV/0!</v>
      </c>
      <c r="BD142" s="6" t="e">
        <f t="shared" si="111"/>
        <v>#DIV/0!</v>
      </c>
      <c r="BE142" s="6" t="e">
        <f t="shared" si="112"/>
        <v>#DIV/0!</v>
      </c>
      <c r="BF142" s="6" t="e">
        <f t="shared" si="113"/>
        <v>#DIV/0!</v>
      </c>
      <c r="BG142" s="6" t="e">
        <f t="shared" si="114"/>
        <v>#DIV/0!</v>
      </c>
      <c r="BH142" s="6" t="e">
        <f t="shared" si="115"/>
        <v>#DIV/0!</v>
      </c>
      <c r="BI142" s="6" t="e">
        <f t="shared" si="116"/>
        <v>#DIV/0!</v>
      </c>
    </row>
    <row r="143" spans="7:61" x14ac:dyDescent="0.25">
      <c r="G143" s="16"/>
      <c r="H143" s="16"/>
      <c r="I143" s="16"/>
      <c r="J143" s="16"/>
      <c r="K143" s="16"/>
      <c r="L143" s="16"/>
      <c r="M143" s="16"/>
      <c r="N143" s="16"/>
      <c r="O143" s="16"/>
      <c r="P143" s="16"/>
      <c r="Q143" s="16"/>
      <c r="R143" s="16"/>
      <c r="S143" s="16"/>
      <c r="T143" s="16"/>
      <c r="U143" s="16"/>
      <c r="AT143" s="6" t="e">
        <f t="shared" si="102"/>
        <v>#DIV/0!</v>
      </c>
      <c r="AU143" s="6" t="e">
        <f t="shared" si="103"/>
        <v>#DIV/0!</v>
      </c>
      <c r="AV143" s="6" t="e">
        <f t="shared" si="104"/>
        <v>#DIV/0!</v>
      </c>
      <c r="AW143" s="6" t="e">
        <f t="shared" si="105"/>
        <v>#DIV/0!</v>
      </c>
      <c r="AX143" s="6" t="e">
        <f t="shared" si="106"/>
        <v>#DIV/0!</v>
      </c>
      <c r="AY143" s="6" t="e">
        <f t="shared" si="107"/>
        <v>#DIV/0!</v>
      </c>
      <c r="AZ143" s="6" t="e">
        <f t="shared" si="108"/>
        <v>#DIV/0!</v>
      </c>
      <c r="BA143" s="6"/>
      <c r="BB143" s="6" t="e">
        <f t="shared" si="109"/>
        <v>#DIV/0!</v>
      </c>
      <c r="BC143" s="6" t="e">
        <f t="shared" si="110"/>
        <v>#DIV/0!</v>
      </c>
      <c r="BD143" s="6" t="e">
        <f t="shared" si="111"/>
        <v>#DIV/0!</v>
      </c>
      <c r="BE143" s="6" t="e">
        <f t="shared" si="112"/>
        <v>#DIV/0!</v>
      </c>
      <c r="BF143" s="6" t="e">
        <f t="shared" si="113"/>
        <v>#DIV/0!</v>
      </c>
      <c r="BG143" s="6" t="e">
        <f t="shared" si="114"/>
        <v>#DIV/0!</v>
      </c>
      <c r="BH143" s="6" t="e">
        <f t="shared" si="115"/>
        <v>#DIV/0!</v>
      </c>
      <c r="BI143" s="6" t="e">
        <f t="shared" si="116"/>
        <v>#DIV/0!</v>
      </c>
    </row>
    <row r="144" spans="7:61" x14ac:dyDescent="0.25">
      <c r="G144" s="16"/>
      <c r="H144" s="16"/>
      <c r="I144" s="16"/>
      <c r="J144" s="16"/>
      <c r="K144" s="16"/>
      <c r="L144" s="16"/>
      <c r="M144" s="16"/>
      <c r="N144" s="16"/>
      <c r="O144" s="16"/>
      <c r="P144" s="16"/>
      <c r="Q144" s="16"/>
      <c r="R144" s="16"/>
      <c r="S144" s="16"/>
      <c r="T144" s="16"/>
      <c r="U144" s="16"/>
      <c r="AT144" s="6" t="e">
        <f t="shared" si="102"/>
        <v>#DIV/0!</v>
      </c>
      <c r="AU144" s="6" t="e">
        <f t="shared" si="103"/>
        <v>#DIV/0!</v>
      </c>
      <c r="AV144" s="6" t="e">
        <f t="shared" si="104"/>
        <v>#DIV/0!</v>
      </c>
      <c r="AW144" s="6" t="e">
        <f t="shared" si="105"/>
        <v>#DIV/0!</v>
      </c>
      <c r="AX144" s="6" t="e">
        <f t="shared" si="106"/>
        <v>#DIV/0!</v>
      </c>
      <c r="AY144" s="6" t="e">
        <f t="shared" si="107"/>
        <v>#DIV/0!</v>
      </c>
      <c r="AZ144" s="6" t="e">
        <f t="shared" si="108"/>
        <v>#DIV/0!</v>
      </c>
      <c r="BA144" s="6"/>
      <c r="BB144" s="6" t="e">
        <f t="shared" si="109"/>
        <v>#DIV/0!</v>
      </c>
      <c r="BC144" s="6" t="e">
        <f t="shared" si="110"/>
        <v>#DIV/0!</v>
      </c>
      <c r="BD144" s="6" t="e">
        <f t="shared" si="111"/>
        <v>#DIV/0!</v>
      </c>
      <c r="BE144" s="6" t="e">
        <f t="shared" si="112"/>
        <v>#DIV/0!</v>
      </c>
      <c r="BF144" s="6" t="e">
        <f t="shared" si="113"/>
        <v>#DIV/0!</v>
      </c>
      <c r="BG144" s="6" t="e">
        <f t="shared" si="114"/>
        <v>#DIV/0!</v>
      </c>
      <c r="BH144" s="6" t="e">
        <f t="shared" si="115"/>
        <v>#DIV/0!</v>
      </c>
      <c r="BI144" s="6" t="e">
        <f t="shared" si="116"/>
        <v>#DIV/0!</v>
      </c>
    </row>
    <row r="145" spans="7:61" x14ac:dyDescent="0.25">
      <c r="G145" s="16"/>
      <c r="H145" s="16"/>
      <c r="I145" s="16"/>
      <c r="J145" s="16"/>
      <c r="K145" s="16"/>
      <c r="L145" s="16"/>
      <c r="M145" s="16"/>
      <c r="N145" s="16"/>
      <c r="O145" s="16"/>
      <c r="P145" s="16"/>
      <c r="Q145" s="16"/>
      <c r="R145" s="16"/>
      <c r="S145" s="16"/>
      <c r="T145" s="16"/>
      <c r="U145" s="16"/>
      <c r="AT145" s="6" t="e">
        <f t="shared" si="102"/>
        <v>#DIV/0!</v>
      </c>
      <c r="AU145" s="6" t="e">
        <f t="shared" si="103"/>
        <v>#DIV/0!</v>
      </c>
      <c r="AV145" s="6" t="e">
        <f t="shared" si="104"/>
        <v>#DIV/0!</v>
      </c>
      <c r="AW145" s="6" t="e">
        <f t="shared" si="105"/>
        <v>#DIV/0!</v>
      </c>
      <c r="AX145" s="6" t="e">
        <f t="shared" si="106"/>
        <v>#DIV/0!</v>
      </c>
      <c r="AY145" s="6" t="e">
        <f t="shared" si="107"/>
        <v>#DIV/0!</v>
      </c>
      <c r="AZ145" s="6" t="e">
        <f t="shared" si="108"/>
        <v>#DIV/0!</v>
      </c>
      <c r="BA145" s="6"/>
      <c r="BB145" s="6" t="e">
        <f t="shared" si="109"/>
        <v>#DIV/0!</v>
      </c>
      <c r="BC145" s="6" t="e">
        <f t="shared" si="110"/>
        <v>#DIV/0!</v>
      </c>
      <c r="BD145" s="6" t="e">
        <f t="shared" si="111"/>
        <v>#DIV/0!</v>
      </c>
      <c r="BE145" s="6" t="e">
        <f t="shared" si="112"/>
        <v>#DIV/0!</v>
      </c>
      <c r="BF145" s="6" t="e">
        <f t="shared" si="113"/>
        <v>#DIV/0!</v>
      </c>
      <c r="BG145" s="6" t="e">
        <f t="shared" si="114"/>
        <v>#DIV/0!</v>
      </c>
      <c r="BH145" s="6" t="e">
        <f t="shared" si="115"/>
        <v>#DIV/0!</v>
      </c>
      <c r="BI145" s="6" t="e">
        <f t="shared" si="116"/>
        <v>#DIV/0!</v>
      </c>
    </row>
    <row r="146" spans="7:61" x14ac:dyDescent="0.25">
      <c r="G146" s="16"/>
      <c r="H146" s="16"/>
      <c r="I146" s="16"/>
      <c r="J146" s="16"/>
      <c r="K146" s="16"/>
      <c r="L146" s="16"/>
      <c r="M146" s="16"/>
      <c r="N146" s="16"/>
      <c r="O146" s="16"/>
      <c r="P146" s="16"/>
      <c r="Q146" s="16"/>
      <c r="R146" s="16"/>
      <c r="S146" s="16"/>
      <c r="T146" s="16"/>
      <c r="U146" s="16"/>
      <c r="AT146" s="6" t="e">
        <f t="shared" si="102"/>
        <v>#DIV/0!</v>
      </c>
      <c r="AU146" s="6" t="e">
        <f t="shared" si="103"/>
        <v>#DIV/0!</v>
      </c>
      <c r="AV146" s="6" t="e">
        <f t="shared" si="104"/>
        <v>#DIV/0!</v>
      </c>
      <c r="AW146" s="6" t="e">
        <f t="shared" si="105"/>
        <v>#DIV/0!</v>
      </c>
      <c r="AX146" s="6" t="e">
        <f t="shared" si="106"/>
        <v>#DIV/0!</v>
      </c>
      <c r="AY146" s="6" t="e">
        <f t="shared" si="107"/>
        <v>#DIV/0!</v>
      </c>
      <c r="AZ146" s="6" t="e">
        <f t="shared" si="108"/>
        <v>#DIV/0!</v>
      </c>
      <c r="BA146" s="6"/>
      <c r="BB146" s="6" t="e">
        <f t="shared" si="109"/>
        <v>#DIV/0!</v>
      </c>
      <c r="BC146" s="6" t="e">
        <f t="shared" si="110"/>
        <v>#DIV/0!</v>
      </c>
      <c r="BD146" s="6" t="e">
        <f t="shared" si="111"/>
        <v>#DIV/0!</v>
      </c>
      <c r="BE146" s="6" t="e">
        <f t="shared" si="112"/>
        <v>#DIV/0!</v>
      </c>
      <c r="BF146" s="6" t="e">
        <f t="shared" si="113"/>
        <v>#DIV/0!</v>
      </c>
      <c r="BG146" s="6" t="e">
        <f t="shared" si="114"/>
        <v>#DIV/0!</v>
      </c>
      <c r="BH146" s="6" t="e">
        <f t="shared" si="115"/>
        <v>#DIV/0!</v>
      </c>
      <c r="BI146" s="6" t="e">
        <f t="shared" si="116"/>
        <v>#DIV/0!</v>
      </c>
    </row>
    <row r="147" spans="7:61" x14ac:dyDescent="0.25">
      <c r="G147" s="16"/>
      <c r="H147" s="16"/>
      <c r="I147" s="16"/>
      <c r="J147" s="16"/>
      <c r="K147" s="16"/>
      <c r="L147" s="16"/>
      <c r="M147" s="16"/>
      <c r="N147" s="16"/>
      <c r="O147" s="16"/>
      <c r="P147" s="16"/>
      <c r="Q147" s="16"/>
      <c r="R147" s="16"/>
      <c r="S147" s="16"/>
      <c r="T147" s="16"/>
      <c r="U147" s="16"/>
      <c r="AT147" s="6" t="e">
        <f t="shared" si="102"/>
        <v>#DIV/0!</v>
      </c>
      <c r="AU147" s="6" t="e">
        <f t="shared" si="103"/>
        <v>#DIV/0!</v>
      </c>
      <c r="AV147" s="6" t="e">
        <f t="shared" si="104"/>
        <v>#DIV/0!</v>
      </c>
      <c r="AW147" s="6" t="e">
        <f t="shared" si="105"/>
        <v>#DIV/0!</v>
      </c>
      <c r="AX147" s="6" t="e">
        <f t="shared" si="106"/>
        <v>#DIV/0!</v>
      </c>
      <c r="AY147" s="6" t="e">
        <f t="shared" si="107"/>
        <v>#DIV/0!</v>
      </c>
      <c r="AZ147" s="6" t="e">
        <f t="shared" si="108"/>
        <v>#DIV/0!</v>
      </c>
      <c r="BA147" s="6"/>
      <c r="BB147" s="6" t="e">
        <f t="shared" si="109"/>
        <v>#DIV/0!</v>
      </c>
      <c r="BC147" s="6" t="e">
        <f t="shared" si="110"/>
        <v>#DIV/0!</v>
      </c>
      <c r="BD147" s="6" t="e">
        <f t="shared" si="111"/>
        <v>#DIV/0!</v>
      </c>
      <c r="BE147" s="6" t="e">
        <f t="shared" si="112"/>
        <v>#DIV/0!</v>
      </c>
      <c r="BF147" s="6" t="e">
        <f t="shared" si="113"/>
        <v>#DIV/0!</v>
      </c>
      <c r="BG147" s="6" t="e">
        <f t="shared" si="114"/>
        <v>#DIV/0!</v>
      </c>
      <c r="BH147" s="6" t="e">
        <f t="shared" si="115"/>
        <v>#DIV/0!</v>
      </c>
      <c r="BI147" s="6" t="e">
        <f t="shared" si="116"/>
        <v>#DIV/0!</v>
      </c>
    </row>
    <row r="148" spans="7:61" x14ac:dyDescent="0.25">
      <c r="G148" s="16"/>
      <c r="H148" s="16"/>
      <c r="I148" s="16"/>
      <c r="J148" s="16"/>
      <c r="K148" s="16"/>
      <c r="L148" s="16"/>
      <c r="M148" s="16"/>
      <c r="N148" s="16"/>
      <c r="O148" s="16"/>
      <c r="P148" s="16"/>
      <c r="Q148" s="16"/>
      <c r="R148" s="16"/>
      <c r="S148" s="16"/>
      <c r="T148" s="16"/>
      <c r="U148" s="16"/>
      <c r="AT148" s="6" t="e">
        <f t="shared" si="102"/>
        <v>#DIV/0!</v>
      </c>
      <c r="AU148" s="6" t="e">
        <f t="shared" si="103"/>
        <v>#DIV/0!</v>
      </c>
      <c r="AV148" s="6" t="e">
        <f t="shared" si="104"/>
        <v>#DIV/0!</v>
      </c>
      <c r="AW148" s="6" t="e">
        <f t="shared" si="105"/>
        <v>#DIV/0!</v>
      </c>
      <c r="AX148" s="6" t="e">
        <f t="shared" si="106"/>
        <v>#DIV/0!</v>
      </c>
      <c r="AY148" s="6" t="e">
        <f t="shared" si="107"/>
        <v>#DIV/0!</v>
      </c>
      <c r="AZ148" s="6" t="e">
        <f t="shared" si="108"/>
        <v>#DIV/0!</v>
      </c>
      <c r="BA148" s="6"/>
      <c r="BB148" s="6" t="e">
        <f t="shared" si="109"/>
        <v>#DIV/0!</v>
      </c>
      <c r="BC148" s="6" t="e">
        <f t="shared" si="110"/>
        <v>#DIV/0!</v>
      </c>
      <c r="BD148" s="6" t="e">
        <f t="shared" si="111"/>
        <v>#DIV/0!</v>
      </c>
      <c r="BE148" s="6" t="e">
        <f t="shared" si="112"/>
        <v>#DIV/0!</v>
      </c>
      <c r="BF148" s="6" t="e">
        <f t="shared" si="113"/>
        <v>#DIV/0!</v>
      </c>
      <c r="BG148" s="6" t="e">
        <f t="shared" si="114"/>
        <v>#DIV/0!</v>
      </c>
      <c r="BH148" s="6" t="e">
        <f t="shared" si="115"/>
        <v>#DIV/0!</v>
      </c>
      <c r="BI148" s="6" t="e">
        <f t="shared" si="116"/>
        <v>#DIV/0!</v>
      </c>
    </row>
    <row r="149" spans="7:61" x14ac:dyDescent="0.25">
      <c r="G149" s="16"/>
      <c r="H149" s="16"/>
      <c r="I149" s="16"/>
      <c r="J149" s="16"/>
      <c r="K149" s="16"/>
      <c r="L149" s="16"/>
      <c r="M149" s="16"/>
      <c r="N149" s="16"/>
      <c r="O149" s="16"/>
      <c r="P149" s="16"/>
      <c r="Q149" s="16"/>
      <c r="R149" s="16"/>
      <c r="S149" s="16"/>
      <c r="T149" s="16"/>
      <c r="U149" s="16"/>
      <c r="AT149" s="6" t="e">
        <f t="shared" si="102"/>
        <v>#DIV/0!</v>
      </c>
      <c r="AU149" s="6" t="e">
        <f t="shared" si="103"/>
        <v>#DIV/0!</v>
      </c>
      <c r="AV149" s="6" t="e">
        <f t="shared" si="104"/>
        <v>#DIV/0!</v>
      </c>
      <c r="AW149" s="6" t="e">
        <f t="shared" si="105"/>
        <v>#DIV/0!</v>
      </c>
      <c r="AX149" s="6" t="e">
        <f t="shared" si="106"/>
        <v>#DIV/0!</v>
      </c>
      <c r="AY149" s="6" t="e">
        <f t="shared" si="107"/>
        <v>#DIV/0!</v>
      </c>
      <c r="AZ149" s="6" t="e">
        <f t="shared" si="108"/>
        <v>#DIV/0!</v>
      </c>
      <c r="BA149" s="6"/>
      <c r="BB149" s="6" t="e">
        <f t="shared" si="109"/>
        <v>#DIV/0!</v>
      </c>
      <c r="BC149" s="6" t="e">
        <f t="shared" si="110"/>
        <v>#DIV/0!</v>
      </c>
      <c r="BD149" s="6" t="e">
        <f t="shared" si="111"/>
        <v>#DIV/0!</v>
      </c>
      <c r="BE149" s="6" t="e">
        <f t="shared" si="112"/>
        <v>#DIV/0!</v>
      </c>
      <c r="BF149" s="6" t="e">
        <f t="shared" si="113"/>
        <v>#DIV/0!</v>
      </c>
      <c r="BG149" s="6" t="e">
        <f t="shared" si="114"/>
        <v>#DIV/0!</v>
      </c>
      <c r="BH149" s="6" t="e">
        <f t="shared" si="115"/>
        <v>#DIV/0!</v>
      </c>
      <c r="BI149" s="6" t="e">
        <f t="shared" si="116"/>
        <v>#DIV/0!</v>
      </c>
    </row>
    <row r="150" spans="7:61" x14ac:dyDescent="0.25">
      <c r="G150" s="16"/>
      <c r="H150" s="16"/>
      <c r="I150" s="16"/>
      <c r="J150" s="16"/>
      <c r="K150" s="16"/>
      <c r="L150" s="16"/>
      <c r="M150" s="16"/>
      <c r="N150" s="16"/>
      <c r="O150" s="16"/>
      <c r="P150" s="16"/>
      <c r="Q150" s="16"/>
      <c r="R150" s="16"/>
      <c r="S150" s="16"/>
      <c r="T150" s="16"/>
      <c r="U150" s="16"/>
      <c r="AT150" s="6" t="e">
        <f t="shared" si="102"/>
        <v>#DIV/0!</v>
      </c>
      <c r="AU150" s="6" t="e">
        <f t="shared" si="103"/>
        <v>#DIV/0!</v>
      </c>
      <c r="AV150" s="6" t="e">
        <f t="shared" si="104"/>
        <v>#DIV/0!</v>
      </c>
      <c r="AW150" s="6" t="e">
        <f t="shared" si="105"/>
        <v>#DIV/0!</v>
      </c>
      <c r="AX150" s="6" t="e">
        <f t="shared" si="106"/>
        <v>#DIV/0!</v>
      </c>
      <c r="AY150" s="6" t="e">
        <f t="shared" si="107"/>
        <v>#DIV/0!</v>
      </c>
      <c r="AZ150" s="6" t="e">
        <f t="shared" si="108"/>
        <v>#DIV/0!</v>
      </c>
      <c r="BA150" s="6"/>
      <c r="BB150" s="6" t="e">
        <f t="shared" si="109"/>
        <v>#DIV/0!</v>
      </c>
      <c r="BC150" s="6" t="e">
        <f t="shared" si="110"/>
        <v>#DIV/0!</v>
      </c>
      <c r="BD150" s="6" t="e">
        <f t="shared" si="111"/>
        <v>#DIV/0!</v>
      </c>
      <c r="BE150" s="6" t="e">
        <f t="shared" si="112"/>
        <v>#DIV/0!</v>
      </c>
      <c r="BF150" s="6" t="e">
        <f t="shared" si="113"/>
        <v>#DIV/0!</v>
      </c>
      <c r="BG150" s="6" t="e">
        <f t="shared" si="114"/>
        <v>#DIV/0!</v>
      </c>
      <c r="BH150" s="6" t="e">
        <f t="shared" si="115"/>
        <v>#DIV/0!</v>
      </c>
      <c r="BI150" s="6" t="e">
        <f t="shared" si="116"/>
        <v>#DIV/0!</v>
      </c>
    </row>
    <row r="151" spans="7:61" x14ac:dyDescent="0.25">
      <c r="G151" s="2"/>
      <c r="H151" s="2"/>
      <c r="I151" s="2"/>
      <c r="J151" s="2"/>
      <c r="K151" s="2"/>
      <c r="L151" s="2"/>
      <c r="M151" s="2"/>
      <c r="N151" s="2"/>
      <c r="O151" s="2"/>
      <c r="P151" s="2"/>
      <c r="Q151" s="2"/>
      <c r="R151" s="2"/>
      <c r="S151" s="2"/>
      <c r="T151" s="2"/>
      <c r="U151" s="2"/>
      <c r="AT151" s="6" t="e">
        <f t="shared" ref="AT151:AY151" si="117">SUM(AT133:AT150)</f>
        <v>#DIV/0!</v>
      </c>
      <c r="AU151" s="6" t="e">
        <f t="shared" si="117"/>
        <v>#DIV/0!</v>
      </c>
      <c r="AV151" s="6" t="e">
        <f t="shared" si="117"/>
        <v>#DIV/0!</v>
      </c>
      <c r="AW151" s="6" t="e">
        <f t="shared" si="117"/>
        <v>#DIV/0!</v>
      </c>
      <c r="AX151" s="6" t="e">
        <f t="shared" si="117"/>
        <v>#DIV/0!</v>
      </c>
      <c r="AY151" s="6" t="e">
        <f t="shared" si="117"/>
        <v>#DIV/0!</v>
      </c>
      <c r="AZ151" s="6" t="e">
        <f>SUM(AZ133:AZ150)</f>
        <v>#DIV/0!</v>
      </c>
      <c r="BA151" s="6"/>
      <c r="BB151" s="6" t="e">
        <f t="shared" ref="BB151:BH151" si="118">SUM(BB133:BB150)</f>
        <v>#DIV/0!</v>
      </c>
      <c r="BC151" s="6" t="e">
        <f t="shared" si="118"/>
        <v>#DIV/0!</v>
      </c>
      <c r="BD151" s="6" t="e">
        <f t="shared" si="118"/>
        <v>#DIV/0!</v>
      </c>
      <c r="BE151" s="6" t="e">
        <f t="shared" si="118"/>
        <v>#DIV/0!</v>
      </c>
      <c r="BF151" s="6" t="e">
        <f>SUM(BF133:BF150)</f>
        <v>#DIV/0!</v>
      </c>
      <c r="BG151" s="6" t="e">
        <f t="shared" si="118"/>
        <v>#DIV/0!</v>
      </c>
      <c r="BH151" s="6" t="e">
        <f t="shared" si="118"/>
        <v>#DIV/0!</v>
      </c>
    </row>
    <row r="207" spans="7:21" x14ac:dyDescent="0.25">
      <c r="G207" s="1" t="s">
        <v>236</v>
      </c>
      <c r="H207" s="1" t="s">
        <v>236</v>
      </c>
      <c r="I207" s="1" t="s">
        <v>236</v>
      </c>
      <c r="J207" s="1" t="s">
        <v>236</v>
      </c>
      <c r="K207" s="1" t="s">
        <v>236</v>
      </c>
      <c r="L207" s="1" t="s">
        <v>236</v>
      </c>
      <c r="M207" s="1" t="s">
        <v>236</v>
      </c>
      <c r="O207" s="1" t="str">
        <f t="shared" ref="O207:U207" si="119">+O7</f>
        <v>Beuningen</v>
      </c>
      <c r="P207" s="1" t="str">
        <f t="shared" si="119"/>
        <v>Beuningen</v>
      </c>
      <c r="Q207" s="1" t="str">
        <f t="shared" si="119"/>
        <v>Beuningen</v>
      </c>
      <c r="R207" s="1" t="str">
        <f t="shared" si="119"/>
        <v>Beuningen</v>
      </c>
      <c r="S207" s="1" t="str">
        <f t="shared" si="119"/>
        <v>Beuningen</v>
      </c>
      <c r="T207" s="1" t="str">
        <f t="shared" si="119"/>
        <v>Beuningen</v>
      </c>
      <c r="U207" s="1" t="str">
        <f t="shared" si="119"/>
        <v>Beuningen</v>
      </c>
    </row>
    <row r="209" spans="5:21" x14ac:dyDescent="0.25">
      <c r="E209" t="str">
        <f>+F5</f>
        <v>WFSR nr</v>
      </c>
      <c r="G209" s="1">
        <f>+G5</f>
        <v>692967</v>
      </c>
      <c r="H209" s="1">
        <f t="shared" ref="H209:U209" si="120">+H5</f>
        <v>692968</v>
      </c>
      <c r="I209" s="1">
        <f t="shared" si="120"/>
        <v>692969</v>
      </c>
      <c r="J209" s="1">
        <f t="shared" si="120"/>
        <v>692970</v>
      </c>
      <c r="K209" s="1">
        <f t="shared" si="120"/>
        <v>692971</v>
      </c>
      <c r="L209" s="1">
        <f t="shared" si="120"/>
        <v>692972</v>
      </c>
      <c r="M209" s="1">
        <f t="shared" si="120"/>
        <v>692973</v>
      </c>
      <c r="O209" s="1">
        <f t="shared" si="120"/>
        <v>693823</v>
      </c>
      <c r="P209" s="1">
        <f t="shared" si="120"/>
        <v>693825</v>
      </c>
      <c r="Q209" s="1">
        <f t="shared" si="120"/>
        <v>693826</v>
      </c>
      <c r="R209" s="1">
        <f t="shared" si="120"/>
        <v>693827</v>
      </c>
      <c r="S209" s="1">
        <f t="shared" si="120"/>
        <v>693824</v>
      </c>
      <c r="T209" s="1">
        <f t="shared" si="120"/>
        <v>693828</v>
      </c>
      <c r="U209" s="1">
        <f t="shared" si="120"/>
        <v>693829</v>
      </c>
    </row>
    <row r="210" spans="5:21" x14ac:dyDescent="0.25">
      <c r="E210" t="s">
        <v>326</v>
      </c>
      <c r="G210" s="1">
        <v>1</v>
      </c>
      <c r="H210" s="1">
        <v>2</v>
      </c>
      <c r="I210" s="1">
        <v>3</v>
      </c>
      <c r="J210" s="1">
        <v>4</v>
      </c>
      <c r="K210" s="1">
        <v>5</v>
      </c>
      <c r="L210" s="1">
        <v>6</v>
      </c>
      <c r="M210" s="1">
        <v>7</v>
      </c>
      <c r="O210" s="1">
        <v>8</v>
      </c>
      <c r="P210" s="1">
        <v>9</v>
      </c>
      <c r="Q210" s="1">
        <v>10</v>
      </c>
      <c r="R210" s="1">
        <v>11</v>
      </c>
      <c r="S210" s="1">
        <v>12</v>
      </c>
      <c r="T210" s="1">
        <v>13</v>
      </c>
      <c r="U210" s="1">
        <v>14</v>
      </c>
    </row>
    <row r="211" spans="5:21" x14ac:dyDescent="0.25">
      <c r="E211" t="s">
        <v>300</v>
      </c>
      <c r="G211" s="1" t="s">
        <v>324</v>
      </c>
      <c r="H211" s="1" t="s">
        <v>324</v>
      </c>
      <c r="I211" s="1" t="s">
        <v>324</v>
      </c>
      <c r="J211" s="1" t="s">
        <v>324</v>
      </c>
      <c r="K211" s="1" t="s">
        <v>324</v>
      </c>
      <c r="L211" s="1" t="s">
        <v>324</v>
      </c>
      <c r="M211" s="1" t="s">
        <v>324</v>
      </c>
      <c r="O211" s="1" t="s">
        <v>325</v>
      </c>
      <c r="P211" s="1" t="s">
        <v>325</v>
      </c>
      <c r="Q211" s="1" t="s">
        <v>325</v>
      </c>
      <c r="R211" s="1" t="s">
        <v>325</v>
      </c>
      <c r="S211" s="1" t="s">
        <v>325</v>
      </c>
      <c r="T211" s="1" t="s">
        <v>325</v>
      </c>
      <c r="U211" s="1" t="s">
        <v>325</v>
      </c>
    </row>
    <row r="212" spans="5:21" x14ac:dyDescent="0.25">
      <c r="E212" t="s">
        <v>301</v>
      </c>
      <c r="G212" s="1" t="str">
        <f>+G10</f>
        <v>koe</v>
      </c>
      <c r="H212" s="1" t="str">
        <f t="shared" ref="H212:U212" si="121">+H10</f>
        <v>koe</v>
      </c>
      <c r="I212" s="1" t="str">
        <f t="shared" si="121"/>
        <v>koe</v>
      </c>
      <c r="J212" s="1" t="str">
        <f t="shared" si="121"/>
        <v>koe</v>
      </c>
      <c r="K212" s="1" t="str">
        <f t="shared" si="121"/>
        <v>koe</v>
      </c>
      <c r="L212" s="1" t="str">
        <f t="shared" si="121"/>
        <v>koe</v>
      </c>
      <c r="M212" s="1" t="str">
        <f t="shared" si="121"/>
        <v>koe</v>
      </c>
      <c r="O212" s="1" t="str">
        <f t="shared" si="121"/>
        <v>koe</v>
      </c>
      <c r="P212" s="1" t="str">
        <f t="shared" si="121"/>
        <v>koe</v>
      </c>
      <c r="Q212" s="1" t="str">
        <f t="shared" si="121"/>
        <v>koe</v>
      </c>
      <c r="R212" s="1" t="str">
        <f t="shared" si="121"/>
        <v>koe</v>
      </c>
      <c r="S212" s="1" t="str">
        <f t="shared" si="121"/>
        <v>stier</v>
      </c>
      <c r="T212" s="1" t="str">
        <f t="shared" si="121"/>
        <v>stier</v>
      </c>
      <c r="U212" s="1" t="str">
        <f t="shared" si="121"/>
        <v>stier</v>
      </c>
    </row>
    <row r="214" spans="5:21" x14ac:dyDescent="0.25">
      <c r="E214" t="s">
        <v>302</v>
      </c>
      <c r="F214" t="s">
        <v>142</v>
      </c>
      <c r="G214" s="2">
        <f>+G36</f>
        <v>0.46487738429999997</v>
      </c>
      <c r="H214" s="2">
        <f t="shared" ref="H214:U214" si="122">+H36</f>
        <v>0.39102161000000002</v>
      </c>
      <c r="I214" s="2">
        <f t="shared" si="122"/>
        <v>2.1199885581999993</v>
      </c>
      <c r="J214" s="2">
        <f t="shared" si="122"/>
        <v>0.31332968169999997</v>
      </c>
      <c r="K214" s="2">
        <f t="shared" si="122"/>
        <v>2.8104381923000004</v>
      </c>
      <c r="L214" s="2">
        <f t="shared" si="122"/>
        <v>2.3418074017000001</v>
      </c>
      <c r="M214" s="2">
        <f t="shared" si="122"/>
        <v>0.78518413959999989</v>
      </c>
      <c r="N214" s="2"/>
      <c r="O214" s="2">
        <f t="shared" si="122"/>
        <v>1.3251862468</v>
      </c>
      <c r="P214" s="2">
        <f t="shared" si="122"/>
        <v>1.6679461944999998</v>
      </c>
      <c r="Q214" s="2">
        <f t="shared" si="122"/>
        <v>0.78981644539999996</v>
      </c>
      <c r="R214" s="2">
        <f t="shared" si="122"/>
        <v>0.82593521289999994</v>
      </c>
      <c r="S214" s="2">
        <f t="shared" si="122"/>
        <v>2.1340765209999999</v>
      </c>
      <c r="T214" s="2">
        <f t="shared" si="122"/>
        <v>2.3846994058000002</v>
      </c>
      <c r="U214" s="2">
        <f t="shared" si="122"/>
        <v>2.2661237830000003</v>
      </c>
    </row>
    <row r="215" spans="5:21" x14ac:dyDescent="0.25">
      <c r="E215" t="s">
        <v>306</v>
      </c>
      <c r="F215" t="s">
        <v>143</v>
      </c>
      <c r="G215" s="2">
        <f>+G37</f>
        <v>0.54790064689999995</v>
      </c>
      <c r="H215" s="2">
        <f t="shared" ref="H215:U215" si="123">+H37</f>
        <v>0.45373135639999995</v>
      </c>
      <c r="I215" s="2">
        <f t="shared" si="123"/>
        <v>2.1506710516999994</v>
      </c>
      <c r="J215" s="2">
        <f t="shared" si="123"/>
        <v>0.360453721</v>
      </c>
      <c r="K215" s="2">
        <f t="shared" si="123"/>
        <v>2.8288028423</v>
      </c>
      <c r="L215" s="2">
        <f t="shared" si="123"/>
        <v>2.3484398097000003</v>
      </c>
      <c r="M215" s="2">
        <f t="shared" si="123"/>
        <v>0.79113364389999996</v>
      </c>
      <c r="N215" s="2"/>
      <c r="O215" s="2">
        <f t="shared" si="123"/>
        <v>1.3295603867999999</v>
      </c>
      <c r="P215" s="2">
        <f t="shared" si="123"/>
        <v>1.6714983205999996</v>
      </c>
      <c r="Q215" s="2">
        <f t="shared" si="123"/>
        <v>0.93428701540000003</v>
      </c>
      <c r="R215" s="2">
        <f t="shared" si="123"/>
        <v>0.83543171289999996</v>
      </c>
      <c r="S215" s="2">
        <f t="shared" si="123"/>
        <v>2.5549231209999999</v>
      </c>
      <c r="T215" s="2">
        <f t="shared" si="123"/>
        <v>2.4000836257999998</v>
      </c>
      <c r="U215" s="2">
        <f t="shared" si="123"/>
        <v>2.275527023</v>
      </c>
    </row>
    <row r="216" spans="5:21" x14ac:dyDescent="0.25">
      <c r="E216" t="s">
        <v>303</v>
      </c>
      <c r="F216" t="s">
        <v>142</v>
      </c>
      <c r="G216" s="2">
        <f>+G63</f>
        <v>1.2111800810000002</v>
      </c>
      <c r="H216" s="2">
        <f t="shared" ref="H216:U216" si="124">+H63</f>
        <v>1.1646155614999998</v>
      </c>
      <c r="I216" s="2">
        <f t="shared" si="124"/>
        <v>2.8948316287</v>
      </c>
      <c r="J216" s="2">
        <f t="shared" si="124"/>
        <v>1.009340415</v>
      </c>
      <c r="K216" s="2">
        <f t="shared" si="124"/>
        <v>2.8119159501000004</v>
      </c>
      <c r="L216" s="2">
        <f t="shared" si="124"/>
        <v>2.5312081603999999</v>
      </c>
      <c r="M216" s="2">
        <f t="shared" si="124"/>
        <v>1.3585787826</v>
      </c>
      <c r="N216" s="2"/>
      <c r="O216" s="2">
        <f t="shared" si="124"/>
        <v>2.1925284544000005</v>
      </c>
      <c r="P216" s="2">
        <f t="shared" si="124"/>
        <v>2.6640429492000002</v>
      </c>
      <c r="Q216" s="2">
        <f t="shared" si="124"/>
        <v>1.8593622944000001</v>
      </c>
      <c r="R216" s="2">
        <f t="shared" si="124"/>
        <v>1.77066192508</v>
      </c>
      <c r="S216" s="2">
        <f t="shared" si="124"/>
        <v>5.8778616543400011</v>
      </c>
      <c r="T216" s="2">
        <f t="shared" si="124"/>
        <v>3.9810155901500002</v>
      </c>
      <c r="U216" s="2">
        <f t="shared" si="124"/>
        <v>4.4084816621400007</v>
      </c>
    </row>
    <row r="217" spans="5:21" x14ac:dyDescent="0.25">
      <c r="E217" t="s">
        <v>306</v>
      </c>
      <c r="F217" t="s">
        <v>143</v>
      </c>
      <c r="G217" s="2">
        <f>+G64</f>
        <v>1.2136940810000003</v>
      </c>
      <c r="H217" s="2">
        <f t="shared" ref="H217:U217" si="125">+H64</f>
        <v>1.1663465614999999</v>
      </c>
      <c r="I217" s="2">
        <f t="shared" si="125"/>
        <v>2.8948316287</v>
      </c>
      <c r="J217" s="2">
        <f t="shared" si="125"/>
        <v>1.012601415</v>
      </c>
      <c r="K217" s="2">
        <f t="shared" si="125"/>
        <v>2.8119159501000004</v>
      </c>
      <c r="L217" s="2">
        <f t="shared" si="125"/>
        <v>2.5312081603999999</v>
      </c>
      <c r="M217" s="2">
        <f t="shared" si="125"/>
        <v>1.3585787826</v>
      </c>
      <c r="N217" s="2"/>
      <c r="O217" s="2">
        <f t="shared" si="125"/>
        <v>2.1925284544000005</v>
      </c>
      <c r="P217" s="2">
        <f t="shared" si="125"/>
        <v>2.6640429492000002</v>
      </c>
      <c r="Q217" s="2">
        <f t="shared" si="125"/>
        <v>1.8593622944000001</v>
      </c>
      <c r="R217" s="2">
        <f t="shared" si="125"/>
        <v>1.77066192508</v>
      </c>
      <c r="S217" s="2">
        <f t="shared" si="125"/>
        <v>5.8778616543400011</v>
      </c>
      <c r="T217" s="2">
        <f t="shared" si="125"/>
        <v>3.9810155901500002</v>
      </c>
      <c r="U217" s="2">
        <f t="shared" si="125"/>
        <v>4.4084816621400007</v>
      </c>
    </row>
    <row r="218" spans="5:21" x14ac:dyDescent="0.25">
      <c r="E218" t="s">
        <v>304</v>
      </c>
      <c r="F218" t="s">
        <v>142</v>
      </c>
      <c r="G218" s="2">
        <f>+G66</f>
        <v>1.6760574653000002</v>
      </c>
      <c r="H218" s="2">
        <f t="shared" ref="H218:U218" si="126">+H66</f>
        <v>1.5556371714999999</v>
      </c>
      <c r="I218" s="2">
        <f t="shared" si="126"/>
        <v>5.0148201868999998</v>
      </c>
      <c r="J218" s="2">
        <f t="shared" si="126"/>
        <v>1.3226700967</v>
      </c>
      <c r="K218" s="2">
        <f t="shared" si="126"/>
        <v>5.6223541424000008</v>
      </c>
      <c r="L218" s="2">
        <f t="shared" si="126"/>
        <v>4.8730155621</v>
      </c>
      <c r="M218" s="2">
        <f t="shared" si="126"/>
        <v>2.1437629221999996</v>
      </c>
      <c r="N218" s="2"/>
      <c r="O218" s="2">
        <f t="shared" si="126"/>
        <v>3.5177147012000005</v>
      </c>
      <c r="P218" s="2">
        <f t="shared" si="126"/>
        <v>4.3319891436999995</v>
      </c>
      <c r="Q218" s="2">
        <f t="shared" si="126"/>
        <v>2.6491787398</v>
      </c>
      <c r="R218" s="2">
        <f t="shared" si="126"/>
        <v>2.5965971379799999</v>
      </c>
      <c r="S218" s="2">
        <f t="shared" si="126"/>
        <v>8.011938175340001</v>
      </c>
      <c r="T218" s="2">
        <f t="shared" si="126"/>
        <v>6.3657149959500003</v>
      </c>
      <c r="U218" s="2">
        <f t="shared" si="126"/>
        <v>6.674605445140001</v>
      </c>
    </row>
    <row r="219" spans="5:21" x14ac:dyDescent="0.25">
      <c r="E219" t="s">
        <v>306</v>
      </c>
      <c r="F219" t="s">
        <v>143</v>
      </c>
      <c r="G219" s="2">
        <f>+G67</f>
        <v>1.7615947279000004</v>
      </c>
      <c r="H219" s="2">
        <f t="shared" ref="H219:U219" si="127">+H67</f>
        <v>1.6200779178999998</v>
      </c>
      <c r="I219" s="25">
        <f t="shared" si="127"/>
        <v>5.0455026803999994</v>
      </c>
      <c r="J219" s="2">
        <f t="shared" si="127"/>
        <v>1.3730551360000001</v>
      </c>
      <c r="K219" s="25">
        <f t="shared" si="127"/>
        <v>5.6407187924000004</v>
      </c>
      <c r="L219" s="25">
        <f t="shared" si="127"/>
        <v>4.8796479701000006</v>
      </c>
      <c r="M219" s="2">
        <f t="shared" si="127"/>
        <v>2.1497124264999998</v>
      </c>
      <c r="N219" s="2"/>
      <c r="O219" s="2">
        <f t="shared" si="127"/>
        <v>3.5220888412000004</v>
      </c>
      <c r="P219" s="2">
        <f t="shared" si="127"/>
        <v>4.3355412698000002</v>
      </c>
      <c r="Q219" s="2">
        <f t="shared" si="127"/>
        <v>2.7936493098000001</v>
      </c>
      <c r="R219" s="2">
        <f t="shared" si="127"/>
        <v>2.6060936379799999</v>
      </c>
      <c r="S219" s="25">
        <f t="shared" si="127"/>
        <v>8.43278477534</v>
      </c>
      <c r="T219" s="25">
        <f t="shared" si="127"/>
        <v>6.38109921595</v>
      </c>
      <c r="U219" s="25">
        <f t="shared" si="127"/>
        <v>6.6840086851400002</v>
      </c>
    </row>
    <row r="220" spans="5:21" x14ac:dyDescent="0.25">
      <c r="G220" s="2"/>
      <c r="H220" s="2"/>
      <c r="I220" s="25"/>
      <c r="J220" s="2"/>
      <c r="K220" s="25"/>
      <c r="L220" s="25"/>
      <c r="M220" s="2"/>
      <c r="N220" s="2"/>
      <c r="O220" s="2"/>
      <c r="P220" s="2"/>
      <c r="Q220" s="2"/>
      <c r="R220" s="2"/>
      <c r="S220" s="25"/>
      <c r="T220" s="25"/>
      <c r="U220" s="25"/>
    </row>
    <row r="221" spans="5:21" x14ac:dyDescent="0.25">
      <c r="E221" t="s">
        <v>101</v>
      </c>
      <c r="F221" t="s">
        <v>142</v>
      </c>
      <c r="G221" s="23">
        <f t="shared" ref="G221:M222" si="128">+G77</f>
        <v>10.850000000000001</v>
      </c>
      <c r="H221" s="23">
        <f t="shared" si="128"/>
        <v>11.899999999999999</v>
      </c>
      <c r="I221" s="23">
        <f t="shared" si="128"/>
        <v>40.650000000000006</v>
      </c>
      <c r="J221" s="23">
        <f t="shared" si="128"/>
        <v>5.7150000000000007</v>
      </c>
      <c r="K221" s="23">
        <f t="shared" si="128"/>
        <v>30.96</v>
      </c>
      <c r="L221" s="23">
        <f t="shared" si="128"/>
        <v>29.17</v>
      </c>
      <c r="M221" s="23">
        <f t="shared" si="128"/>
        <v>19.25</v>
      </c>
      <c r="N221" s="23"/>
      <c r="O221" s="23">
        <f t="shared" ref="O221:U222" si="129">+O77</f>
        <v>19.79</v>
      </c>
      <c r="P221" s="23">
        <f t="shared" si="129"/>
        <v>28.139999999999997</v>
      </c>
      <c r="Q221" s="23">
        <f t="shared" si="129"/>
        <v>19.82</v>
      </c>
      <c r="R221" s="23">
        <f t="shared" si="129"/>
        <v>18.899707999999997</v>
      </c>
      <c r="S221" s="23">
        <f t="shared" si="129"/>
        <v>87.68151300000001</v>
      </c>
      <c r="T221" s="23">
        <f t="shared" si="129"/>
        <v>49.249825000000001</v>
      </c>
      <c r="U221" s="23">
        <f t="shared" si="129"/>
        <v>62.694276000000002</v>
      </c>
    </row>
    <row r="222" spans="5:21" x14ac:dyDescent="0.25">
      <c r="E222" t="s">
        <v>305</v>
      </c>
      <c r="F222" t="s">
        <v>143</v>
      </c>
      <c r="G222" s="23">
        <f t="shared" si="128"/>
        <v>11.801000000000002</v>
      </c>
      <c r="H222" s="23">
        <f t="shared" si="128"/>
        <v>12.576999999999998</v>
      </c>
      <c r="I222" s="23">
        <f t="shared" si="128"/>
        <v>41.410000000000004</v>
      </c>
      <c r="J222" s="23">
        <f t="shared" si="128"/>
        <v>6.48</v>
      </c>
      <c r="K222" s="23">
        <f t="shared" si="128"/>
        <v>31.911000000000001</v>
      </c>
      <c r="L222" s="23">
        <f t="shared" si="128"/>
        <v>29.802</v>
      </c>
      <c r="M222" s="23">
        <f t="shared" si="128"/>
        <v>19.928000000000001</v>
      </c>
      <c r="N222" s="23"/>
      <c r="O222" s="23">
        <f t="shared" si="129"/>
        <v>20.160699999999999</v>
      </c>
      <c r="P222" s="23">
        <f t="shared" si="129"/>
        <v>28.914999999999999</v>
      </c>
      <c r="Q222" s="23">
        <f t="shared" si="129"/>
        <v>20.379099999999998</v>
      </c>
      <c r="R222" s="23">
        <f t="shared" si="129"/>
        <v>18.916029999999999</v>
      </c>
      <c r="S222" s="24">
        <f t="shared" si="129"/>
        <v>87.728888000000012</v>
      </c>
      <c r="T222" s="24">
        <f t="shared" si="129"/>
        <v>49.308093999999997</v>
      </c>
      <c r="U222" s="24">
        <f t="shared" si="129"/>
        <v>62.733524000000003</v>
      </c>
    </row>
    <row r="223" spans="5:21" x14ac:dyDescent="0.25">
      <c r="G223" s="23"/>
      <c r="H223" s="23"/>
      <c r="I223" s="23"/>
      <c r="J223" s="23"/>
      <c r="K223" s="23"/>
      <c r="L223" s="23"/>
      <c r="M223" s="23"/>
      <c r="N223" s="23"/>
      <c r="O223" s="23"/>
      <c r="P223" s="23"/>
      <c r="Q223" s="23"/>
      <c r="R223" s="23"/>
      <c r="S223" s="24"/>
      <c r="T223" s="24"/>
      <c r="U223" s="24"/>
    </row>
    <row r="224" spans="5:21" x14ac:dyDescent="0.25">
      <c r="E224" t="s">
        <v>307</v>
      </c>
      <c r="F224" t="s">
        <v>142</v>
      </c>
      <c r="G224" s="2">
        <f>+PFASs!S6</f>
        <v>0.14499999999999999</v>
      </c>
      <c r="H224" s="2">
        <f>+PFASs!S7</f>
        <v>8.5000000000000006E-2</v>
      </c>
      <c r="I224" s="2">
        <f>+PFASs!S8</f>
        <v>0.189</v>
      </c>
      <c r="J224" s="2">
        <f>+PFASs!S9</f>
        <v>7.8E-2</v>
      </c>
      <c r="K224" s="2">
        <f>+PFASs!S10</f>
        <v>0.23899999999999999</v>
      </c>
      <c r="L224" s="2">
        <f>+PFASs!S11</f>
        <v>0.159</v>
      </c>
      <c r="M224" s="2">
        <f>+PFASs!S12</f>
        <v>0.184</v>
      </c>
      <c r="O224" s="2">
        <f>+PFASs!S14</f>
        <v>0.218</v>
      </c>
      <c r="P224" s="2">
        <f>+PFASs!S16</f>
        <v>0.19900000000000001</v>
      </c>
      <c r="Q224" s="2">
        <f>+PFASs!S17</f>
        <v>0.19800000000000001</v>
      </c>
      <c r="R224" s="2">
        <f>+PFASs!S18</f>
        <v>0.19700000000000001</v>
      </c>
      <c r="S224" s="2">
        <f>+PFASs!S15</f>
        <v>0.22600000000000001</v>
      </c>
      <c r="T224" s="2">
        <f>+PFASs!S19</f>
        <v>0.248</v>
      </c>
      <c r="U224" s="2">
        <f>+PFASs!S20</f>
        <v>0.24</v>
      </c>
    </row>
    <row r="225" spans="5:8" x14ac:dyDescent="0.25">
      <c r="E225" t="s">
        <v>308</v>
      </c>
    </row>
    <row r="226" spans="5:8" x14ac:dyDescent="0.25">
      <c r="E226" t="s">
        <v>317</v>
      </c>
    </row>
    <row r="228" spans="5:8" x14ac:dyDescent="0.25">
      <c r="E228" t="s">
        <v>309</v>
      </c>
      <c r="H228" s="26" t="s">
        <v>310</v>
      </c>
    </row>
    <row r="229" spans="5:8" x14ac:dyDescent="0.25">
      <c r="E229" t="s">
        <v>311</v>
      </c>
      <c r="H229" s="26" t="s">
        <v>312</v>
      </c>
    </row>
    <row r="230" spans="5:8" x14ac:dyDescent="0.25">
      <c r="E230" t="s">
        <v>313</v>
      </c>
      <c r="H230" s="26" t="s">
        <v>314</v>
      </c>
    </row>
    <row r="231" spans="5:8" x14ac:dyDescent="0.25">
      <c r="E231" t="s">
        <v>315</v>
      </c>
      <c r="H231" s="26" t="s">
        <v>316</v>
      </c>
    </row>
  </sheetData>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1039-9ED0-4B2F-B50B-C230E51F3310}">
  <dimension ref="A2:AB20"/>
  <sheetViews>
    <sheetView topLeftCell="L1" workbookViewId="0">
      <selection activeCell="Z6" sqref="Z6"/>
    </sheetView>
  </sheetViews>
  <sheetFormatPr defaultRowHeight="15" x14ac:dyDescent="0.25"/>
  <cols>
    <col min="1" max="1" width="12" customWidth="1"/>
    <col min="2" max="2" width="11.140625" customWidth="1"/>
    <col min="24" max="24" width="11.42578125" bestFit="1" customWidth="1"/>
    <col min="25" max="25" width="13.5703125" bestFit="1" customWidth="1"/>
  </cols>
  <sheetData>
    <row r="2" spans="1:28" x14ac:dyDescent="0.25">
      <c r="A2" t="s">
        <v>298</v>
      </c>
      <c r="B2" s="20" t="s">
        <v>264</v>
      </c>
      <c r="C2" s="20" t="s">
        <v>265</v>
      </c>
      <c r="D2" s="20" t="s">
        <v>265</v>
      </c>
      <c r="E2" s="21">
        <v>0.2</v>
      </c>
      <c r="F2" s="20">
        <v>2.5000000000000001E-2</v>
      </c>
      <c r="G2" s="20">
        <v>0.125</v>
      </c>
      <c r="H2" s="20">
        <v>0.05</v>
      </c>
      <c r="I2" s="20">
        <v>2.5000000000000001E-2</v>
      </c>
      <c r="J2" s="20">
        <v>2.5000000000000001E-2</v>
      </c>
      <c r="K2" s="20">
        <v>2.5000000000000001E-2</v>
      </c>
      <c r="L2" s="20">
        <v>2.5000000000000001E-2</v>
      </c>
      <c r="M2" s="20">
        <v>0.1</v>
      </c>
      <c r="N2" s="20" t="s">
        <v>266</v>
      </c>
      <c r="O2" s="20" t="s">
        <v>265</v>
      </c>
      <c r="P2" s="20">
        <v>2.5000000000000001E-2</v>
      </c>
      <c r="Q2" s="20">
        <v>2.5000000000000001E-2</v>
      </c>
      <c r="R2" s="20">
        <v>2.5000000000000001E-2</v>
      </c>
      <c r="S2" s="20">
        <v>2.5000000000000001E-2</v>
      </c>
      <c r="T2" s="20">
        <v>2.5000000000000001E-2</v>
      </c>
      <c r="U2" s="20" t="s">
        <v>265</v>
      </c>
      <c r="V2" s="20" t="s">
        <v>265</v>
      </c>
      <c r="W2" s="21">
        <v>0.1</v>
      </c>
      <c r="X2" s="20">
        <v>2.5000000000000001E-2</v>
      </c>
      <c r="Y2" s="20">
        <v>2.5000000000000001E-2</v>
      </c>
      <c r="Z2" s="20" t="s">
        <v>266</v>
      </c>
    </row>
    <row r="3" spans="1:28" x14ac:dyDescent="0.25">
      <c r="B3" s="20" t="s">
        <v>267</v>
      </c>
      <c r="C3" s="20" t="s">
        <v>268</v>
      </c>
      <c r="D3" s="20" t="s">
        <v>269</v>
      </c>
      <c r="E3" s="20" t="s">
        <v>270</v>
      </c>
      <c r="F3" s="20" t="s">
        <v>271</v>
      </c>
      <c r="G3" s="20" t="s">
        <v>272</v>
      </c>
      <c r="H3" s="20" t="s">
        <v>273</v>
      </c>
      <c r="I3" s="20" t="s">
        <v>274</v>
      </c>
      <c r="J3" s="20" t="s">
        <v>275</v>
      </c>
      <c r="K3" s="20" t="s">
        <v>276</v>
      </c>
      <c r="L3" s="20" t="s">
        <v>277</v>
      </c>
      <c r="M3" s="20" t="s">
        <v>278</v>
      </c>
      <c r="N3" s="20" t="s">
        <v>279</v>
      </c>
      <c r="O3" s="20" t="s">
        <v>280</v>
      </c>
      <c r="P3" s="20" t="s">
        <v>281</v>
      </c>
      <c r="Q3" s="20" t="s">
        <v>282</v>
      </c>
      <c r="R3" s="20" t="s">
        <v>283</v>
      </c>
      <c r="S3" s="20" t="s">
        <v>284</v>
      </c>
      <c r="T3" s="20" t="s">
        <v>285</v>
      </c>
      <c r="U3" s="20" t="s">
        <v>286</v>
      </c>
      <c r="V3" s="20" t="s">
        <v>287</v>
      </c>
      <c r="W3" s="20" t="s">
        <v>288</v>
      </c>
      <c r="X3" s="20" t="s">
        <v>289</v>
      </c>
      <c r="Y3" s="20" t="s">
        <v>290</v>
      </c>
      <c r="Z3" s="20" t="s">
        <v>291</v>
      </c>
    </row>
    <row r="4" spans="1:28" x14ac:dyDescent="0.25">
      <c r="B4" s="20"/>
      <c r="C4" s="20"/>
      <c r="D4" s="20"/>
      <c r="E4" s="20"/>
      <c r="F4" s="20"/>
      <c r="G4" s="20"/>
      <c r="H4" s="20"/>
      <c r="I4" s="20"/>
      <c r="J4" s="20"/>
      <c r="K4" s="20"/>
      <c r="L4" s="20"/>
      <c r="M4" s="20"/>
      <c r="N4" s="20"/>
      <c r="O4" s="20"/>
      <c r="P4" s="20"/>
      <c r="Q4" s="20"/>
      <c r="R4" s="20"/>
      <c r="S4" s="20"/>
      <c r="T4" s="20"/>
      <c r="U4" s="20"/>
      <c r="V4" s="20"/>
      <c r="W4" s="20"/>
      <c r="X4" s="20"/>
      <c r="Y4" s="20"/>
      <c r="Z4" s="20"/>
    </row>
    <row r="5" spans="1:28" x14ac:dyDescent="0.25">
      <c r="B5" s="20"/>
      <c r="C5" s="20"/>
      <c r="D5" s="20"/>
      <c r="E5" s="20"/>
      <c r="F5" s="20"/>
      <c r="G5" s="20"/>
      <c r="H5" s="20"/>
      <c r="I5" s="20"/>
      <c r="J5" s="20"/>
      <c r="K5" s="20"/>
      <c r="L5" s="20"/>
      <c r="M5" s="20"/>
      <c r="N5" s="20"/>
      <c r="O5" s="20"/>
      <c r="P5" s="20"/>
      <c r="Q5" s="20"/>
      <c r="R5" s="20"/>
      <c r="S5" s="20"/>
      <c r="T5" s="20"/>
      <c r="U5" s="20"/>
      <c r="V5" s="20"/>
      <c r="W5" s="20"/>
      <c r="X5" s="20"/>
      <c r="Y5" s="20"/>
      <c r="Z5" s="20"/>
    </row>
    <row r="6" spans="1:28" x14ac:dyDescent="0.25">
      <c r="A6" t="s">
        <v>236</v>
      </c>
      <c r="B6" s="20">
        <v>200692960</v>
      </c>
      <c r="C6" s="20" t="s">
        <v>265</v>
      </c>
      <c r="D6" s="20" t="s">
        <v>265</v>
      </c>
      <c r="E6" s="20" t="s">
        <v>292</v>
      </c>
      <c r="F6" s="20" t="s">
        <v>293</v>
      </c>
      <c r="G6" s="20" t="s">
        <v>294</v>
      </c>
      <c r="H6" s="20" t="s">
        <v>295</v>
      </c>
      <c r="I6" s="20" t="s">
        <v>293</v>
      </c>
      <c r="J6" s="20" t="s">
        <v>293</v>
      </c>
      <c r="K6" s="20" t="s">
        <v>293</v>
      </c>
      <c r="L6" s="20" t="s">
        <v>293</v>
      </c>
      <c r="M6" s="20" t="s">
        <v>296</v>
      </c>
      <c r="N6" s="20"/>
      <c r="O6" s="20" t="s">
        <v>265</v>
      </c>
      <c r="P6" s="20" t="s">
        <v>293</v>
      </c>
      <c r="Q6" s="20" t="s">
        <v>293</v>
      </c>
      <c r="R6" s="20" t="s">
        <v>293</v>
      </c>
      <c r="S6" s="20">
        <v>0.14499999999999999</v>
      </c>
      <c r="T6" s="20" t="s">
        <v>293</v>
      </c>
      <c r="U6" s="20" t="s">
        <v>265</v>
      </c>
      <c r="V6" s="20" t="s">
        <v>265</v>
      </c>
      <c r="W6" s="20" t="s">
        <v>297</v>
      </c>
      <c r="X6" s="20" t="s">
        <v>293</v>
      </c>
      <c r="Y6" s="20" t="s">
        <v>293</v>
      </c>
      <c r="Z6" s="21">
        <v>0.14499999999999999</v>
      </c>
      <c r="AB6" t="s">
        <v>190</v>
      </c>
    </row>
    <row r="7" spans="1:28" x14ac:dyDescent="0.25">
      <c r="B7" s="20">
        <v>200692961</v>
      </c>
      <c r="C7" s="20" t="s">
        <v>265</v>
      </c>
      <c r="D7" s="20" t="s">
        <v>265</v>
      </c>
      <c r="E7" s="20" t="s">
        <v>292</v>
      </c>
      <c r="F7" s="20" t="s">
        <v>293</v>
      </c>
      <c r="G7" s="20" t="s">
        <v>294</v>
      </c>
      <c r="H7" s="20" t="s">
        <v>295</v>
      </c>
      <c r="I7" s="20" t="s">
        <v>293</v>
      </c>
      <c r="J7" s="20" t="s">
        <v>293</v>
      </c>
      <c r="K7" s="20" t="s">
        <v>293</v>
      </c>
      <c r="L7" s="20" t="s">
        <v>293</v>
      </c>
      <c r="M7" s="20" t="s">
        <v>296</v>
      </c>
      <c r="N7" s="20"/>
      <c r="O7" s="20" t="s">
        <v>265</v>
      </c>
      <c r="P7" s="20" t="s">
        <v>293</v>
      </c>
      <c r="Q7" s="20" t="s">
        <v>293</v>
      </c>
      <c r="R7" s="20" t="s">
        <v>293</v>
      </c>
      <c r="S7" s="20">
        <v>8.5000000000000006E-2</v>
      </c>
      <c r="T7" s="20" t="s">
        <v>293</v>
      </c>
      <c r="U7" s="20" t="s">
        <v>265</v>
      </c>
      <c r="V7" s="20" t="s">
        <v>265</v>
      </c>
      <c r="W7" s="20" t="s">
        <v>297</v>
      </c>
      <c r="X7" s="20" t="s">
        <v>293</v>
      </c>
      <c r="Y7" s="20" t="s">
        <v>293</v>
      </c>
      <c r="Z7" s="21">
        <v>8.5000000000000006E-2</v>
      </c>
      <c r="AB7" t="s">
        <v>193</v>
      </c>
    </row>
    <row r="8" spans="1:28" x14ac:dyDescent="0.25">
      <c r="B8" s="20">
        <v>200692962</v>
      </c>
      <c r="C8" s="20" t="s">
        <v>265</v>
      </c>
      <c r="D8" s="20" t="s">
        <v>265</v>
      </c>
      <c r="E8" s="20" t="s">
        <v>292</v>
      </c>
      <c r="F8" s="20" t="s">
        <v>293</v>
      </c>
      <c r="G8" s="20" t="s">
        <v>294</v>
      </c>
      <c r="H8" s="20" t="s">
        <v>295</v>
      </c>
      <c r="I8" s="20" t="s">
        <v>293</v>
      </c>
      <c r="J8" s="20" t="s">
        <v>293</v>
      </c>
      <c r="K8" s="20" t="s">
        <v>293</v>
      </c>
      <c r="L8" s="20" t="s">
        <v>293</v>
      </c>
      <c r="M8" s="20" t="s">
        <v>296</v>
      </c>
      <c r="N8" s="20"/>
      <c r="O8" s="20" t="s">
        <v>265</v>
      </c>
      <c r="P8" s="20" t="s">
        <v>293</v>
      </c>
      <c r="Q8" s="20" t="s">
        <v>293</v>
      </c>
      <c r="R8" s="20" t="s">
        <v>293</v>
      </c>
      <c r="S8" s="20">
        <v>0.189</v>
      </c>
      <c r="T8" s="20" t="s">
        <v>293</v>
      </c>
      <c r="U8" s="20" t="s">
        <v>265</v>
      </c>
      <c r="V8" s="20" t="s">
        <v>265</v>
      </c>
      <c r="W8" s="20" t="s">
        <v>297</v>
      </c>
      <c r="X8" s="20" t="s">
        <v>293</v>
      </c>
      <c r="Y8" s="20" t="s">
        <v>293</v>
      </c>
      <c r="Z8" s="21">
        <v>0.189</v>
      </c>
      <c r="AB8" t="s">
        <v>195</v>
      </c>
    </row>
    <row r="9" spans="1:28" x14ac:dyDescent="0.25">
      <c r="B9" s="20">
        <v>200692963</v>
      </c>
      <c r="C9" s="20" t="s">
        <v>265</v>
      </c>
      <c r="D9" s="20" t="s">
        <v>265</v>
      </c>
      <c r="E9" s="20" t="s">
        <v>292</v>
      </c>
      <c r="F9" s="20" t="s">
        <v>293</v>
      </c>
      <c r="G9" s="20" t="s">
        <v>294</v>
      </c>
      <c r="H9" s="20" t="s">
        <v>295</v>
      </c>
      <c r="I9" s="20" t="s">
        <v>293</v>
      </c>
      <c r="J9" s="20" t="s">
        <v>293</v>
      </c>
      <c r="K9" s="20" t="s">
        <v>293</v>
      </c>
      <c r="L9" s="20" t="s">
        <v>293</v>
      </c>
      <c r="M9" s="20" t="s">
        <v>296</v>
      </c>
      <c r="N9" s="20"/>
      <c r="O9" s="20" t="s">
        <v>265</v>
      </c>
      <c r="P9" s="20" t="s">
        <v>293</v>
      </c>
      <c r="Q9" s="20" t="s">
        <v>293</v>
      </c>
      <c r="R9" s="20" t="s">
        <v>293</v>
      </c>
      <c r="S9" s="20">
        <v>7.8E-2</v>
      </c>
      <c r="T9" s="20" t="s">
        <v>293</v>
      </c>
      <c r="U9" s="20" t="s">
        <v>265</v>
      </c>
      <c r="V9" s="20" t="s">
        <v>265</v>
      </c>
      <c r="W9" s="20" t="s">
        <v>297</v>
      </c>
      <c r="X9" s="20" t="s">
        <v>293</v>
      </c>
      <c r="Y9" s="20" t="s">
        <v>293</v>
      </c>
      <c r="Z9" s="21">
        <v>7.8E-2</v>
      </c>
      <c r="AB9" t="s">
        <v>197</v>
      </c>
    </row>
    <row r="10" spans="1:28" x14ac:dyDescent="0.25">
      <c r="B10" s="20">
        <v>200692964</v>
      </c>
      <c r="C10" s="20" t="s">
        <v>265</v>
      </c>
      <c r="D10" s="20" t="s">
        <v>265</v>
      </c>
      <c r="E10" s="20" t="s">
        <v>292</v>
      </c>
      <c r="F10" s="20" t="s">
        <v>293</v>
      </c>
      <c r="G10" s="20" t="s">
        <v>294</v>
      </c>
      <c r="H10" s="20" t="s">
        <v>295</v>
      </c>
      <c r="I10" s="20" t="s">
        <v>293</v>
      </c>
      <c r="J10" s="20" t="s">
        <v>293</v>
      </c>
      <c r="K10" s="20" t="s">
        <v>293</v>
      </c>
      <c r="L10" s="20" t="s">
        <v>293</v>
      </c>
      <c r="M10" s="20" t="s">
        <v>296</v>
      </c>
      <c r="N10" s="20"/>
      <c r="O10" s="20" t="s">
        <v>265</v>
      </c>
      <c r="P10" s="20" t="s">
        <v>293</v>
      </c>
      <c r="Q10" s="20" t="s">
        <v>293</v>
      </c>
      <c r="R10" s="20" t="s">
        <v>293</v>
      </c>
      <c r="S10" s="20">
        <v>0.23899999999999999</v>
      </c>
      <c r="T10" s="20" t="s">
        <v>293</v>
      </c>
      <c r="U10" s="20" t="s">
        <v>265</v>
      </c>
      <c r="V10" s="20" t="s">
        <v>265</v>
      </c>
      <c r="W10" s="20" t="s">
        <v>297</v>
      </c>
      <c r="X10" s="20" t="s">
        <v>293</v>
      </c>
      <c r="Y10" s="20" t="s">
        <v>293</v>
      </c>
      <c r="Z10" s="21">
        <v>0.23899999999999999</v>
      </c>
      <c r="AB10" t="s">
        <v>199</v>
      </c>
    </row>
    <row r="11" spans="1:28" x14ac:dyDescent="0.25">
      <c r="B11" s="20">
        <v>200692965</v>
      </c>
      <c r="C11" s="20" t="s">
        <v>265</v>
      </c>
      <c r="D11" s="20" t="s">
        <v>265</v>
      </c>
      <c r="E11" s="20" t="s">
        <v>292</v>
      </c>
      <c r="F11" s="20" t="s">
        <v>293</v>
      </c>
      <c r="G11" s="20" t="s">
        <v>294</v>
      </c>
      <c r="H11" s="20" t="s">
        <v>295</v>
      </c>
      <c r="I11" s="20" t="s">
        <v>293</v>
      </c>
      <c r="J11" s="20" t="s">
        <v>293</v>
      </c>
      <c r="K11" s="20" t="s">
        <v>293</v>
      </c>
      <c r="L11" s="20" t="s">
        <v>293</v>
      </c>
      <c r="M11" s="20" t="s">
        <v>296</v>
      </c>
      <c r="N11" s="20"/>
      <c r="O11" s="20" t="s">
        <v>265</v>
      </c>
      <c r="P11" s="20" t="s">
        <v>293</v>
      </c>
      <c r="Q11" s="20" t="s">
        <v>293</v>
      </c>
      <c r="R11" s="20" t="s">
        <v>293</v>
      </c>
      <c r="S11" s="20">
        <v>0.159</v>
      </c>
      <c r="T11" s="20" t="s">
        <v>293</v>
      </c>
      <c r="U11" s="20" t="s">
        <v>265</v>
      </c>
      <c r="V11" s="20" t="s">
        <v>265</v>
      </c>
      <c r="W11" s="20" t="s">
        <v>297</v>
      </c>
      <c r="X11" s="20" t="s">
        <v>293</v>
      </c>
      <c r="Y11" s="20" t="s">
        <v>293</v>
      </c>
      <c r="Z11" s="21">
        <v>0.159</v>
      </c>
      <c r="AB11" t="s">
        <v>201</v>
      </c>
    </row>
    <row r="12" spans="1:28" x14ac:dyDescent="0.25">
      <c r="B12" s="20">
        <v>200692966</v>
      </c>
      <c r="C12" s="20" t="s">
        <v>265</v>
      </c>
      <c r="D12" s="20" t="s">
        <v>265</v>
      </c>
      <c r="E12" s="20" t="s">
        <v>292</v>
      </c>
      <c r="F12" s="20" t="s">
        <v>293</v>
      </c>
      <c r="G12" s="20" t="s">
        <v>294</v>
      </c>
      <c r="H12" s="20" t="s">
        <v>295</v>
      </c>
      <c r="I12" s="20" t="s">
        <v>293</v>
      </c>
      <c r="J12" s="20" t="s">
        <v>293</v>
      </c>
      <c r="K12" s="20" t="s">
        <v>293</v>
      </c>
      <c r="L12" s="20" t="s">
        <v>293</v>
      </c>
      <c r="M12" s="20" t="s">
        <v>296</v>
      </c>
      <c r="N12" s="20"/>
      <c r="O12" s="20" t="s">
        <v>265</v>
      </c>
      <c r="P12" s="20" t="s">
        <v>293</v>
      </c>
      <c r="Q12" s="20" t="s">
        <v>293</v>
      </c>
      <c r="R12" s="20" t="s">
        <v>293</v>
      </c>
      <c r="S12" s="20">
        <v>0.184</v>
      </c>
      <c r="T12" s="20" t="s">
        <v>293</v>
      </c>
      <c r="U12" s="20" t="s">
        <v>265</v>
      </c>
      <c r="V12" s="20" t="s">
        <v>265</v>
      </c>
      <c r="W12" s="20" t="s">
        <v>297</v>
      </c>
      <c r="X12" s="20" t="s">
        <v>293</v>
      </c>
      <c r="Y12" s="20" t="s">
        <v>293</v>
      </c>
      <c r="Z12" s="21">
        <v>0.184</v>
      </c>
      <c r="AB12" t="s">
        <v>203</v>
      </c>
    </row>
    <row r="13" spans="1:28" x14ac:dyDescent="0.25">
      <c r="B13" s="20"/>
      <c r="C13" s="20"/>
      <c r="D13" s="20"/>
      <c r="E13" s="20"/>
      <c r="F13" s="20"/>
      <c r="G13" s="20"/>
      <c r="H13" s="20"/>
      <c r="I13" s="20"/>
      <c r="J13" s="20"/>
      <c r="K13" s="20"/>
      <c r="L13" s="20"/>
      <c r="M13" s="20"/>
      <c r="N13" s="20"/>
      <c r="O13" s="20"/>
      <c r="P13" s="20"/>
      <c r="Q13" s="20"/>
      <c r="R13" s="20"/>
      <c r="S13" s="20"/>
      <c r="T13" s="20"/>
      <c r="U13" s="20"/>
      <c r="V13" s="20"/>
      <c r="W13" s="20"/>
      <c r="X13" s="20"/>
      <c r="Y13" s="20"/>
      <c r="Z13" s="21"/>
    </row>
    <row r="14" spans="1:28" x14ac:dyDescent="0.25">
      <c r="A14" t="s">
        <v>240</v>
      </c>
      <c r="B14" s="20">
        <v>200693816</v>
      </c>
      <c r="C14" s="20" t="s">
        <v>265</v>
      </c>
      <c r="D14" s="20" t="s">
        <v>265</v>
      </c>
      <c r="E14" s="20" t="s">
        <v>292</v>
      </c>
      <c r="F14" s="20" t="s">
        <v>293</v>
      </c>
      <c r="G14" s="20" t="s">
        <v>294</v>
      </c>
      <c r="H14" s="20" t="s">
        <v>295</v>
      </c>
      <c r="I14" s="20" t="s">
        <v>293</v>
      </c>
      <c r="J14" s="20" t="s">
        <v>293</v>
      </c>
      <c r="K14" s="20" t="s">
        <v>293</v>
      </c>
      <c r="L14" s="20" t="s">
        <v>293</v>
      </c>
      <c r="M14" s="20" t="s">
        <v>296</v>
      </c>
      <c r="N14" s="20"/>
      <c r="O14" s="20" t="s">
        <v>265</v>
      </c>
      <c r="P14" s="20" t="s">
        <v>293</v>
      </c>
      <c r="Q14" s="20" t="s">
        <v>293</v>
      </c>
      <c r="R14" s="20" t="s">
        <v>293</v>
      </c>
      <c r="S14" s="20">
        <v>0.218</v>
      </c>
      <c r="T14" s="20" t="s">
        <v>293</v>
      </c>
      <c r="U14" s="20" t="s">
        <v>265</v>
      </c>
      <c r="V14" s="20" t="s">
        <v>265</v>
      </c>
      <c r="W14" s="20" t="s">
        <v>297</v>
      </c>
      <c r="X14" s="20" t="s">
        <v>293</v>
      </c>
      <c r="Y14" s="20" t="s">
        <v>293</v>
      </c>
      <c r="Z14" s="21">
        <v>0.218</v>
      </c>
      <c r="AB14" t="s">
        <v>208</v>
      </c>
    </row>
    <row r="15" spans="1:28" x14ac:dyDescent="0.25">
      <c r="B15" s="20">
        <v>200693817</v>
      </c>
      <c r="C15" s="20" t="s">
        <v>265</v>
      </c>
      <c r="D15" s="20" t="s">
        <v>265</v>
      </c>
      <c r="E15" s="20" t="s">
        <v>292</v>
      </c>
      <c r="F15" s="20" t="s">
        <v>293</v>
      </c>
      <c r="G15" s="20" t="s">
        <v>294</v>
      </c>
      <c r="H15" s="20" t="s">
        <v>295</v>
      </c>
      <c r="I15" s="20" t="s">
        <v>293</v>
      </c>
      <c r="J15" s="20" t="s">
        <v>293</v>
      </c>
      <c r="K15" s="20" t="s">
        <v>293</v>
      </c>
      <c r="L15" s="20" t="s">
        <v>293</v>
      </c>
      <c r="M15" s="20" t="s">
        <v>296</v>
      </c>
      <c r="N15" s="20"/>
      <c r="O15" s="20" t="s">
        <v>265</v>
      </c>
      <c r="P15" s="20" t="s">
        <v>293</v>
      </c>
      <c r="Q15" s="20" t="s">
        <v>293</v>
      </c>
      <c r="R15" s="20" t="s">
        <v>293</v>
      </c>
      <c r="S15" s="20">
        <v>0.22600000000000001</v>
      </c>
      <c r="T15" s="20" t="s">
        <v>293</v>
      </c>
      <c r="U15" s="20" t="s">
        <v>265</v>
      </c>
      <c r="V15" s="20" t="s">
        <v>265</v>
      </c>
      <c r="W15" s="20" t="s">
        <v>297</v>
      </c>
      <c r="X15" s="20" t="s">
        <v>293</v>
      </c>
      <c r="Y15" s="20" t="s">
        <v>293</v>
      </c>
      <c r="Z15" s="21">
        <v>0.22600000000000001</v>
      </c>
      <c r="AB15" t="s">
        <v>210</v>
      </c>
    </row>
    <row r="16" spans="1:28" x14ac:dyDescent="0.25">
      <c r="B16" s="20">
        <v>200693818</v>
      </c>
      <c r="C16" s="20" t="s">
        <v>265</v>
      </c>
      <c r="D16" s="20" t="s">
        <v>265</v>
      </c>
      <c r="E16" s="20" t="s">
        <v>292</v>
      </c>
      <c r="F16" s="20" t="s">
        <v>293</v>
      </c>
      <c r="G16" s="20" t="s">
        <v>294</v>
      </c>
      <c r="H16" s="20" t="s">
        <v>295</v>
      </c>
      <c r="I16" s="20" t="s">
        <v>293</v>
      </c>
      <c r="J16" s="20" t="s">
        <v>293</v>
      </c>
      <c r="K16" s="20" t="s">
        <v>293</v>
      </c>
      <c r="L16" s="20" t="s">
        <v>293</v>
      </c>
      <c r="M16" s="20" t="s">
        <v>296</v>
      </c>
      <c r="N16" s="20"/>
      <c r="O16" s="20" t="s">
        <v>265</v>
      </c>
      <c r="P16" s="20" t="s">
        <v>293</v>
      </c>
      <c r="Q16" s="20" t="s">
        <v>293</v>
      </c>
      <c r="R16" s="20" t="s">
        <v>293</v>
      </c>
      <c r="S16" s="20">
        <v>0.19900000000000001</v>
      </c>
      <c r="T16" s="20" t="s">
        <v>293</v>
      </c>
      <c r="U16" s="20" t="s">
        <v>265</v>
      </c>
      <c r="V16" s="20" t="s">
        <v>265</v>
      </c>
      <c r="W16" s="20" t="s">
        <v>297</v>
      </c>
      <c r="X16" s="20" t="s">
        <v>293</v>
      </c>
      <c r="Y16" s="20" t="s">
        <v>293</v>
      </c>
      <c r="Z16" s="21">
        <v>0.19900000000000001</v>
      </c>
      <c r="AB16" t="s">
        <v>212</v>
      </c>
    </row>
    <row r="17" spans="2:28" x14ac:dyDescent="0.25">
      <c r="B17" s="20">
        <v>200693819</v>
      </c>
      <c r="C17" s="20" t="s">
        <v>265</v>
      </c>
      <c r="D17" s="20" t="s">
        <v>265</v>
      </c>
      <c r="E17" s="20" t="s">
        <v>292</v>
      </c>
      <c r="F17" s="20" t="s">
        <v>293</v>
      </c>
      <c r="G17" s="20" t="s">
        <v>294</v>
      </c>
      <c r="H17" s="20" t="s">
        <v>295</v>
      </c>
      <c r="I17" s="20" t="s">
        <v>293</v>
      </c>
      <c r="J17" s="20" t="s">
        <v>293</v>
      </c>
      <c r="K17" s="20" t="s">
        <v>293</v>
      </c>
      <c r="L17" s="20" t="s">
        <v>293</v>
      </c>
      <c r="M17" s="20" t="s">
        <v>296</v>
      </c>
      <c r="N17" s="20"/>
      <c r="O17" s="20" t="s">
        <v>265</v>
      </c>
      <c r="P17" s="20" t="s">
        <v>293</v>
      </c>
      <c r="Q17" s="20" t="s">
        <v>293</v>
      </c>
      <c r="R17" s="20" t="s">
        <v>293</v>
      </c>
      <c r="S17" s="20">
        <v>0.19800000000000001</v>
      </c>
      <c r="T17" s="20" t="s">
        <v>293</v>
      </c>
      <c r="U17" s="20" t="s">
        <v>265</v>
      </c>
      <c r="V17" s="20" t="s">
        <v>265</v>
      </c>
      <c r="W17" s="20" t="s">
        <v>297</v>
      </c>
      <c r="X17" s="20" t="s">
        <v>293</v>
      </c>
      <c r="Y17" s="20" t="s">
        <v>293</v>
      </c>
      <c r="Z17" s="21">
        <v>0.19800000000000001</v>
      </c>
      <c r="AB17" t="s">
        <v>214</v>
      </c>
    </row>
    <row r="18" spans="2:28" x14ac:dyDescent="0.25">
      <c r="B18" s="20">
        <v>200693820</v>
      </c>
      <c r="C18" s="20" t="s">
        <v>265</v>
      </c>
      <c r="D18" s="20" t="s">
        <v>265</v>
      </c>
      <c r="E18" s="20" t="s">
        <v>292</v>
      </c>
      <c r="F18" s="20" t="s">
        <v>293</v>
      </c>
      <c r="G18" s="20" t="s">
        <v>294</v>
      </c>
      <c r="H18" s="20" t="s">
        <v>295</v>
      </c>
      <c r="I18" s="20" t="s">
        <v>293</v>
      </c>
      <c r="J18" s="20" t="s">
        <v>293</v>
      </c>
      <c r="K18" s="20" t="s">
        <v>293</v>
      </c>
      <c r="L18" s="20" t="s">
        <v>293</v>
      </c>
      <c r="M18" s="20" t="s">
        <v>296</v>
      </c>
      <c r="N18" s="20"/>
      <c r="O18" s="20" t="s">
        <v>265</v>
      </c>
      <c r="P18" s="20" t="s">
        <v>293</v>
      </c>
      <c r="Q18" s="20" t="s">
        <v>293</v>
      </c>
      <c r="R18" s="20" t="s">
        <v>293</v>
      </c>
      <c r="S18" s="20">
        <v>0.19700000000000001</v>
      </c>
      <c r="T18" s="20" t="s">
        <v>293</v>
      </c>
      <c r="U18" s="20" t="s">
        <v>265</v>
      </c>
      <c r="V18" s="20" t="s">
        <v>265</v>
      </c>
      <c r="W18" s="20" t="s">
        <v>297</v>
      </c>
      <c r="X18" s="20" t="s">
        <v>293</v>
      </c>
      <c r="Y18" s="20" t="s">
        <v>293</v>
      </c>
      <c r="Z18" s="21">
        <v>0.19700000000000001</v>
      </c>
      <c r="AB18" t="s">
        <v>216</v>
      </c>
    </row>
    <row r="19" spans="2:28" x14ac:dyDescent="0.25">
      <c r="B19" s="20">
        <v>200693821</v>
      </c>
      <c r="C19" s="20" t="s">
        <v>265</v>
      </c>
      <c r="D19" s="20" t="s">
        <v>265</v>
      </c>
      <c r="E19" s="20" t="s">
        <v>292</v>
      </c>
      <c r="F19" s="20" t="s">
        <v>293</v>
      </c>
      <c r="G19" s="20" t="s">
        <v>294</v>
      </c>
      <c r="H19" s="20" t="s">
        <v>295</v>
      </c>
      <c r="I19" s="20" t="s">
        <v>293</v>
      </c>
      <c r="J19" s="20" t="s">
        <v>293</v>
      </c>
      <c r="K19" s="20" t="s">
        <v>293</v>
      </c>
      <c r="L19" s="20" t="s">
        <v>293</v>
      </c>
      <c r="M19" s="20" t="s">
        <v>296</v>
      </c>
      <c r="N19" s="20"/>
      <c r="O19" s="20" t="s">
        <v>265</v>
      </c>
      <c r="P19" s="20" t="s">
        <v>293</v>
      </c>
      <c r="Q19" s="20" t="s">
        <v>293</v>
      </c>
      <c r="R19" s="20" t="s">
        <v>293</v>
      </c>
      <c r="S19" s="20">
        <v>0.248</v>
      </c>
      <c r="T19" s="20" t="s">
        <v>293</v>
      </c>
      <c r="U19" s="20" t="s">
        <v>265</v>
      </c>
      <c r="V19" s="20" t="s">
        <v>265</v>
      </c>
      <c r="W19" s="20" t="s">
        <v>297</v>
      </c>
      <c r="X19" s="20" t="s">
        <v>293</v>
      </c>
      <c r="Y19" s="20" t="s">
        <v>293</v>
      </c>
      <c r="Z19" s="21">
        <v>0.248</v>
      </c>
      <c r="AB19" t="s">
        <v>218</v>
      </c>
    </row>
    <row r="20" spans="2:28" x14ac:dyDescent="0.25">
      <c r="B20" s="20">
        <v>200693822</v>
      </c>
      <c r="C20" s="20" t="s">
        <v>265</v>
      </c>
      <c r="D20" s="20" t="s">
        <v>265</v>
      </c>
      <c r="E20" s="20" t="s">
        <v>292</v>
      </c>
      <c r="F20" s="20" t="s">
        <v>293</v>
      </c>
      <c r="G20" s="20" t="s">
        <v>294</v>
      </c>
      <c r="H20" s="20" t="s">
        <v>295</v>
      </c>
      <c r="I20" s="20" t="s">
        <v>293</v>
      </c>
      <c r="J20" s="20" t="s">
        <v>293</v>
      </c>
      <c r="K20" s="20" t="s">
        <v>293</v>
      </c>
      <c r="L20" s="20" t="s">
        <v>293</v>
      </c>
      <c r="M20" s="20" t="s">
        <v>296</v>
      </c>
      <c r="N20" s="20"/>
      <c r="O20" s="20" t="s">
        <v>265</v>
      </c>
      <c r="P20" s="20" t="s">
        <v>293</v>
      </c>
      <c r="Q20" s="20" t="s">
        <v>293</v>
      </c>
      <c r="R20" s="20" t="s">
        <v>293</v>
      </c>
      <c r="S20" s="22">
        <v>0.24</v>
      </c>
      <c r="T20" s="20" t="s">
        <v>293</v>
      </c>
      <c r="U20" s="20" t="s">
        <v>265</v>
      </c>
      <c r="V20" s="20" t="s">
        <v>265</v>
      </c>
      <c r="W20" s="20" t="s">
        <v>297</v>
      </c>
      <c r="X20" s="20" t="s">
        <v>293</v>
      </c>
      <c r="Y20" s="20" t="s">
        <v>293</v>
      </c>
      <c r="Z20" s="21">
        <v>0.24</v>
      </c>
      <c r="AB20"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7407401 pivot 2023</vt:lpstr>
      <vt:lpstr>dioxines PCBs</vt:lpstr>
      <vt:lpstr>PFASs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Hoogenboom, Ron</dc:creator>
  <cp:lastModifiedBy>Jordi Minnema</cp:lastModifiedBy>
  <dcterms:created xsi:type="dcterms:W3CDTF">2023-11-17T14:53:51Z</dcterms:created>
  <dcterms:modified xsi:type="dcterms:W3CDTF">2025-01-17T10:35:56Z</dcterms:modified>
</cp:coreProperties>
</file>