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_metrics" sheetId="1" r:id="rId4"/>
    <sheet state="visible" name="general_company_of_iraqiports" sheetId="2" r:id="rId5"/>
    <sheet state="visible" name="oil_cargo" sheetId="3" r:id="rId6"/>
  </sheets>
  <definedNames/>
  <calcPr/>
  <extLst>
    <ext uri="GoogleSheetsCustomDataVersion1">
      <go:sheetsCustomData xmlns:go="http://customooxmlschemas.google.com/" r:id="rId7" roundtripDataSignature="AMtx7mjFKBCys5E6eyEaaXQU4ozUAdZ9WQ=="/>
    </ext>
  </extLst>
</workbook>
</file>

<file path=xl/sharedStrings.xml><?xml version="1.0" encoding="utf-8"?>
<sst xmlns="http://schemas.openxmlformats.org/spreadsheetml/2006/main" count="27" uniqueCount="26">
  <si>
    <t>Details</t>
  </si>
  <si>
    <t>Number of ships arrive Iraqi ports (goods transportation)</t>
  </si>
  <si>
    <t>Total cargo of imported good ships arrive Iraqi ports_1000Ton</t>
  </si>
  <si>
    <t>Number of ships departed the Iraqi ports (goods transport)</t>
  </si>
  <si>
    <t>Total cargo of exported good ships departed the Iraqi ports_1000Ton</t>
  </si>
  <si>
    <t xml:space="preserve">Number of workers in the General Company for Ports of Iraq </t>
  </si>
  <si>
    <t>Wages and bonuses paid for the workers in the General Company for Ports of Iraq_billionIQD</t>
  </si>
  <si>
    <t>Total revenues of the General Company for ports of Iraq_billionIQD</t>
  </si>
  <si>
    <t>Umm Qasr_ships</t>
  </si>
  <si>
    <t>Umm Qasr_goods1000Ton</t>
  </si>
  <si>
    <t>Khour al- zubeer_ships</t>
  </si>
  <si>
    <t>Khour al- zubeer_goods1000Ton</t>
  </si>
  <si>
    <t>Abo-flous_ships</t>
  </si>
  <si>
    <t>Abo-flous_goods1000Ton</t>
  </si>
  <si>
    <t>AL-Maka_ships</t>
  </si>
  <si>
    <t>AL-Maka_goods1000Ton</t>
  </si>
  <si>
    <t>year</t>
  </si>
  <si>
    <t>Al-Basrah_tankers</t>
  </si>
  <si>
    <t>Al-Basrah_load (ton)</t>
  </si>
  <si>
    <t>Al-Basrah_value_mln_IQD</t>
  </si>
  <si>
    <t>AL-Rahawi_tankers</t>
  </si>
  <si>
    <t>AL-Rahawi_load (ton)</t>
  </si>
  <si>
    <t>AL-Rahawi_value_mln_IQD</t>
  </si>
  <si>
    <t>Al-Ameeq_tankers</t>
  </si>
  <si>
    <t>Al-Ameeq_load (ton)</t>
  </si>
  <si>
    <t>Al-Ameeq_mln_IQD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</si>
</sst>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b/>
      <color theme="1"/>
      <name val="Calibri"/>
    </font>
    <font>
      <color theme="1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3" xfId="0" applyAlignment="1" applyFont="1" applyNumberFormat="1">
      <alignment readingOrder="0"/>
    </xf>
    <xf borderId="0" fillId="0" fontId="3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4" width="7.63"/>
    <col customWidth="1" min="5" max="5" width="68.25"/>
    <col customWidth="1" min="6" max="28" width="7.63"/>
  </cols>
  <sheetData>
    <row r="1" ht="14.25" customHeight="1">
      <c r="A1" s="1">
        <v>2017.0</v>
      </c>
      <c r="B1" s="1">
        <v>2018.0</v>
      </c>
      <c r="C1" s="1">
        <v>2019.0</v>
      </c>
      <c r="D1" s="1">
        <v>2020.0</v>
      </c>
      <c r="E1" s="1" t="s">
        <v>0</v>
      </c>
    </row>
    <row r="2" ht="14.25" customHeight="1">
      <c r="A2" s="2">
        <v>2049.0</v>
      </c>
      <c r="B2" s="2">
        <v>2044.0</v>
      </c>
      <c r="C2" s="2">
        <v>1836.0</v>
      </c>
      <c r="D2" s="2">
        <v>2060.0</v>
      </c>
      <c r="E2" s="2" t="s">
        <v>1</v>
      </c>
    </row>
    <row r="3" ht="14.25" customHeight="1">
      <c r="A3" s="2">
        <v>17029.0</v>
      </c>
      <c r="B3" s="2">
        <v>17898.0</v>
      </c>
      <c r="C3" s="2">
        <v>16708.0</v>
      </c>
      <c r="D3" s="2">
        <v>19569.0</v>
      </c>
      <c r="E3" s="2" t="s">
        <v>2</v>
      </c>
    </row>
    <row r="4" ht="14.25" customHeight="1">
      <c r="A4" s="2">
        <v>537.0</v>
      </c>
      <c r="B4" s="2">
        <v>995.0</v>
      </c>
      <c r="C4" s="2">
        <v>1284.0</v>
      </c>
      <c r="D4" s="2">
        <v>808.0</v>
      </c>
      <c r="E4" s="2" t="s">
        <v>3</v>
      </c>
    </row>
    <row r="5" ht="14.25" customHeight="1">
      <c r="A5" s="2">
        <v>5200.0</v>
      </c>
      <c r="B5" s="2">
        <v>10456.0</v>
      </c>
      <c r="C5" s="2">
        <v>12930.0</v>
      </c>
      <c r="D5" s="2">
        <v>10213.0</v>
      </c>
      <c r="E5" s="2" t="s">
        <v>4</v>
      </c>
    </row>
    <row r="6" ht="14.25" customHeight="1">
      <c r="A6" s="2">
        <v>9097.0</v>
      </c>
      <c r="B6" s="2">
        <v>9006.0</v>
      </c>
      <c r="C6" s="2">
        <v>8766.0</v>
      </c>
      <c r="D6" s="2">
        <v>7867.0</v>
      </c>
      <c r="E6" s="2" t="s">
        <v>5</v>
      </c>
    </row>
    <row r="7" ht="14.25" customHeight="1">
      <c r="A7" s="2">
        <v>169.8</v>
      </c>
      <c r="B7" s="2">
        <v>200.4</v>
      </c>
      <c r="C7" s="2">
        <v>199.4</v>
      </c>
      <c r="D7" s="2">
        <v>179.8</v>
      </c>
      <c r="E7" s="2" t="s">
        <v>6</v>
      </c>
    </row>
    <row r="8" ht="14.25" customHeight="1">
      <c r="A8" s="2">
        <v>420.2</v>
      </c>
      <c r="B8" s="2">
        <v>453.3</v>
      </c>
      <c r="C8" s="2">
        <v>486.3</v>
      </c>
      <c r="D8" s="2">
        <v>424.1</v>
      </c>
      <c r="E8" s="2" t="s">
        <v>7</v>
      </c>
    </row>
    <row r="9" ht="14.25" customHeight="1"/>
    <row r="10" ht="14.25" customHeight="1">
      <c r="A10" s="2"/>
      <c r="B10" s="2"/>
    </row>
    <row r="11" ht="14.25" customHeight="1">
      <c r="E11" s="2"/>
    </row>
    <row r="12" ht="14.25" customHeight="1">
      <c r="A12" s="2"/>
      <c r="B12" s="2"/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63"/>
    <col customWidth="1" min="2" max="2" width="26.25"/>
    <col customWidth="1" min="3" max="3" width="18.0"/>
    <col customWidth="1" min="4" max="4" width="24.13"/>
    <col customWidth="1" min="5" max="5" width="12.88"/>
    <col customWidth="1" min="6" max="7" width="19.0"/>
    <col customWidth="1" min="8" max="8" width="19.25"/>
    <col customWidth="1" min="9" max="28" width="7.63"/>
  </cols>
  <sheetData>
    <row r="1" ht="14.25" customHeight="1">
      <c r="A1" s="2" t="s">
        <v>8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3" t="s">
        <v>14</v>
      </c>
      <c r="H1" s="3" t="s">
        <v>15</v>
      </c>
      <c r="I1" s="2" t="s">
        <v>16</v>
      </c>
    </row>
    <row r="2" ht="14.25" customHeight="1">
      <c r="A2" s="2">
        <f>1289+223</f>
        <v>1512</v>
      </c>
      <c r="B2" s="2">
        <f>(15689797 + 2602419) /1000</f>
        <v>18292.216</v>
      </c>
      <c r="C2" s="2">
        <f>245+559</f>
        <v>804</v>
      </c>
      <c r="D2" s="2">
        <f>(2210729 + 7609420) /1000</f>
        <v>9820.149</v>
      </c>
      <c r="E2" s="2">
        <f>526+26</f>
        <v>552</v>
      </c>
      <c r="F2" s="2">
        <f>(1668244 + 1110) /1000</f>
        <v>1669.354</v>
      </c>
      <c r="G2" s="4">
        <v>0.0</v>
      </c>
      <c r="H2" s="4">
        <v>0.0</v>
      </c>
      <c r="I2" s="2">
        <v>2020.0</v>
      </c>
    </row>
    <row r="3" ht="14.25" customHeight="1">
      <c r="A3" s="5">
        <f>1142+301</f>
        <v>1443</v>
      </c>
      <c r="B3" s="5">
        <f>(12970543+4270266)/1000</f>
        <v>17240.809</v>
      </c>
      <c r="C3" s="4">
        <f>420+918</f>
        <v>1338</v>
      </c>
      <c r="D3" s="5">
        <f>(2693828+8659658)/1000</f>
        <v>11353.486</v>
      </c>
      <c r="E3" s="4">
        <f>233+27</f>
        <v>260</v>
      </c>
      <c r="F3" s="5">
        <f>1015449/1000</f>
        <v>1015.449</v>
      </c>
      <c r="G3" s="4">
        <f>41+38</f>
        <v>79</v>
      </c>
      <c r="H3" s="5">
        <f>28595/1000</f>
        <v>28.595</v>
      </c>
      <c r="I3" s="4">
        <v>2019.0</v>
      </c>
    </row>
    <row r="4" ht="14.25" customHeight="1">
      <c r="A4" s="2">
        <f>1514+192</f>
        <v>1706</v>
      </c>
      <c r="B4" s="2">
        <f>(14951685+ 3332504)/1000</f>
        <v>18284.189</v>
      </c>
      <c r="C4" s="2">
        <f>1125+803</f>
        <v>1928</v>
      </c>
      <c r="D4" s="2">
        <f>(2262378 + 7123411)/1000</f>
        <v>9385.789</v>
      </c>
      <c r="E4" s="2">
        <v>179.0</v>
      </c>
      <c r="F4" s="2">
        <f>617112/1000</f>
        <v>617.112</v>
      </c>
      <c r="G4" s="3">
        <v>44.0</v>
      </c>
      <c r="H4" s="4">
        <f>67263/1000</f>
        <v>67.263</v>
      </c>
      <c r="I4" s="2">
        <v>2018.0</v>
      </c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2" width="16.25"/>
    <col customWidth="1" min="3" max="3" width="20.5"/>
    <col customWidth="1" min="4" max="4" width="15.13"/>
    <col customWidth="1" min="5" max="5" width="17.0"/>
    <col customWidth="1" min="6" max="9" width="21.25"/>
    <col customWidth="1" min="10" max="29" width="7.63"/>
  </cols>
  <sheetData>
    <row r="1" ht="14.25" customHeight="1">
      <c r="A1" s="2" t="s">
        <v>17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22</v>
      </c>
      <c r="G1" s="3" t="s">
        <v>23</v>
      </c>
      <c r="H1" s="3" t="s">
        <v>24</v>
      </c>
      <c r="I1" s="3" t="s">
        <v>25</v>
      </c>
      <c r="J1" s="2" t="s">
        <v>16</v>
      </c>
    </row>
    <row r="2" ht="14.25" customHeight="1">
      <c r="A2" s="2">
        <v>342.0</v>
      </c>
      <c r="B2" s="2">
        <v>3.8886298E7</v>
      </c>
      <c r="C2" s="2">
        <v>71165.0</v>
      </c>
      <c r="D2" s="2">
        <v>373.0</v>
      </c>
      <c r="E2" s="2">
        <v>5.5716335E7</v>
      </c>
      <c r="F2" s="2">
        <v>102869.0</v>
      </c>
      <c r="G2" s="4">
        <v>0.0</v>
      </c>
      <c r="H2" s="4">
        <v>0.0</v>
      </c>
      <c r="I2" s="4">
        <v>0.0</v>
      </c>
      <c r="J2" s="2">
        <v>2020.0</v>
      </c>
    </row>
    <row r="3" ht="14.25" customHeight="1">
      <c r="A3" s="3">
        <v>431.0</v>
      </c>
      <c r="B3" s="6">
        <v>5.5729787E7</v>
      </c>
      <c r="C3" s="6">
        <v>101842.0</v>
      </c>
      <c r="D3" s="3">
        <v>411.0</v>
      </c>
      <c r="E3" s="6">
        <v>5.4042372E7</v>
      </c>
      <c r="F3" s="6">
        <v>248041.0</v>
      </c>
      <c r="G3" s="6">
        <v>0.0</v>
      </c>
      <c r="H3" s="6">
        <v>0.0</v>
      </c>
      <c r="I3" s="6">
        <v>0.0</v>
      </c>
      <c r="J3" s="4">
        <v>2019.0</v>
      </c>
    </row>
    <row r="4" ht="14.25" customHeight="1">
      <c r="A4" s="2">
        <v>473.0</v>
      </c>
      <c r="B4" s="2">
        <v>5.6793603E7</v>
      </c>
      <c r="C4" s="2">
        <v>90781.0</v>
      </c>
      <c r="D4" s="2">
        <v>349.0</v>
      </c>
      <c r="E4" s="2">
        <v>5.0275999E7</v>
      </c>
      <c r="F4" s="2">
        <v>85222.0</v>
      </c>
      <c r="G4" s="3">
        <v>7.0</v>
      </c>
      <c r="H4" s="6">
        <v>512482.0</v>
      </c>
      <c r="I4" s="3">
        <v>821.0</v>
      </c>
      <c r="J4" s="2">
        <v>2018.0</v>
      </c>
    </row>
    <row r="5" ht="14.25" customHeight="1">
      <c r="A5" s="2">
        <v>425.0</v>
      </c>
      <c r="B5" s="2">
        <v>5.1642882E7</v>
      </c>
      <c r="C5" s="2">
        <v>78103.0</v>
      </c>
      <c r="D5" s="2">
        <v>327.0</v>
      </c>
      <c r="E5" s="2">
        <v>4.7319661E7</v>
      </c>
      <c r="F5" s="2">
        <v>76433.0</v>
      </c>
      <c r="G5" s="3">
        <v>14.0</v>
      </c>
      <c r="H5" s="6">
        <v>1023463.0</v>
      </c>
      <c r="I5" s="6">
        <v>1535.0</v>
      </c>
      <c r="J5" s="2">
        <v>2017.0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</cp:coreProperties>
</file>