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ubscriptionData" sheetId="1" r:id="rId4"/>
    <sheet state="visible" name="Pivot Table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<sst xmlns="http://schemas.openxmlformats.org/spreadsheetml/2006/main" count="459" uniqueCount="304">
  <si>
    <t>subscription_id</t>
  </si>
  <si>
    <t>start_date</t>
  </si>
  <si>
    <t>first_name</t>
  </si>
  <si>
    <t>last_name</t>
  </si>
  <si>
    <t>email</t>
  </si>
  <si>
    <t>gender</t>
  </si>
  <si>
    <t>churn</t>
  </si>
  <si>
    <t>churn_date</t>
  </si>
  <si>
    <t>bronzesub</t>
  </si>
  <si>
    <t>silversub</t>
  </si>
  <si>
    <t>goldsub</t>
  </si>
  <si>
    <t>addons</t>
  </si>
  <si>
    <t>totalprice</t>
  </si>
  <si>
    <t>00-677-2333</t>
  </si>
  <si>
    <t>Francklin</t>
  </si>
  <si>
    <t>Quantrill</t>
  </si>
  <si>
    <t>fquantrillu@vimeo.com</t>
  </si>
  <si>
    <t>Male</t>
  </si>
  <si>
    <t>No</t>
  </si>
  <si>
    <t>addons count</t>
  </si>
  <si>
    <t>Subscription by gender type count</t>
  </si>
  <si>
    <t>Churn by gender type</t>
  </si>
  <si>
    <t>COUNTA of bronzesub</t>
  </si>
  <si>
    <t>COUNTA of silversub</t>
  </si>
  <si>
    <t>COUNTA of goldsub</t>
  </si>
  <si>
    <t>01-549-3733</t>
  </si>
  <si>
    <t>Preston</t>
  </si>
  <si>
    <t>Mc Mechan</t>
  </si>
  <si>
    <t>pmcmechan1a@moonfruit.com</t>
  </si>
  <si>
    <t>Yes</t>
  </si>
  <si>
    <t>Bigender</t>
  </si>
  <si>
    <t>02-990-2889</t>
  </si>
  <si>
    <t>Josepha</t>
  </si>
  <si>
    <t>Alves</t>
  </si>
  <si>
    <t>jalvesp@wired.com</t>
  </si>
  <si>
    <t>Female</t>
  </si>
  <si>
    <t>06-217-7351</t>
  </si>
  <si>
    <t>Sylvia</t>
  </si>
  <si>
    <t>Darcey</t>
  </si>
  <si>
    <t>sdarcey1c@taobao.com</t>
  </si>
  <si>
    <t>Genderfluid</t>
  </si>
  <si>
    <t>Grand Total</t>
  </si>
  <si>
    <t>06-622-6768</t>
  </si>
  <si>
    <t>Rog</t>
  </si>
  <si>
    <t>Saladine</t>
  </si>
  <si>
    <t>rsaladinem@microsoft.com</t>
  </si>
  <si>
    <t>Genderqueer</t>
  </si>
  <si>
    <t>07-207-0912</t>
  </si>
  <si>
    <t>Averil</t>
  </si>
  <si>
    <t>Cullin</t>
  </si>
  <si>
    <t>acullin1k@hostgator.com</t>
  </si>
  <si>
    <t>13-195-5593</t>
  </si>
  <si>
    <t>Tonye</t>
  </si>
  <si>
    <t>Merrin</t>
  </si>
  <si>
    <t>tmerrinr@edublogs.org</t>
  </si>
  <si>
    <t>Non-binary</t>
  </si>
  <si>
    <t>14-290-3018</t>
  </si>
  <si>
    <t>Anne-marie</t>
  </si>
  <si>
    <t>Rignoldes</t>
  </si>
  <si>
    <t>arignoldes1g@vistaprint.com</t>
  </si>
  <si>
    <t>Polygender</t>
  </si>
  <si>
    <t>14-378-8318</t>
  </si>
  <si>
    <t>Ernst</t>
  </si>
  <si>
    <t>Castagneto</t>
  </si>
  <si>
    <t>ecastagnetos@amazon.com</t>
  </si>
  <si>
    <t>Subscription type totals</t>
  </si>
  <si>
    <t>14-806-7406</t>
  </si>
  <si>
    <t>Ceil</t>
  </si>
  <si>
    <t>Trinder</t>
  </si>
  <si>
    <t>ctrinder7@craigslist.org</t>
  </si>
  <si>
    <t>Customer churn rate (total sub)</t>
  </si>
  <si>
    <t>15-702-1121</t>
  </si>
  <si>
    <t>Georges</t>
  </si>
  <si>
    <t>Christophle</t>
  </si>
  <si>
    <t>gchristophle5@blog.com</t>
  </si>
  <si>
    <t>Gross subscription type % cancelled</t>
  </si>
  <si>
    <t>19-582-8501</t>
  </si>
  <si>
    <t>Lockwood</t>
  </si>
  <si>
    <t>Ducarel</t>
  </si>
  <si>
    <t>lducarelb@theguardian.com</t>
  </si>
  <si>
    <t>Lost revenue</t>
  </si>
  <si>
    <t>21-626-3259</t>
  </si>
  <si>
    <t>Kasey</t>
  </si>
  <si>
    <t>Rosser</t>
  </si>
  <si>
    <t>krosser1e@sina.com.cn</t>
  </si>
  <si>
    <t>Lost revenue addons</t>
  </si>
  <si>
    <t>22-497-5951</t>
  </si>
  <si>
    <t>Frederique</t>
  </si>
  <si>
    <t>Takkos</t>
  </si>
  <si>
    <t>ftakkost@clickbank.net</t>
  </si>
  <si>
    <t>23-451-9505</t>
  </si>
  <si>
    <t>Estel</t>
  </si>
  <si>
    <t>Eilhertsen</t>
  </si>
  <si>
    <t>eeilhertsen12@webnode.com</t>
  </si>
  <si>
    <t>Period Feb 2023</t>
  </si>
  <si>
    <t>23-682-9050</t>
  </si>
  <si>
    <t>Joshuah</t>
  </si>
  <si>
    <t>Andrzejowski</t>
  </si>
  <si>
    <t>jandrzejowski1b@telegraph.co.uk</t>
  </si>
  <si>
    <t>Customers at start of period</t>
  </si>
  <si>
    <t>23-960-5357</t>
  </si>
  <si>
    <t>Worth</t>
  </si>
  <si>
    <t>Moscon</t>
  </si>
  <si>
    <t>wmoscond@tripod.com</t>
  </si>
  <si>
    <t>Customers at end of period</t>
  </si>
  <si>
    <t>24-168-6666</t>
  </si>
  <si>
    <t>Gilbertine</t>
  </si>
  <si>
    <t>Emmer</t>
  </si>
  <si>
    <t>gemmerz@arstechnica.com</t>
  </si>
  <si>
    <t>New customers</t>
  </si>
  <si>
    <t>24-665-9243</t>
  </si>
  <si>
    <t>Sindee</t>
  </si>
  <si>
    <t>Kneeland</t>
  </si>
  <si>
    <t>skneeland13@nifty.com</t>
  </si>
  <si>
    <t>Cancelled customers</t>
  </si>
  <si>
    <t>25-938-5942</t>
  </si>
  <si>
    <t>Vachel</t>
  </si>
  <si>
    <t>Ghirigori</t>
  </si>
  <si>
    <t>vghirigori11@livejournal.com</t>
  </si>
  <si>
    <t>26-421-6603</t>
  </si>
  <si>
    <t>Lorelei</t>
  </si>
  <si>
    <t>Gritsaev</t>
  </si>
  <si>
    <t>lgritsaevk@wunderground.com</t>
  </si>
  <si>
    <t>Customer retention rate</t>
  </si>
  <si>
    <t>28-583-5506</t>
  </si>
  <si>
    <t>Kalvin</t>
  </si>
  <si>
    <t>Casajuana</t>
  </si>
  <si>
    <t>kcasajuanax@odnoklassniki.ru</t>
  </si>
  <si>
    <t>MRR</t>
  </si>
  <si>
    <t>29-082-4693</t>
  </si>
  <si>
    <t>Ardisj</t>
  </si>
  <si>
    <t>Garlic</t>
  </si>
  <si>
    <t>agarlicv@phoca.cz</t>
  </si>
  <si>
    <t>Revenue churn Rate</t>
  </si>
  <si>
    <t>30-874-1795</t>
  </si>
  <si>
    <t>Fleeman</t>
  </si>
  <si>
    <t>gfleeman1h@bandcamp.com</t>
  </si>
  <si>
    <t>Revenue start of month</t>
  </si>
  <si>
    <t>36-418-1845</t>
  </si>
  <si>
    <t>Norrie</t>
  </si>
  <si>
    <t>Coneau</t>
  </si>
  <si>
    <t>nconeaua@360.cn</t>
  </si>
  <si>
    <t>Revenue end of month</t>
  </si>
  <si>
    <t>36-636-0159</t>
  </si>
  <si>
    <t>Conney</t>
  </si>
  <si>
    <t>Figger</t>
  </si>
  <si>
    <t>cfigger1d@fastcompany.com</t>
  </si>
  <si>
    <t>New customer revenue total</t>
  </si>
  <si>
    <t>37-139-1944</t>
  </si>
  <si>
    <t>Sven</t>
  </si>
  <si>
    <t>Marlow</t>
  </si>
  <si>
    <t>smarlow1i@dedecms.com</t>
  </si>
  <si>
    <t>39-787-0576</t>
  </si>
  <si>
    <t>Aimee</t>
  </si>
  <si>
    <t>Wilmut</t>
  </si>
  <si>
    <t>awilmut10@sun.com</t>
  </si>
  <si>
    <t>New revenue addons</t>
  </si>
  <si>
    <t>40-961-1398</t>
  </si>
  <si>
    <t>Douglass</t>
  </si>
  <si>
    <t>Moro</t>
  </si>
  <si>
    <t>dmoro1n@mozilla.org</t>
  </si>
  <si>
    <t>Lost revenue total</t>
  </si>
  <si>
    <t>42-767-4275</t>
  </si>
  <si>
    <t>Liv</t>
  </si>
  <si>
    <t>Rimmington</t>
  </si>
  <si>
    <t>lrimmington1l@ehow.com</t>
  </si>
  <si>
    <t>43-456-0324</t>
  </si>
  <si>
    <t>Lyda</t>
  </si>
  <si>
    <t>Eustice</t>
  </si>
  <si>
    <t>leustice1m@nationalgeographic.com</t>
  </si>
  <si>
    <t>50-590-4531</t>
  </si>
  <si>
    <t>Holly</t>
  </si>
  <si>
    <t>Pechet</t>
  </si>
  <si>
    <t>hpecheto@sfgate.com</t>
  </si>
  <si>
    <t>50-804-3639</t>
  </si>
  <si>
    <t>Roddy</t>
  </si>
  <si>
    <t>Lucchi</t>
  </si>
  <si>
    <t>rlucchi9@springer.com</t>
  </si>
  <si>
    <t>52-973-9883</t>
  </si>
  <si>
    <t>Gretchen</t>
  </si>
  <si>
    <t>Hovell</t>
  </si>
  <si>
    <t>ghovellw@mac.com</t>
  </si>
  <si>
    <t>55-624-4162</t>
  </si>
  <si>
    <t>Stu</t>
  </si>
  <si>
    <t>Rainsden</t>
  </si>
  <si>
    <t>srainsden0@mashable.com</t>
  </si>
  <si>
    <t>56-096-5238</t>
  </si>
  <si>
    <t>Rolf</t>
  </si>
  <si>
    <t>Myles</t>
  </si>
  <si>
    <t>rmyles14@tuttocitta.it</t>
  </si>
  <si>
    <t>56-694-5292</t>
  </si>
  <si>
    <t>Shelbi</t>
  </si>
  <si>
    <t>Goracci</t>
  </si>
  <si>
    <t>sgoracciy@dagondesign.com</t>
  </si>
  <si>
    <t>60-601-3544</t>
  </si>
  <si>
    <t>Michaela</t>
  </si>
  <si>
    <t>Kop</t>
  </si>
  <si>
    <t>mkopj@time.com</t>
  </si>
  <si>
    <t>61-215-4083</t>
  </si>
  <si>
    <t>Guenna</t>
  </si>
  <si>
    <t>Darkin</t>
  </si>
  <si>
    <t>gdarkin15@senate.gov</t>
  </si>
  <si>
    <t>64-156-5530</t>
  </si>
  <si>
    <t>Herve</t>
  </si>
  <si>
    <t>Sokell</t>
  </si>
  <si>
    <t>hsokell8@gmpg.org</t>
  </si>
  <si>
    <t>65-213-1486</t>
  </si>
  <si>
    <t>Derrek</t>
  </si>
  <si>
    <t>Dumbellow</t>
  </si>
  <si>
    <t>ddumbellow1@printfriendly.com</t>
  </si>
  <si>
    <t>66-608-0640</t>
  </si>
  <si>
    <t>Andrea</t>
  </si>
  <si>
    <t>Bowhay</t>
  </si>
  <si>
    <t>abowhay6@prlog.org</t>
  </si>
  <si>
    <t>67-866-8266</t>
  </si>
  <si>
    <t>Sophronia</t>
  </si>
  <si>
    <t>Oldaker</t>
  </si>
  <si>
    <t>soldaker1f@eepurl.com</t>
  </si>
  <si>
    <t>75-132-7817</t>
  </si>
  <si>
    <t>Orrin</t>
  </si>
  <si>
    <t>Peddar</t>
  </si>
  <si>
    <t>opeddar4@cbc.ca</t>
  </si>
  <si>
    <t>75-323-4344</t>
  </si>
  <si>
    <t>Keane</t>
  </si>
  <si>
    <t>De Domenici</t>
  </si>
  <si>
    <t>kdedomenici19@networksolutions.com</t>
  </si>
  <si>
    <t>77-734-1450</t>
  </si>
  <si>
    <t>Douglas</t>
  </si>
  <si>
    <t>Scholler</t>
  </si>
  <si>
    <t>dschollerl@bloglines.com</t>
  </si>
  <si>
    <t>77-993-7056</t>
  </si>
  <si>
    <t>Aguistin</t>
  </si>
  <si>
    <t>Bittlestone</t>
  </si>
  <si>
    <t>abittlestonei@upenn.edu</t>
  </si>
  <si>
    <t>81-114-5459</t>
  </si>
  <si>
    <t>Evelyn</t>
  </si>
  <si>
    <t>Delgua</t>
  </si>
  <si>
    <t>edelguae@spotify.com</t>
  </si>
  <si>
    <t>81-163-3545</t>
  </si>
  <si>
    <t>Ann-marie</t>
  </si>
  <si>
    <t>Mabbutt</t>
  </si>
  <si>
    <t>amabbutt18@salon.com</t>
  </si>
  <si>
    <t>83-052-5659</t>
  </si>
  <si>
    <t>Donni</t>
  </si>
  <si>
    <t>Muro</t>
  </si>
  <si>
    <t>dmuro16@foxnews.com</t>
  </si>
  <si>
    <t>83-268-0972</t>
  </si>
  <si>
    <t>Charlotte</t>
  </si>
  <si>
    <t>Hylands</t>
  </si>
  <si>
    <t>chylands17@icq.com</t>
  </si>
  <si>
    <t>91-218-4074</t>
  </si>
  <si>
    <t>Shem</t>
  </si>
  <si>
    <t>Postan</t>
  </si>
  <si>
    <t>spostanq@pbs.org</t>
  </si>
  <si>
    <t>91-699-8678</t>
  </si>
  <si>
    <t>Rosemary</t>
  </si>
  <si>
    <t>Merwe</t>
  </si>
  <si>
    <t>rmerwef@exblog.jp</t>
  </si>
  <si>
    <t>94-563-2528</t>
  </si>
  <si>
    <t>Billie</t>
  </si>
  <si>
    <t>Menpes</t>
  </si>
  <si>
    <t>bmenpes3@t-online.de</t>
  </si>
  <si>
    <t>94-731-3554</t>
  </si>
  <si>
    <t>Thornton</t>
  </si>
  <si>
    <t>Fieldgate</t>
  </si>
  <si>
    <t>tfieldgaten@ning.com</t>
  </si>
  <si>
    <t>95-287-4244</t>
  </si>
  <si>
    <t>Arvin</t>
  </si>
  <si>
    <t>Moncrieffe</t>
  </si>
  <si>
    <t>amoncrieffe1j@forbes.com</t>
  </si>
  <si>
    <t>95-301-8216</t>
  </si>
  <si>
    <t>Dinah</t>
  </si>
  <si>
    <t>Rosander</t>
  </si>
  <si>
    <t>drosanderh@sbwire.com</t>
  </si>
  <si>
    <t>96-026-0299</t>
  </si>
  <si>
    <t>Eugenie</t>
  </si>
  <si>
    <t>Brauner</t>
  </si>
  <si>
    <t>ebrauner2@amazon.de</t>
  </si>
  <si>
    <t>99-391-0346</t>
  </si>
  <si>
    <t>Laurie</t>
  </si>
  <si>
    <t>Cabrera</t>
  </si>
  <si>
    <t>lcabrerac@bbb.org</t>
  </si>
  <si>
    <t>99-910-6901</t>
  </si>
  <si>
    <t>Austine</t>
  </si>
  <si>
    <t>Poppleston</t>
  </si>
  <si>
    <t>apopplestong@soup.io</t>
  </si>
  <si>
    <t>99-910-6956</t>
  </si>
  <si>
    <t>Austinea</t>
  </si>
  <si>
    <t>Popplestona</t>
  </si>
  <si>
    <t>apopplestong@soupi.io</t>
  </si>
  <si>
    <t>95-321-8216</t>
  </si>
  <si>
    <t>Matthew</t>
  </si>
  <si>
    <t>Davids</t>
  </si>
  <si>
    <t>mdavids@gmail.com</t>
  </si>
  <si>
    <t>95-321-8243</t>
  </si>
  <si>
    <t>Ronald</t>
  </si>
  <si>
    <t>Koeman</t>
  </si>
  <si>
    <t>rkoeman@gmail.com</t>
  </si>
  <si>
    <t>95-321-8244</t>
  </si>
  <si>
    <t>Ro</t>
  </si>
  <si>
    <t>Heet</t>
  </si>
  <si>
    <t>rheet@gmail.com</t>
  </si>
  <si>
    <t>COUNTA of addons</t>
  </si>
  <si>
    <t>SUM of totalprice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</si>
</sst>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_(&quot;$&quot;* #,##0.00_);_(&quot;$&quot;* \(#,##0.00\);_(&quot;$&quot;* &quot;-&quot;??_);_(@_)"/>
  </numFmts>
  <fonts count="8">
    <font>
      <sz val="10.0"/>
      <color rgb="FF000000"/>
      <name val="Arial"/>
      <scheme val="minor"/>
    </font>
    <font>
      <b/>
      <sz val="10.0"/>
      <color theme="1"/>
      <name val="Tahoma"/>
    </font>
    <font>
      <b/>
      <sz val="10.0"/>
      <color theme="1"/>
      <name val="Arial"/>
    </font>
    <font>
      <sz val="10.0"/>
      <color theme="1"/>
      <name val="Tahoma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F1F3"/>
        <bgColor rgb="FFD9F1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1" fillId="3" fontId="2" numFmtId="0" xfId="0" applyBorder="1" applyFill="1" applyFont="1"/>
    <xf borderId="0" fillId="0" fontId="4" numFmtId="0" xfId="0" applyFont="1"/>
    <xf borderId="0" fillId="0" fontId="5" numFmtId="0" xfId="0" applyFont="1"/>
    <xf borderId="0" fillId="0" fontId="5" numFmtId="166" xfId="0" applyFont="1" applyNumberFormat="1"/>
    <xf borderId="1" fillId="3" fontId="5" numFmtId="0" xfId="0" applyBorder="1" applyFont="1"/>
    <xf borderId="1" fillId="3" fontId="5" numFmtId="10" xfId="0" applyBorder="1" applyFont="1" applyNumberFormat="1"/>
    <xf borderId="1" fillId="3" fontId="6" numFmtId="0" xfId="0" applyBorder="1" applyFont="1"/>
    <xf borderId="0" fillId="0" fontId="5" numFmtId="10" xfId="0" applyFont="1" applyNumberFormat="1"/>
    <xf borderId="1" fillId="3" fontId="5" numFmtId="166" xfId="0" applyAlignment="1" applyBorder="1" applyFont="1" applyNumberFormat="1">
      <alignment horizontal="right"/>
    </xf>
    <xf borderId="0" fillId="0" fontId="5" numFmtId="9" xfId="0" applyFont="1" applyNumberFormat="1"/>
    <xf borderId="1" fillId="3" fontId="5" numFmtId="166" xfId="0" applyBorder="1" applyFont="1" applyNumberFormat="1"/>
    <xf borderId="0" fillId="0" fontId="5" numFmtId="166" xfId="0" applyAlignment="1" applyFont="1" applyNumberFormat="1">
      <alignment horizontal="right"/>
    </xf>
    <xf borderId="1" fillId="3" fontId="5" numFmtId="10" xfId="0" applyAlignment="1" applyBorder="1" applyFont="1" applyNumberFormat="1">
      <alignment horizontal="right"/>
    </xf>
    <xf borderId="0" fillId="0" fontId="7" numFmtId="0" xfId="0" applyFont="1"/>
    <xf borderId="0" fillId="0" fontId="5" numFmtId="164" xfId="0" applyFont="1" applyNumberFormat="1"/>
    <xf borderId="0" fillId="0" fontId="5" numFmtId="165" xfId="0" applyFont="1" applyNumberFormat="1"/>
    <xf borderId="0" fillId="0" fontId="6" numFmtId="0" xfId="0" applyFont="1"/>
    <xf borderId="0" fillId="0" fontId="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5" sheet="SampleSubscriptionData"/>
  </cacheSource>
  <cacheFields>
    <cacheField name="subscription_id" numFmtId="0">
      <sharedItems>
        <s v="00-677-2333"/>
        <s v="01-549-3733"/>
        <s v="02-990-2889"/>
        <s v="06-217-7351"/>
        <s v="06-622-6768"/>
        <s v="07-207-0912"/>
        <s v="13-195-5593"/>
        <s v="14-290-3018"/>
        <s v="14-378-8318"/>
        <s v="14-806-7406"/>
        <s v="15-702-1121"/>
        <s v="19-582-8501"/>
        <s v="21-626-3259"/>
        <s v="22-497-5951"/>
        <s v="23-451-9505"/>
        <s v="23-682-9050"/>
        <s v="23-960-5357"/>
        <s v="24-168-6666"/>
        <s v="24-665-9243"/>
        <s v="25-938-5942"/>
        <s v="26-421-6603"/>
        <s v="28-583-5506"/>
        <s v="29-082-4693"/>
        <s v="30-874-1795"/>
        <s v="36-418-1845"/>
        <s v="36-636-0159"/>
        <s v="37-139-1944"/>
        <s v="39-787-0576"/>
        <s v="40-961-1398"/>
        <s v="42-767-4275"/>
        <s v="43-456-0324"/>
        <s v="50-590-4531"/>
        <s v="50-804-3639"/>
        <s v="52-973-9883"/>
        <s v="55-624-4162"/>
        <s v="56-096-5238"/>
        <s v="56-694-5292"/>
        <s v="60-601-3544"/>
        <s v="61-215-4083"/>
        <s v="64-156-5530"/>
        <s v="65-213-1486"/>
        <s v="66-608-0640"/>
        <s v="67-866-8266"/>
        <s v="75-132-7817"/>
        <s v="75-323-4344"/>
        <s v="77-734-1450"/>
        <s v="77-993-7056"/>
        <s v="81-114-5459"/>
        <s v="81-163-3545"/>
        <s v="83-052-5659"/>
        <s v="83-268-0972"/>
        <s v="91-218-4074"/>
        <s v="91-699-8678"/>
        <s v="94-563-2528"/>
        <s v="94-731-3554"/>
        <s v="95-287-4244"/>
        <s v="95-301-8216"/>
        <s v="96-026-0299"/>
        <s v="99-391-0346"/>
        <s v="99-910-6901"/>
        <s v="99-910-6956"/>
        <s v="95-321-8216"/>
        <s v="95-321-8243"/>
        <s v="95-321-8244"/>
      </sharedItems>
    </cacheField>
    <cacheField name="start_date" numFmtId="164">
      <sharedItems containsSemiMixedTypes="0" containsDate="1" containsString="0">
        <d v="2023-01-25T00:00:00Z"/>
        <d v="2023-02-07T00:00:00Z"/>
      </sharedItems>
    </cacheField>
    <cacheField name="first_name" numFmtId="0">
      <sharedItems>
        <s v="Francklin"/>
        <s v="Preston"/>
        <s v="Josepha"/>
        <s v="Sylvia"/>
        <s v="Rog"/>
        <s v="Averil"/>
        <s v="Tonye"/>
        <s v="Anne-marie"/>
        <s v="Ernst"/>
        <s v="Ceil"/>
        <s v="Georges"/>
        <s v="Lockwood"/>
        <s v="Kasey"/>
        <s v="Frederique"/>
        <s v="Estel"/>
        <s v="Joshuah"/>
        <s v="Worth"/>
        <s v="Gilbertine"/>
        <s v="Sindee"/>
        <s v="Vachel"/>
        <s v="Lorelei"/>
        <s v="Kalvin"/>
        <s v="Ardisj"/>
        <s v="Norrie"/>
        <s v="Conney"/>
        <s v="Sven"/>
        <s v="Aimee"/>
        <s v="Douglass"/>
        <s v="Liv"/>
        <s v="Lyda"/>
        <s v="Holly"/>
        <s v="Roddy"/>
        <s v="Gretchen"/>
        <s v="Stu"/>
        <s v="Rolf"/>
        <s v="Shelbi"/>
        <s v="Michaela"/>
        <s v="Guenna"/>
        <s v="Herve"/>
        <s v="Derrek"/>
        <s v="Andrea"/>
        <s v="Sophronia"/>
        <s v="Orrin"/>
        <s v="Keane"/>
        <s v="Douglas"/>
        <s v="Aguistin"/>
        <s v="Evelyn"/>
        <s v="Ann-marie"/>
        <s v="Donni"/>
        <s v="Charlotte"/>
        <s v="Shem"/>
        <s v="Rosemary"/>
        <s v="Billie"/>
        <s v="Thornton"/>
        <s v="Arvin"/>
        <s v="Dinah"/>
        <s v="Eugenie"/>
        <s v="Laurie"/>
        <s v="Austine"/>
        <s v="Austinea"/>
        <s v="Matthew"/>
        <s v="Ronald"/>
        <s v="Ro"/>
      </sharedItems>
    </cacheField>
    <cacheField name="last_name" numFmtId="0">
      <sharedItems>
        <s v="Quantrill"/>
        <s v="Mc Mechan"/>
        <s v="Alves"/>
        <s v="Darcey"/>
        <s v="Saladine"/>
        <s v="Cullin"/>
        <s v="Merrin"/>
        <s v="Rignoldes"/>
        <s v="Castagneto"/>
        <s v="Trinder"/>
        <s v="Christophle"/>
        <s v="Ducarel"/>
        <s v="Rosser"/>
        <s v="Takkos"/>
        <s v="Eilhertsen"/>
        <s v="Andrzejowski"/>
        <s v="Moscon"/>
        <s v="Emmer"/>
        <s v="Kneeland"/>
        <s v="Ghirigori"/>
        <s v="Gritsaev"/>
        <s v="Casajuana"/>
        <s v="Garlic"/>
        <s v="Fleeman"/>
        <s v="Coneau"/>
        <s v="Figger"/>
        <s v="Marlow"/>
        <s v="Wilmut"/>
        <s v="Moro"/>
        <s v="Rimmington"/>
        <s v="Eustice"/>
        <s v="Pechet"/>
        <s v="Lucchi"/>
        <s v="Hovell"/>
        <s v="Rainsden"/>
        <s v="Myles"/>
        <s v="Goracci"/>
        <s v="Kop"/>
        <s v="Darkin"/>
        <s v="Sokell"/>
        <s v="Dumbellow"/>
        <s v="Bowhay"/>
        <s v="Oldaker"/>
        <s v="Peddar"/>
        <s v="De Domenici"/>
        <s v="Scholler"/>
        <s v="Bittlestone"/>
        <s v="Delgua"/>
        <s v="Mabbutt"/>
        <s v="Muro"/>
        <s v="Hylands"/>
        <s v="Postan"/>
        <s v="Merwe"/>
        <s v="Menpes"/>
        <s v="Fieldgate"/>
        <s v="Moncrieffe"/>
        <s v="Rosander"/>
        <s v="Brauner"/>
        <s v="Cabrera"/>
        <s v="Poppleston"/>
        <s v="Popplestona"/>
        <s v="Davids"/>
        <s v="Koeman"/>
        <s v="Heet"/>
      </sharedItems>
    </cacheField>
    <cacheField name="email" numFmtId="0">
      <sharedItems>
        <s v="fquantrillu@vimeo.com"/>
        <s v="pmcmechan1a@moonfruit.com"/>
        <s v="jalvesp@wired.com"/>
        <s v="sdarcey1c@taobao.com"/>
        <s v="rsaladinem@microsoft.com"/>
        <s v="acullin1k@hostgator.com"/>
        <s v="tmerrinr@edublogs.org"/>
        <s v="arignoldes1g@vistaprint.com"/>
        <s v="ecastagnetos@amazon.com"/>
        <s v="ctrinder7@craigslist.org"/>
        <s v="gchristophle5@blog.com"/>
        <s v="lducarelb@theguardian.com"/>
        <s v="krosser1e@sina.com.cn"/>
        <s v="ftakkost@clickbank.net"/>
        <s v="eeilhertsen12@webnode.com"/>
        <s v="jandrzejowski1b@telegraph.co.uk"/>
        <s v="wmoscond@tripod.com"/>
        <s v="gemmerz@arstechnica.com"/>
        <s v="skneeland13@nifty.com"/>
        <s v="vghirigori11@livejournal.com"/>
        <s v="lgritsaevk@wunderground.com"/>
        <s v="kcasajuanax@odnoklassniki.ru"/>
        <s v="agarlicv@phoca.cz"/>
        <s v="gfleeman1h@bandcamp.com"/>
        <s v="nconeaua@360.cn"/>
        <s v="cfigger1d@fastcompany.com"/>
        <s v="smarlow1i@dedecms.com"/>
        <s v="awilmut10@sun.com"/>
        <s v="dmoro1n@mozilla.org"/>
        <s v="lrimmington1l@ehow.com"/>
        <s v="leustice1m@nationalgeographic.com"/>
        <s v="hpecheto@sfgate.com"/>
        <s v="rlucchi9@springer.com"/>
        <s v="ghovellw@mac.com"/>
        <s v="srainsden0@mashable.com"/>
        <s v="rmyles14@tuttocitta.it"/>
        <s v="sgoracciy@dagondesign.com"/>
        <s v="mkopj@time.com"/>
        <s v="gdarkin15@senate.gov"/>
        <s v="hsokell8@gmpg.org"/>
        <s v="ddumbellow1@printfriendly.com"/>
        <s v="abowhay6@prlog.org"/>
        <s v="soldaker1f@eepurl.com"/>
        <s v="opeddar4@cbc.ca"/>
        <s v="kdedomenici19@networksolutions.com"/>
        <s v="dschollerl@bloglines.com"/>
        <s v="abittlestonei@upenn.edu"/>
        <s v="edelguae@spotify.com"/>
        <s v="amabbutt18@salon.com"/>
        <s v="dmuro16@foxnews.com"/>
        <s v="chylands17@icq.com"/>
        <s v="spostanq@pbs.org"/>
        <s v="rmerwef@exblog.jp"/>
        <s v="bmenpes3@t-online.de"/>
        <s v="tfieldgaten@ning.com"/>
        <s v="amoncrieffe1j@forbes.com"/>
        <s v="drosanderh@sbwire.com"/>
        <s v="ebrauner2@amazon.de"/>
        <s v="lcabrerac@bbb.org"/>
        <s v="apopplestong@soup.io"/>
        <s v="apopplestong@soupi.io"/>
        <s v="mdavids@gmail.com"/>
        <s v="rkoeman@gmail.com"/>
        <s v="rheet@gmail.com"/>
      </sharedItems>
    </cacheField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  <cacheField name="addons" numFmtId="165">
      <sharedItems containsString="0" containsBlank="1" containsNumber="1" containsInteger="1">
        <n v="34.0"/>
        <m/>
        <n v="35.0"/>
        <n v="49.0"/>
        <n v="20.0"/>
        <n v="32.0"/>
        <n v="43.0"/>
        <n v="36.0"/>
        <n v="30.0"/>
        <n v="45.0"/>
        <n v="33.0"/>
        <n v="22.0"/>
        <n v="47.0"/>
        <n v="44.0"/>
        <n v="23.0"/>
        <n v="29.0"/>
        <n v="12.0"/>
        <n v="8.0"/>
      </sharedItems>
    </cacheField>
    <cacheField name="totalprice" numFmtId="165">
      <sharedItems containsSemiMixedTypes="0" containsString="0" containsNumber="1" containsInteger="1">
        <n v="84.0"/>
        <n v="60.0"/>
        <n v="50.0"/>
        <n v="80.0"/>
        <n v="115.0"/>
        <n v="129.0"/>
        <n v="92.0"/>
        <n v="103.0"/>
        <n v="100.0"/>
        <n v="116.0"/>
        <n v="105.0"/>
        <n v="86.0"/>
        <n v="113.0"/>
        <n v="82.0"/>
        <n v="97.0"/>
        <n v="94.0"/>
        <n v="79.0"/>
        <n v="62.0"/>
        <n v="5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K65" sheet="SampleSubscriptionData"/>
  </cacheSource>
  <cacheFields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F9" firstHeaderRow="0" firstDataRow="2" firstDataCol="0"/>
  <pivotFields>
    <pivotField name="subscrip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tart_date" compact="0" numFmtId="164" outline="0" multipleItemSelectionAllowed="1" showAll="0">
      <items>
        <item x="0"/>
        <item x="1"/>
        <item t="default"/>
      </items>
    </pivotField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ender" axis="axisRow" compact="0" outline="0" multipleItemSelectionAllowed="1" showAll="0" sortType="ascending">
      <items>
        <item x="5"/>
        <item x="1"/>
        <item x="2"/>
        <item x="6"/>
        <item x="0"/>
        <item x="4"/>
        <item x="3"/>
        <item t="default"/>
      </items>
    </pivotField>
    <pivotField name="churn" compact="0" outline="0" multipleItemSelectionAllowed="1" showAll="0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  <pivotField name="addon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5"/>
  </rowFields>
  <colFields>
    <field x="-2"/>
  </colFields>
  <dataFields>
    <dataField name="COUNTA of bronzesub" fld="8" subtotal="count" baseField="0"/>
    <dataField name="COUNTA of silversub" fld="9" subtotal="count" baseField="0"/>
    <dataField name="COUNTA of goldsub" fld="10" subtotal="count" baseField="0"/>
    <dataField name="COUNTA of addons" fld="11" subtotal="count" baseField="0"/>
    <dataField name="SUM of totalprice" fld="12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1:D14" firstHeaderRow="0" firstDataRow="2" firstDataCol="0"/>
  <pivotFields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urn" axis="axisRow" compact="0" outline="0" multipleItemSelectionAllowed="1" showAll="0" sortType="ascending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COUNTA of bronzesub" fld="3" subtotal="count" baseField="0"/>
    <dataField name="COUNTA of silversub" fld="4" subtotal="count" baseField="0"/>
    <dataField name="COUNTA of goldsub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6" width="12.63"/>
    <col customWidth="1" min="15" max="15" width="27.88"/>
    <col customWidth="1" min="18" max="19" width="16.13"/>
    <col customWidth="1" min="20" max="20" width="13.75"/>
    <col customWidth="1" min="21" max="21" width="26.25"/>
    <col customWidth="1" min="22" max="22" width="20.75"/>
    <col customWidth="1" min="25" max="25" width="18.0"/>
    <col customWidth="1" min="26" max="26" width="16.75"/>
    <col customWidth="1" min="27" max="27" width="16.1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15.75" customHeight="1">
      <c r="A2" s="5" t="s">
        <v>13</v>
      </c>
      <c r="B2" s="6">
        <v>44951.0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6"/>
      <c r="I2" s="7">
        <v>50.0</v>
      </c>
      <c r="J2" s="7"/>
      <c r="K2" s="7"/>
      <c r="L2" s="7">
        <v>34.0</v>
      </c>
      <c r="M2" s="7">
        <f t="shared" ref="M2:M65" si="1">SUM(I2:L2)</f>
        <v>84</v>
      </c>
      <c r="O2" s="8" t="s">
        <v>5</v>
      </c>
      <c r="P2" s="8" t="s">
        <v>8</v>
      </c>
      <c r="Q2" s="8" t="s">
        <v>9</v>
      </c>
      <c r="R2" s="8" t="s">
        <v>10</v>
      </c>
      <c r="S2" s="8" t="s">
        <v>19</v>
      </c>
      <c r="T2" s="8" t="s">
        <v>12</v>
      </c>
      <c r="U2" s="8" t="s">
        <v>20</v>
      </c>
      <c r="V2" s="8" t="s">
        <v>21</v>
      </c>
      <c r="W2" s="9"/>
      <c r="X2" s="4" t="s">
        <v>6</v>
      </c>
      <c r="Y2" s="4" t="s">
        <v>22</v>
      </c>
      <c r="Z2" s="4" t="s">
        <v>23</v>
      </c>
      <c r="AA2" s="4" t="s">
        <v>24</v>
      </c>
    </row>
    <row r="3" ht="15.75" customHeight="1">
      <c r="A3" s="5" t="s">
        <v>25</v>
      </c>
      <c r="B3" s="6">
        <v>44951.0</v>
      </c>
      <c r="C3" s="5" t="s">
        <v>26</v>
      </c>
      <c r="D3" s="5" t="s">
        <v>27</v>
      </c>
      <c r="E3" s="5" t="s">
        <v>28</v>
      </c>
      <c r="F3" s="5" t="s">
        <v>17</v>
      </c>
      <c r="G3" s="5" t="s">
        <v>29</v>
      </c>
      <c r="H3" s="6">
        <v>44973.0</v>
      </c>
      <c r="I3" s="7"/>
      <c r="J3" s="7">
        <v>60.0</v>
      </c>
      <c r="K3" s="7"/>
      <c r="L3" s="7"/>
      <c r="M3" s="7">
        <f t="shared" si="1"/>
        <v>60</v>
      </c>
      <c r="O3" s="10" t="s">
        <v>30</v>
      </c>
      <c r="P3" s="10">
        <v>2.0</v>
      </c>
      <c r="Q3" s="10">
        <v>0.0</v>
      </c>
      <c r="R3" s="10">
        <v>0.0</v>
      </c>
      <c r="S3" s="10">
        <v>1.0</v>
      </c>
      <c r="T3" s="11">
        <v>108.0</v>
      </c>
      <c r="U3" s="10">
        <f t="shared" ref="U3:U10" si="2">SUM(P3:R3)</f>
        <v>2</v>
      </c>
      <c r="V3" s="10">
        <f t="shared" ref="V3:V9" si="3">COUNTIFS(F$2:F$65,O3,G$2:G$65,G$3)</f>
        <v>0</v>
      </c>
      <c r="X3" s="10" t="s">
        <v>18</v>
      </c>
      <c r="Y3" s="10">
        <v>28.0</v>
      </c>
      <c r="Z3" s="10">
        <v>12.0</v>
      </c>
      <c r="AA3" s="10">
        <v>10.0</v>
      </c>
    </row>
    <row r="4" ht="15.75" customHeight="1">
      <c r="A4" s="5" t="s">
        <v>31</v>
      </c>
      <c r="B4" s="6">
        <v>44951.0</v>
      </c>
      <c r="C4" s="5" t="s">
        <v>32</v>
      </c>
      <c r="D4" s="5" t="s">
        <v>33</v>
      </c>
      <c r="E4" s="5" t="s">
        <v>34</v>
      </c>
      <c r="F4" s="5" t="s">
        <v>35</v>
      </c>
      <c r="G4" s="5" t="s">
        <v>18</v>
      </c>
      <c r="H4" s="5"/>
      <c r="I4" s="7">
        <v>50.0</v>
      </c>
      <c r="J4" s="7"/>
      <c r="K4" s="7"/>
      <c r="L4" s="7"/>
      <c r="M4" s="7">
        <f t="shared" si="1"/>
        <v>50</v>
      </c>
      <c r="O4" s="10" t="s">
        <v>35</v>
      </c>
      <c r="P4" s="10">
        <v>13.0</v>
      </c>
      <c r="Q4" s="10">
        <v>10.0</v>
      </c>
      <c r="R4" s="10">
        <v>5.0</v>
      </c>
      <c r="S4" s="10">
        <v>10.0</v>
      </c>
      <c r="T4" s="11">
        <v>1993.0</v>
      </c>
      <c r="U4" s="10">
        <f t="shared" si="2"/>
        <v>28</v>
      </c>
      <c r="V4" s="10">
        <f t="shared" si="3"/>
        <v>6</v>
      </c>
      <c r="X4" s="10" t="s">
        <v>29</v>
      </c>
      <c r="Y4" s="10">
        <v>6.0</v>
      </c>
      <c r="Z4" s="10">
        <v>5.0</v>
      </c>
      <c r="AA4" s="10">
        <v>3.0</v>
      </c>
    </row>
    <row r="5" ht="15.75" customHeight="1">
      <c r="A5" s="5" t="s">
        <v>36</v>
      </c>
      <c r="B5" s="6">
        <v>44951.0</v>
      </c>
      <c r="C5" s="5" t="s">
        <v>37</v>
      </c>
      <c r="D5" s="5" t="s">
        <v>38</v>
      </c>
      <c r="E5" s="5" t="s">
        <v>39</v>
      </c>
      <c r="F5" s="5" t="s">
        <v>40</v>
      </c>
      <c r="G5" s="5" t="s">
        <v>18</v>
      </c>
      <c r="H5" s="5"/>
      <c r="I5" s="7"/>
      <c r="J5" s="7"/>
      <c r="K5" s="7">
        <v>80.0</v>
      </c>
      <c r="L5" s="7"/>
      <c r="M5" s="7">
        <f t="shared" si="1"/>
        <v>80</v>
      </c>
      <c r="O5" s="10" t="s">
        <v>40</v>
      </c>
      <c r="P5" s="10">
        <v>0.0</v>
      </c>
      <c r="Q5" s="10">
        <v>0.0</v>
      </c>
      <c r="R5" s="10">
        <v>1.0</v>
      </c>
      <c r="S5" s="10">
        <v>0.0</v>
      </c>
      <c r="T5" s="11">
        <v>80.0</v>
      </c>
      <c r="U5" s="10">
        <f t="shared" si="2"/>
        <v>1</v>
      </c>
      <c r="V5" s="10">
        <f t="shared" si="3"/>
        <v>0</v>
      </c>
      <c r="X5" s="10" t="s">
        <v>41</v>
      </c>
      <c r="Y5" s="10">
        <v>34.0</v>
      </c>
      <c r="Z5" s="10">
        <v>17.0</v>
      </c>
      <c r="AA5" s="10">
        <v>13.0</v>
      </c>
    </row>
    <row r="6" ht="15.75" customHeight="1">
      <c r="A6" s="5" t="s">
        <v>42</v>
      </c>
      <c r="B6" s="6">
        <v>44951.0</v>
      </c>
      <c r="C6" s="5" t="s">
        <v>43</v>
      </c>
      <c r="D6" s="5" t="s">
        <v>44</v>
      </c>
      <c r="E6" s="5" t="s">
        <v>45</v>
      </c>
      <c r="F6" s="5" t="s">
        <v>17</v>
      </c>
      <c r="G6" s="5" t="s">
        <v>18</v>
      </c>
      <c r="H6" s="5"/>
      <c r="I6" s="7">
        <v>50.0</v>
      </c>
      <c r="J6" s="7"/>
      <c r="K6" s="7"/>
      <c r="L6" s="7"/>
      <c r="M6" s="7">
        <f t="shared" si="1"/>
        <v>50</v>
      </c>
      <c r="O6" s="10" t="s">
        <v>46</v>
      </c>
      <c r="P6" s="10">
        <v>1.0</v>
      </c>
      <c r="Q6" s="10">
        <v>0.0</v>
      </c>
      <c r="R6" s="10">
        <v>1.0</v>
      </c>
      <c r="S6" s="10">
        <v>0.0</v>
      </c>
      <c r="T6" s="11">
        <v>130.0</v>
      </c>
      <c r="U6" s="10">
        <f t="shared" si="2"/>
        <v>2</v>
      </c>
      <c r="V6" s="10">
        <f t="shared" si="3"/>
        <v>1</v>
      </c>
    </row>
    <row r="7" ht="15.75" customHeight="1">
      <c r="A7" s="5" t="s">
        <v>47</v>
      </c>
      <c r="B7" s="6">
        <v>44951.0</v>
      </c>
      <c r="C7" s="5" t="s">
        <v>48</v>
      </c>
      <c r="D7" s="5" t="s">
        <v>49</v>
      </c>
      <c r="E7" s="5" t="s">
        <v>50</v>
      </c>
      <c r="F7" s="5" t="s">
        <v>17</v>
      </c>
      <c r="G7" s="5" t="s">
        <v>18</v>
      </c>
      <c r="H7" s="6"/>
      <c r="I7" s="7"/>
      <c r="J7" s="7"/>
      <c r="K7" s="7">
        <v>80.0</v>
      </c>
      <c r="L7" s="7">
        <v>35.0</v>
      </c>
      <c r="M7" s="7">
        <f t="shared" si="1"/>
        <v>115</v>
      </c>
      <c r="O7" s="10" t="s">
        <v>17</v>
      </c>
      <c r="P7" s="10">
        <v>17.0</v>
      </c>
      <c r="Q7" s="10">
        <v>5.0</v>
      </c>
      <c r="R7" s="10">
        <v>6.0</v>
      </c>
      <c r="S7" s="10">
        <v>10.0</v>
      </c>
      <c r="T7" s="11">
        <v>1945.0</v>
      </c>
      <c r="U7" s="10">
        <f t="shared" si="2"/>
        <v>28</v>
      </c>
      <c r="V7" s="10">
        <f t="shared" si="3"/>
        <v>7</v>
      </c>
    </row>
    <row r="8" ht="15.75" customHeight="1">
      <c r="A8" s="5" t="s">
        <v>51</v>
      </c>
      <c r="B8" s="6">
        <v>44951.0</v>
      </c>
      <c r="C8" s="5" t="s">
        <v>52</v>
      </c>
      <c r="D8" s="5" t="s">
        <v>53</v>
      </c>
      <c r="E8" s="5" t="s">
        <v>54</v>
      </c>
      <c r="F8" s="5" t="s">
        <v>35</v>
      </c>
      <c r="G8" s="5" t="s">
        <v>29</v>
      </c>
      <c r="H8" s="6">
        <v>44975.0</v>
      </c>
      <c r="I8" s="7">
        <v>50.0</v>
      </c>
      <c r="J8" s="7"/>
      <c r="K8" s="7"/>
      <c r="L8" s="7"/>
      <c r="M8" s="7">
        <f t="shared" si="1"/>
        <v>50</v>
      </c>
      <c r="O8" s="10" t="s">
        <v>55</v>
      </c>
      <c r="P8" s="10">
        <v>0.0</v>
      </c>
      <c r="Q8" s="10">
        <v>1.0</v>
      </c>
      <c r="R8" s="10">
        <v>0.0</v>
      </c>
      <c r="S8" s="10">
        <v>0.0</v>
      </c>
      <c r="T8" s="11">
        <v>60.0</v>
      </c>
      <c r="U8" s="10">
        <f t="shared" si="2"/>
        <v>1</v>
      </c>
      <c r="V8" s="10">
        <f t="shared" si="3"/>
        <v>0</v>
      </c>
    </row>
    <row r="9" ht="15.75" customHeight="1">
      <c r="A9" s="5" t="s">
        <v>56</v>
      </c>
      <c r="B9" s="6">
        <v>44951.0</v>
      </c>
      <c r="C9" s="5" t="s">
        <v>57</v>
      </c>
      <c r="D9" s="5" t="s">
        <v>58</v>
      </c>
      <c r="E9" s="5" t="s">
        <v>59</v>
      </c>
      <c r="F9" s="5" t="s">
        <v>35</v>
      </c>
      <c r="G9" s="5" t="s">
        <v>18</v>
      </c>
      <c r="H9" s="5"/>
      <c r="I9" s="7"/>
      <c r="J9" s="7"/>
      <c r="K9" s="7">
        <v>80.0</v>
      </c>
      <c r="L9" s="7">
        <v>49.0</v>
      </c>
      <c r="M9" s="7">
        <f t="shared" si="1"/>
        <v>129</v>
      </c>
      <c r="O9" s="10" t="s">
        <v>60</v>
      </c>
      <c r="P9" s="10">
        <v>1.0</v>
      </c>
      <c r="Q9" s="10">
        <v>1.0</v>
      </c>
      <c r="R9" s="10">
        <v>0.0</v>
      </c>
      <c r="S9" s="10">
        <v>1.0</v>
      </c>
      <c r="T9" s="11">
        <v>153.0</v>
      </c>
      <c r="U9" s="10">
        <f t="shared" si="2"/>
        <v>2</v>
      </c>
      <c r="V9" s="10">
        <f t="shared" si="3"/>
        <v>0</v>
      </c>
    </row>
    <row r="10" ht="15.75" customHeight="1">
      <c r="A10" s="5" t="s">
        <v>61</v>
      </c>
      <c r="B10" s="6">
        <v>44951.0</v>
      </c>
      <c r="C10" s="5" t="s">
        <v>62</v>
      </c>
      <c r="D10" s="5" t="s">
        <v>63</v>
      </c>
      <c r="E10" s="5" t="s">
        <v>64</v>
      </c>
      <c r="F10" s="5" t="s">
        <v>17</v>
      </c>
      <c r="G10" s="5" t="s">
        <v>29</v>
      </c>
      <c r="H10" s="6">
        <v>44976.0</v>
      </c>
      <c r="I10" s="7">
        <v>50.0</v>
      </c>
      <c r="J10" s="7"/>
      <c r="K10" s="7"/>
      <c r="L10" s="7"/>
      <c r="M10" s="7">
        <f t="shared" si="1"/>
        <v>50</v>
      </c>
      <c r="O10" s="10" t="s">
        <v>65</v>
      </c>
      <c r="P10" s="10">
        <f t="shared" ref="P10:T10" si="4">SUM(P3:P9)</f>
        <v>34</v>
      </c>
      <c r="Q10" s="10">
        <f t="shared" si="4"/>
        <v>17</v>
      </c>
      <c r="R10" s="10">
        <f t="shared" si="4"/>
        <v>13</v>
      </c>
      <c r="S10" s="10">
        <f t="shared" si="4"/>
        <v>22</v>
      </c>
      <c r="T10" s="11">
        <f t="shared" si="4"/>
        <v>4469</v>
      </c>
      <c r="U10" s="10">
        <f t="shared" si="2"/>
        <v>64</v>
      </c>
      <c r="V10" s="10">
        <f>SUM(V3:V9)</f>
        <v>14</v>
      </c>
    </row>
    <row r="11" ht="15.75" customHeight="1">
      <c r="A11" s="5" t="s">
        <v>66</v>
      </c>
      <c r="B11" s="6">
        <v>44951.0</v>
      </c>
      <c r="C11" s="5" t="s">
        <v>67</v>
      </c>
      <c r="D11" s="5" t="s">
        <v>68</v>
      </c>
      <c r="E11" s="5" t="s">
        <v>69</v>
      </c>
      <c r="F11" s="5" t="s">
        <v>35</v>
      </c>
      <c r="G11" s="5" t="s">
        <v>18</v>
      </c>
      <c r="H11" s="5"/>
      <c r="I11" s="7">
        <v>50.0</v>
      </c>
      <c r="J11" s="7"/>
      <c r="K11" s="7"/>
      <c r="L11" s="7"/>
      <c r="M11" s="7">
        <f t="shared" si="1"/>
        <v>50</v>
      </c>
      <c r="O11" s="12" t="s">
        <v>70</v>
      </c>
      <c r="P11" s="13">
        <f>V10/U10</f>
        <v>0.21875</v>
      </c>
      <c r="Q11" s="14"/>
      <c r="R11" s="14"/>
      <c r="V11" s="15"/>
    </row>
    <row r="12" ht="15.75" customHeight="1">
      <c r="A12" s="5" t="s">
        <v>71</v>
      </c>
      <c r="B12" s="6">
        <v>44951.0</v>
      </c>
      <c r="C12" s="5" t="s">
        <v>72</v>
      </c>
      <c r="D12" s="5" t="s">
        <v>73</v>
      </c>
      <c r="E12" s="5" t="s">
        <v>74</v>
      </c>
      <c r="F12" s="5" t="s">
        <v>17</v>
      </c>
      <c r="G12" s="5" t="s">
        <v>18</v>
      </c>
      <c r="H12" s="5"/>
      <c r="I12" s="7">
        <v>50.0</v>
      </c>
      <c r="J12" s="7"/>
      <c r="K12" s="7"/>
      <c r="L12" s="7"/>
      <c r="M12" s="7">
        <f t="shared" si="1"/>
        <v>50</v>
      </c>
      <c r="O12" s="12" t="s">
        <v>75</v>
      </c>
      <c r="P12" s="13">
        <f>Y4/U10</f>
        <v>0.09375</v>
      </c>
      <c r="Q12" s="13">
        <f>Z4/U10</f>
        <v>0.078125</v>
      </c>
      <c r="R12" s="13">
        <f>AA4/U10</f>
        <v>0.046875</v>
      </c>
    </row>
    <row r="13" ht="15.75" customHeight="1">
      <c r="A13" s="5" t="s">
        <v>76</v>
      </c>
      <c r="B13" s="6">
        <v>44951.0</v>
      </c>
      <c r="C13" s="5" t="s">
        <v>77</v>
      </c>
      <c r="D13" s="5" t="s">
        <v>78</v>
      </c>
      <c r="E13" s="5" t="s">
        <v>79</v>
      </c>
      <c r="F13" s="5" t="s">
        <v>17</v>
      </c>
      <c r="G13" s="5" t="s">
        <v>18</v>
      </c>
      <c r="H13" s="5"/>
      <c r="I13" s="7">
        <v>50.0</v>
      </c>
      <c r="J13" s="7"/>
      <c r="K13" s="7"/>
      <c r="L13" s="7"/>
      <c r="M13" s="7">
        <f t="shared" si="1"/>
        <v>50</v>
      </c>
      <c r="O13" s="12" t="s">
        <v>80</v>
      </c>
      <c r="P13" s="16">
        <f t="shared" ref="P13:R13" si="5">SUMIF($G2:I65,$G$3,I2:I65)</f>
        <v>300</v>
      </c>
      <c r="Q13" s="16">
        <f t="shared" si="5"/>
        <v>300</v>
      </c>
      <c r="R13" s="16">
        <f t="shared" si="5"/>
        <v>240</v>
      </c>
      <c r="S13" s="15"/>
      <c r="V13" s="17"/>
    </row>
    <row r="14" ht="15.75" customHeight="1">
      <c r="A14" s="5" t="s">
        <v>81</v>
      </c>
      <c r="B14" s="6">
        <v>44951.0</v>
      </c>
      <c r="C14" s="5" t="s">
        <v>82</v>
      </c>
      <c r="D14" s="5" t="s">
        <v>83</v>
      </c>
      <c r="E14" s="5" t="s">
        <v>84</v>
      </c>
      <c r="F14" s="5" t="s">
        <v>35</v>
      </c>
      <c r="G14" s="5" t="s">
        <v>18</v>
      </c>
      <c r="H14" s="5"/>
      <c r="I14" s="7"/>
      <c r="J14" s="7"/>
      <c r="K14" s="7">
        <v>80.0</v>
      </c>
      <c r="L14" s="7"/>
      <c r="M14" s="7">
        <f t="shared" si="1"/>
        <v>80</v>
      </c>
      <c r="O14" s="12" t="s">
        <v>85</v>
      </c>
      <c r="P14" s="18">
        <f>SUMIF($G2:L65,$G$3,L2:L65)</f>
        <v>114</v>
      </c>
      <c r="Q14" s="15"/>
      <c r="R14" s="15"/>
      <c r="S14" s="19"/>
      <c r="V14" s="17"/>
    </row>
    <row r="15" ht="15.75" customHeight="1">
      <c r="A15" s="5" t="s">
        <v>86</v>
      </c>
      <c r="B15" s="6">
        <v>44951.0</v>
      </c>
      <c r="C15" s="5" t="s">
        <v>87</v>
      </c>
      <c r="D15" s="5" t="s">
        <v>88</v>
      </c>
      <c r="E15" s="5" t="s">
        <v>89</v>
      </c>
      <c r="F15" s="5" t="s">
        <v>35</v>
      </c>
      <c r="G15" s="5" t="s">
        <v>29</v>
      </c>
      <c r="H15" s="6">
        <v>44977.0</v>
      </c>
      <c r="I15" s="7">
        <v>50.0</v>
      </c>
      <c r="J15" s="7"/>
      <c r="K15" s="7"/>
      <c r="L15" s="7"/>
      <c r="M15" s="7">
        <f t="shared" si="1"/>
        <v>50</v>
      </c>
      <c r="S15" s="15"/>
      <c r="V15" s="17"/>
    </row>
    <row r="16" ht="15.75" customHeight="1">
      <c r="A16" s="5" t="s">
        <v>90</v>
      </c>
      <c r="B16" s="6">
        <v>44951.0</v>
      </c>
      <c r="C16" s="5" t="s">
        <v>91</v>
      </c>
      <c r="D16" s="5" t="s">
        <v>92</v>
      </c>
      <c r="E16" s="5" t="s">
        <v>93</v>
      </c>
      <c r="F16" s="5" t="s">
        <v>35</v>
      </c>
      <c r="G16" s="5" t="s">
        <v>29</v>
      </c>
      <c r="H16" s="6">
        <v>44978.0</v>
      </c>
      <c r="I16" s="7"/>
      <c r="J16" s="7">
        <v>60.0</v>
      </c>
      <c r="K16" s="7"/>
      <c r="L16" s="7">
        <v>20.0</v>
      </c>
      <c r="M16" s="7">
        <f t="shared" si="1"/>
        <v>80</v>
      </c>
      <c r="O16" s="4" t="s">
        <v>94</v>
      </c>
      <c r="P16" s="10"/>
      <c r="Q16" s="15"/>
      <c r="R16" s="15"/>
      <c r="V16" s="17"/>
    </row>
    <row r="17" ht="15.75" customHeight="1">
      <c r="A17" s="5" t="s">
        <v>95</v>
      </c>
      <c r="B17" s="6">
        <v>44951.0</v>
      </c>
      <c r="C17" s="5" t="s">
        <v>96</v>
      </c>
      <c r="D17" s="5" t="s">
        <v>97</v>
      </c>
      <c r="E17" s="5" t="s">
        <v>98</v>
      </c>
      <c r="F17" s="5" t="s">
        <v>17</v>
      </c>
      <c r="G17" s="5" t="s">
        <v>18</v>
      </c>
      <c r="H17" s="5"/>
      <c r="I17" s="7"/>
      <c r="J17" s="7"/>
      <c r="K17" s="7">
        <v>80.0</v>
      </c>
      <c r="L17" s="7"/>
      <c r="M17" s="7">
        <f t="shared" si="1"/>
        <v>80</v>
      </c>
      <c r="O17" s="10" t="s">
        <v>99</v>
      </c>
      <c r="P17" s="12">
        <f>COUNTIF(B2:B65,B2)</f>
        <v>42</v>
      </c>
      <c r="Q17" s="15"/>
      <c r="R17" s="15"/>
      <c r="S17" s="15"/>
      <c r="V17" s="17"/>
    </row>
    <row r="18" ht="15.75" customHeight="1">
      <c r="A18" s="5" t="s">
        <v>100</v>
      </c>
      <c r="B18" s="6">
        <v>44951.0</v>
      </c>
      <c r="C18" s="5" t="s">
        <v>101</v>
      </c>
      <c r="D18" s="5" t="s">
        <v>102</v>
      </c>
      <c r="E18" s="5" t="s">
        <v>103</v>
      </c>
      <c r="F18" s="5" t="s">
        <v>17</v>
      </c>
      <c r="G18" s="5" t="s">
        <v>18</v>
      </c>
      <c r="H18" s="5"/>
      <c r="I18" s="7">
        <v>50.0</v>
      </c>
      <c r="J18" s="7"/>
      <c r="K18" s="7"/>
      <c r="L18" s="7"/>
      <c r="M18" s="7">
        <f t="shared" si="1"/>
        <v>50</v>
      </c>
      <c r="O18" s="10" t="s">
        <v>104</v>
      </c>
      <c r="P18" s="12">
        <f>COUNTIF(G2:G65,G2)</f>
        <v>50</v>
      </c>
      <c r="Q18" s="15"/>
      <c r="R18" s="15"/>
      <c r="S18" s="15"/>
      <c r="V18" s="17"/>
    </row>
    <row r="19" ht="15.75" customHeight="1">
      <c r="A19" s="5" t="s">
        <v>105</v>
      </c>
      <c r="B19" s="6">
        <v>44951.0</v>
      </c>
      <c r="C19" s="5" t="s">
        <v>106</v>
      </c>
      <c r="D19" s="5" t="s">
        <v>107</v>
      </c>
      <c r="E19" s="5" t="s">
        <v>108</v>
      </c>
      <c r="F19" s="5" t="s">
        <v>35</v>
      </c>
      <c r="G19" s="5" t="s">
        <v>18</v>
      </c>
      <c r="H19" s="5"/>
      <c r="I19" s="7"/>
      <c r="J19" s="7">
        <v>60.0</v>
      </c>
      <c r="K19" s="7"/>
      <c r="L19" s="7"/>
      <c r="M19" s="7">
        <f t="shared" si="1"/>
        <v>60</v>
      </c>
      <c r="O19" s="10" t="s">
        <v>109</v>
      </c>
      <c r="P19" s="12">
        <f>COUNTIF(B2:B65,B20)</f>
        <v>22</v>
      </c>
      <c r="S19" s="15"/>
      <c r="V19" s="17"/>
    </row>
    <row r="20" ht="15.75" customHeight="1">
      <c r="A20" s="5" t="s">
        <v>110</v>
      </c>
      <c r="B20" s="6">
        <v>44964.0</v>
      </c>
      <c r="C20" s="5" t="s">
        <v>111</v>
      </c>
      <c r="D20" s="5" t="s">
        <v>112</v>
      </c>
      <c r="E20" s="5" t="s">
        <v>113</v>
      </c>
      <c r="F20" s="5" t="s">
        <v>35</v>
      </c>
      <c r="G20" s="5" t="s">
        <v>18</v>
      </c>
      <c r="H20" s="5"/>
      <c r="I20" s="7"/>
      <c r="J20" s="7">
        <v>60.0</v>
      </c>
      <c r="K20" s="7"/>
      <c r="L20" s="7">
        <v>32.0</v>
      </c>
      <c r="M20" s="7">
        <f t="shared" si="1"/>
        <v>92</v>
      </c>
      <c r="O20" s="10" t="s">
        <v>114</v>
      </c>
      <c r="P20" s="12">
        <f>COUNTIF(G2:G65,G3)</f>
        <v>14</v>
      </c>
    </row>
    <row r="21" ht="15.75" customHeight="1">
      <c r="A21" s="5" t="s">
        <v>115</v>
      </c>
      <c r="B21" s="6">
        <v>44964.0</v>
      </c>
      <c r="C21" s="5" t="s">
        <v>116</v>
      </c>
      <c r="D21" s="5" t="s">
        <v>117</v>
      </c>
      <c r="E21" s="5" t="s">
        <v>118</v>
      </c>
      <c r="F21" s="5" t="s">
        <v>17</v>
      </c>
      <c r="G21" s="5" t="s">
        <v>18</v>
      </c>
      <c r="H21" s="5"/>
      <c r="I21" s="7"/>
      <c r="J21" s="7">
        <v>60.0</v>
      </c>
      <c r="K21" s="7"/>
      <c r="L21" s="7"/>
      <c r="M21" s="7">
        <f t="shared" si="1"/>
        <v>60</v>
      </c>
      <c r="O21" s="10"/>
      <c r="P21" s="12"/>
    </row>
    <row r="22" ht="15.75" customHeight="1">
      <c r="A22" s="5" t="s">
        <v>119</v>
      </c>
      <c r="B22" s="6">
        <v>44964.0</v>
      </c>
      <c r="C22" s="5" t="s">
        <v>120</v>
      </c>
      <c r="D22" s="5" t="s">
        <v>121</v>
      </c>
      <c r="E22" s="5" t="s">
        <v>122</v>
      </c>
      <c r="F22" s="5" t="s">
        <v>35</v>
      </c>
      <c r="G22" s="5" t="s">
        <v>18</v>
      </c>
      <c r="H22" s="5"/>
      <c r="I22" s="7">
        <v>50.0</v>
      </c>
      <c r="J22" s="7"/>
      <c r="K22" s="7"/>
      <c r="L22" s="7"/>
      <c r="M22" s="7">
        <f t="shared" si="1"/>
        <v>50</v>
      </c>
      <c r="O22" s="10" t="s">
        <v>123</v>
      </c>
      <c r="P22" s="13">
        <f>(P18-P19)/P17</f>
        <v>0.6666666667</v>
      </c>
    </row>
    <row r="23" ht="15.75" customHeight="1">
      <c r="A23" s="5" t="s">
        <v>124</v>
      </c>
      <c r="B23" s="6">
        <v>44964.0</v>
      </c>
      <c r="C23" s="5" t="s">
        <v>125</v>
      </c>
      <c r="D23" s="5" t="s">
        <v>126</v>
      </c>
      <c r="E23" s="5" t="s">
        <v>127</v>
      </c>
      <c r="F23" s="5" t="s">
        <v>60</v>
      </c>
      <c r="G23" s="5" t="s">
        <v>18</v>
      </c>
      <c r="H23" s="5"/>
      <c r="I23" s="7"/>
      <c r="J23" s="7">
        <v>60.0</v>
      </c>
      <c r="K23" s="7"/>
      <c r="L23" s="7">
        <v>43.0</v>
      </c>
      <c r="M23" s="7">
        <f t="shared" si="1"/>
        <v>103</v>
      </c>
      <c r="O23" s="4" t="s">
        <v>128</v>
      </c>
      <c r="P23" s="18">
        <f>(T10/U10)*50</f>
        <v>3491.40625</v>
      </c>
    </row>
    <row r="24" ht="15.75" customHeight="1">
      <c r="A24" s="5" t="s">
        <v>129</v>
      </c>
      <c r="B24" s="6">
        <v>44964.0</v>
      </c>
      <c r="C24" s="5" t="s">
        <v>130</v>
      </c>
      <c r="D24" s="5" t="s">
        <v>131</v>
      </c>
      <c r="E24" s="5" t="s">
        <v>132</v>
      </c>
      <c r="F24" s="5" t="s">
        <v>55</v>
      </c>
      <c r="G24" s="5" t="s">
        <v>18</v>
      </c>
      <c r="H24" s="5"/>
      <c r="I24" s="7"/>
      <c r="J24" s="7">
        <v>60.0</v>
      </c>
      <c r="K24" s="7"/>
      <c r="L24" s="7"/>
      <c r="M24" s="7">
        <f t="shared" si="1"/>
        <v>60</v>
      </c>
      <c r="O24" s="4" t="s">
        <v>133</v>
      </c>
      <c r="P24" s="20">
        <f>(P25-(P26-P27)-P29)/P25</f>
        <v>0.1427111717</v>
      </c>
    </row>
    <row r="25" ht="15.75" customHeight="1">
      <c r="A25" s="5" t="s">
        <v>134</v>
      </c>
      <c r="B25" s="6">
        <v>44964.0</v>
      </c>
      <c r="C25" s="5" t="s">
        <v>106</v>
      </c>
      <c r="D25" s="5" t="s">
        <v>135</v>
      </c>
      <c r="E25" s="5" t="s">
        <v>136</v>
      </c>
      <c r="F25" s="5" t="s">
        <v>35</v>
      </c>
      <c r="G25" s="5" t="s">
        <v>18</v>
      </c>
      <c r="H25" s="5"/>
      <c r="I25" s="7"/>
      <c r="J25" s="7"/>
      <c r="K25" s="7">
        <v>80.0</v>
      </c>
      <c r="L25" s="7"/>
      <c r="M25" s="7">
        <f t="shared" si="1"/>
        <v>80</v>
      </c>
      <c r="O25" s="10" t="s">
        <v>137</v>
      </c>
      <c r="P25" s="18">
        <f>SUMIF(B2:B65,B2,M2:M65)</f>
        <v>2936</v>
      </c>
    </row>
    <row r="26" ht="15.75" customHeight="1">
      <c r="A26" s="5" t="s">
        <v>138</v>
      </c>
      <c r="B26" s="6">
        <v>44964.0</v>
      </c>
      <c r="C26" s="5" t="s">
        <v>139</v>
      </c>
      <c r="D26" s="5" t="s">
        <v>140</v>
      </c>
      <c r="E26" s="5" t="s">
        <v>141</v>
      </c>
      <c r="F26" s="5" t="s">
        <v>30</v>
      </c>
      <c r="G26" s="5" t="s">
        <v>18</v>
      </c>
      <c r="H26" s="5"/>
      <c r="I26" s="7">
        <v>50.0</v>
      </c>
      <c r="J26" s="7"/>
      <c r="K26" s="7"/>
      <c r="L26" s="7"/>
      <c r="M26" s="7">
        <f t="shared" si="1"/>
        <v>50</v>
      </c>
      <c r="O26" s="10" t="s">
        <v>142</v>
      </c>
      <c r="P26" s="18">
        <f>SUMIF(G$2:G$65,G$2,M$2:M$65)</f>
        <v>3515</v>
      </c>
    </row>
    <row r="27" ht="15.75" customHeight="1">
      <c r="A27" s="5" t="s">
        <v>143</v>
      </c>
      <c r="B27" s="6">
        <v>44964.0</v>
      </c>
      <c r="C27" s="5" t="s">
        <v>144</v>
      </c>
      <c r="D27" s="5" t="s">
        <v>145</v>
      </c>
      <c r="E27" s="5" t="s">
        <v>146</v>
      </c>
      <c r="F27" s="5" t="s">
        <v>17</v>
      </c>
      <c r="G27" s="5" t="s">
        <v>18</v>
      </c>
      <c r="H27" s="5"/>
      <c r="I27" s="7"/>
      <c r="J27" s="7"/>
      <c r="K27" s="7">
        <v>80.0</v>
      </c>
      <c r="L27" s="7">
        <v>20.0</v>
      </c>
      <c r="M27" s="7">
        <f t="shared" si="1"/>
        <v>100</v>
      </c>
      <c r="O27" s="10" t="s">
        <v>147</v>
      </c>
      <c r="P27" s="18">
        <f>SUMIF(B$2:B$61,B$20,M$2:M$62)</f>
        <v>1271</v>
      </c>
    </row>
    <row r="28" ht="15.75" customHeight="1">
      <c r="A28" s="5" t="s">
        <v>148</v>
      </c>
      <c r="B28" s="6">
        <v>44964.0</v>
      </c>
      <c r="C28" s="5" t="s">
        <v>149</v>
      </c>
      <c r="D28" s="5" t="s">
        <v>150</v>
      </c>
      <c r="E28" s="5" t="s">
        <v>151</v>
      </c>
      <c r="F28" s="5" t="s">
        <v>17</v>
      </c>
      <c r="G28" s="5" t="s">
        <v>18</v>
      </c>
      <c r="H28" s="5"/>
      <c r="I28" s="7"/>
      <c r="J28" s="7"/>
      <c r="K28" s="7">
        <v>80.0</v>
      </c>
      <c r="L28" s="7">
        <v>49.0</v>
      </c>
      <c r="M28" s="7">
        <f t="shared" si="1"/>
        <v>129</v>
      </c>
      <c r="O28" s="10" t="s">
        <v>85</v>
      </c>
      <c r="P28" s="18">
        <f>SUMIF($G16:L79,$G$3,L16:L79)</f>
        <v>114</v>
      </c>
    </row>
    <row r="29" ht="15.75" customHeight="1">
      <c r="A29" s="5" t="s">
        <v>152</v>
      </c>
      <c r="B29" s="6">
        <v>44964.0</v>
      </c>
      <c r="C29" s="5" t="s">
        <v>153</v>
      </c>
      <c r="D29" s="5" t="s">
        <v>154</v>
      </c>
      <c r="E29" s="5" t="s">
        <v>155</v>
      </c>
      <c r="F29" s="5" t="s">
        <v>35</v>
      </c>
      <c r="G29" s="5" t="s">
        <v>18</v>
      </c>
      <c r="H29" s="5"/>
      <c r="I29" s="7"/>
      <c r="J29" s="7">
        <v>60.0</v>
      </c>
      <c r="K29" s="7"/>
      <c r="L29" s="7"/>
      <c r="M29" s="7">
        <f t="shared" si="1"/>
        <v>60</v>
      </c>
      <c r="O29" s="10" t="s">
        <v>156</v>
      </c>
      <c r="P29" s="18">
        <f>SUMIF(B$2:B$65,B$20,L$2:L$65)</f>
        <v>273</v>
      </c>
    </row>
    <row r="30" ht="15.75" customHeight="1">
      <c r="A30" s="5" t="s">
        <v>157</v>
      </c>
      <c r="B30" s="6">
        <v>44951.0</v>
      </c>
      <c r="C30" s="5" t="s">
        <v>158</v>
      </c>
      <c r="D30" s="5" t="s">
        <v>159</v>
      </c>
      <c r="E30" s="5" t="s">
        <v>160</v>
      </c>
      <c r="F30" s="5" t="s">
        <v>17</v>
      </c>
      <c r="G30" s="5" t="s">
        <v>29</v>
      </c>
      <c r="H30" s="6">
        <v>44979.0</v>
      </c>
      <c r="I30" s="7"/>
      <c r="J30" s="7"/>
      <c r="K30" s="7">
        <v>80.0</v>
      </c>
      <c r="L30" s="7">
        <v>36.0</v>
      </c>
      <c r="M30" s="7">
        <f t="shared" si="1"/>
        <v>116</v>
      </c>
      <c r="O30" s="10" t="s">
        <v>161</v>
      </c>
      <c r="P30" s="18">
        <f>SUM(P13:R13,P14)</f>
        <v>954</v>
      </c>
    </row>
    <row r="31" ht="15.75" customHeight="1">
      <c r="A31" s="5" t="s">
        <v>162</v>
      </c>
      <c r="B31" s="6">
        <v>44951.0</v>
      </c>
      <c r="C31" s="5" t="s">
        <v>163</v>
      </c>
      <c r="D31" s="5" t="s">
        <v>164</v>
      </c>
      <c r="E31" s="5" t="s">
        <v>165</v>
      </c>
      <c r="F31" s="5" t="s">
        <v>46</v>
      </c>
      <c r="G31" s="5" t="s">
        <v>29</v>
      </c>
      <c r="H31" s="6">
        <v>44980.0</v>
      </c>
      <c r="I31" s="7"/>
      <c r="J31" s="7"/>
      <c r="K31" s="7">
        <v>80.0</v>
      </c>
      <c r="L31" s="7"/>
      <c r="M31" s="7">
        <f t="shared" si="1"/>
        <v>80</v>
      </c>
    </row>
    <row r="32" ht="15.75" customHeight="1">
      <c r="A32" s="5" t="s">
        <v>166</v>
      </c>
      <c r="B32" s="6">
        <v>44951.0</v>
      </c>
      <c r="C32" s="5" t="s">
        <v>167</v>
      </c>
      <c r="D32" s="5" t="s">
        <v>168</v>
      </c>
      <c r="E32" s="5" t="s">
        <v>169</v>
      </c>
      <c r="F32" s="5" t="s">
        <v>35</v>
      </c>
      <c r="G32" s="5" t="s">
        <v>29</v>
      </c>
      <c r="H32" s="6">
        <v>44981.0</v>
      </c>
      <c r="I32" s="7"/>
      <c r="J32" s="7"/>
      <c r="K32" s="7">
        <v>80.0</v>
      </c>
      <c r="L32" s="7"/>
      <c r="M32" s="7">
        <f t="shared" si="1"/>
        <v>80</v>
      </c>
    </row>
    <row r="33" ht="15.75" customHeight="1">
      <c r="A33" s="5" t="s">
        <v>170</v>
      </c>
      <c r="B33" s="6">
        <v>44964.0</v>
      </c>
      <c r="C33" s="5" t="s">
        <v>171</v>
      </c>
      <c r="D33" s="5" t="s">
        <v>172</v>
      </c>
      <c r="E33" s="5" t="s">
        <v>173</v>
      </c>
      <c r="F33" s="5" t="s">
        <v>17</v>
      </c>
      <c r="G33" s="5" t="s">
        <v>18</v>
      </c>
      <c r="H33" s="5"/>
      <c r="I33" s="7">
        <v>50.0</v>
      </c>
      <c r="J33" s="7"/>
      <c r="K33" s="7"/>
      <c r="L33" s="7">
        <v>30.0</v>
      </c>
      <c r="M33" s="7">
        <f t="shared" si="1"/>
        <v>80</v>
      </c>
    </row>
    <row r="34" ht="15.75" customHeight="1">
      <c r="A34" s="5" t="s">
        <v>174</v>
      </c>
      <c r="B34" s="6">
        <v>44951.0</v>
      </c>
      <c r="C34" s="5" t="s">
        <v>175</v>
      </c>
      <c r="D34" s="5" t="s">
        <v>176</v>
      </c>
      <c r="E34" s="5" t="s">
        <v>177</v>
      </c>
      <c r="F34" s="5" t="s">
        <v>17</v>
      </c>
      <c r="G34" s="5" t="s">
        <v>18</v>
      </c>
      <c r="H34" s="5"/>
      <c r="I34" s="7">
        <v>50.0</v>
      </c>
      <c r="J34" s="7"/>
      <c r="K34" s="7"/>
      <c r="L34" s="7">
        <v>30.0</v>
      </c>
      <c r="M34" s="7">
        <f t="shared" si="1"/>
        <v>80</v>
      </c>
    </row>
    <row r="35" ht="15.75" customHeight="1">
      <c r="A35" s="5" t="s">
        <v>178</v>
      </c>
      <c r="B35" s="6">
        <v>44951.0</v>
      </c>
      <c r="C35" s="5" t="s">
        <v>179</v>
      </c>
      <c r="D35" s="5" t="s">
        <v>180</v>
      </c>
      <c r="E35" s="5" t="s">
        <v>181</v>
      </c>
      <c r="F35" s="5" t="s">
        <v>35</v>
      </c>
      <c r="G35" s="5" t="s">
        <v>18</v>
      </c>
      <c r="H35" s="5"/>
      <c r="I35" s="7"/>
      <c r="J35" s="7">
        <v>60.0</v>
      </c>
      <c r="K35" s="7"/>
      <c r="L35" s="7"/>
      <c r="M35" s="7">
        <f t="shared" si="1"/>
        <v>60</v>
      </c>
    </row>
    <row r="36" ht="15.75" customHeight="1">
      <c r="A36" s="5" t="s">
        <v>182</v>
      </c>
      <c r="B36" s="6">
        <v>44951.0</v>
      </c>
      <c r="C36" s="5" t="s">
        <v>183</v>
      </c>
      <c r="D36" s="5" t="s">
        <v>184</v>
      </c>
      <c r="E36" s="5" t="s">
        <v>185</v>
      </c>
      <c r="F36" s="5" t="s">
        <v>17</v>
      </c>
      <c r="G36" s="5" t="s">
        <v>18</v>
      </c>
      <c r="H36" s="5"/>
      <c r="I36" s="7">
        <v>50.0</v>
      </c>
      <c r="J36" s="7"/>
      <c r="K36" s="7"/>
      <c r="L36" s="7"/>
      <c r="M36" s="7">
        <f t="shared" si="1"/>
        <v>50</v>
      </c>
    </row>
    <row r="37" ht="15.75" customHeight="1">
      <c r="A37" s="5" t="s">
        <v>186</v>
      </c>
      <c r="B37" s="6">
        <v>44951.0</v>
      </c>
      <c r="C37" s="5" t="s">
        <v>187</v>
      </c>
      <c r="D37" s="5" t="s">
        <v>188</v>
      </c>
      <c r="E37" s="5" t="s">
        <v>189</v>
      </c>
      <c r="F37" s="5" t="s">
        <v>17</v>
      </c>
      <c r="G37" s="5" t="s">
        <v>18</v>
      </c>
      <c r="H37" s="5"/>
      <c r="I37" s="7"/>
      <c r="J37" s="7">
        <v>60.0</v>
      </c>
      <c r="K37" s="7"/>
      <c r="L37" s="7"/>
      <c r="M37" s="7">
        <f t="shared" si="1"/>
        <v>60</v>
      </c>
    </row>
    <row r="38" ht="15.75" customHeight="1">
      <c r="A38" s="5" t="s">
        <v>190</v>
      </c>
      <c r="B38" s="6">
        <v>44951.0</v>
      </c>
      <c r="C38" s="5" t="s">
        <v>191</v>
      </c>
      <c r="D38" s="5" t="s">
        <v>192</v>
      </c>
      <c r="E38" s="5" t="s">
        <v>193</v>
      </c>
      <c r="F38" s="5" t="s">
        <v>35</v>
      </c>
      <c r="G38" s="5" t="s">
        <v>18</v>
      </c>
      <c r="H38" s="5"/>
      <c r="I38" s="7"/>
      <c r="J38" s="7">
        <v>60.0</v>
      </c>
      <c r="K38" s="7"/>
      <c r="L38" s="7">
        <v>45.0</v>
      </c>
      <c r="M38" s="7">
        <f t="shared" si="1"/>
        <v>105</v>
      </c>
    </row>
    <row r="39" ht="15.75" customHeight="1">
      <c r="A39" s="5" t="s">
        <v>194</v>
      </c>
      <c r="B39" s="6">
        <v>44951.0</v>
      </c>
      <c r="C39" s="5" t="s">
        <v>195</v>
      </c>
      <c r="D39" s="5" t="s">
        <v>196</v>
      </c>
      <c r="E39" s="5" t="s">
        <v>197</v>
      </c>
      <c r="F39" s="5" t="s">
        <v>35</v>
      </c>
      <c r="G39" s="5" t="s">
        <v>18</v>
      </c>
      <c r="H39" s="5"/>
      <c r="I39" s="7">
        <v>50.0</v>
      </c>
      <c r="J39" s="7"/>
      <c r="K39" s="7"/>
      <c r="L39" s="7"/>
      <c r="M39" s="7">
        <f t="shared" si="1"/>
        <v>50</v>
      </c>
    </row>
    <row r="40" ht="15.75" customHeight="1">
      <c r="A40" s="5" t="s">
        <v>198</v>
      </c>
      <c r="B40" s="6">
        <v>44951.0</v>
      </c>
      <c r="C40" s="5" t="s">
        <v>199</v>
      </c>
      <c r="D40" s="5" t="s">
        <v>200</v>
      </c>
      <c r="E40" s="5" t="s">
        <v>201</v>
      </c>
      <c r="F40" s="5" t="s">
        <v>35</v>
      </c>
      <c r="G40" s="5" t="s">
        <v>18</v>
      </c>
      <c r="H40" s="5"/>
      <c r="I40" s="7"/>
      <c r="J40" s="7">
        <v>60.0</v>
      </c>
      <c r="K40" s="7"/>
      <c r="L40" s="7"/>
      <c r="M40" s="7">
        <f t="shared" si="1"/>
        <v>60</v>
      </c>
      <c r="P40" s="11"/>
    </row>
    <row r="41" ht="15.75" customHeight="1">
      <c r="A41" s="5" t="s">
        <v>202</v>
      </c>
      <c r="B41" s="6">
        <v>44951.0</v>
      </c>
      <c r="C41" s="5" t="s">
        <v>203</v>
      </c>
      <c r="D41" s="5" t="s">
        <v>204</v>
      </c>
      <c r="E41" s="5" t="s">
        <v>205</v>
      </c>
      <c r="F41" s="5" t="s">
        <v>17</v>
      </c>
      <c r="G41" s="5" t="s">
        <v>29</v>
      </c>
      <c r="H41" s="6">
        <v>44982.0</v>
      </c>
      <c r="I41" s="7">
        <v>50.0</v>
      </c>
      <c r="J41" s="7"/>
      <c r="K41" s="7"/>
      <c r="L41" s="7"/>
      <c r="M41" s="7">
        <f t="shared" si="1"/>
        <v>50</v>
      </c>
    </row>
    <row r="42" ht="15.75" customHeight="1">
      <c r="A42" s="5" t="s">
        <v>206</v>
      </c>
      <c r="B42" s="6">
        <v>44951.0</v>
      </c>
      <c r="C42" s="5" t="s">
        <v>207</v>
      </c>
      <c r="D42" s="5" t="s">
        <v>208</v>
      </c>
      <c r="E42" s="5" t="s">
        <v>209</v>
      </c>
      <c r="F42" s="5" t="s">
        <v>17</v>
      </c>
      <c r="G42" s="5" t="s">
        <v>29</v>
      </c>
      <c r="H42" s="6">
        <v>44983.0</v>
      </c>
      <c r="I42" s="7">
        <v>50.0</v>
      </c>
      <c r="J42" s="7"/>
      <c r="K42" s="7"/>
      <c r="L42" s="7">
        <v>36.0</v>
      </c>
      <c r="M42" s="7">
        <f t="shared" si="1"/>
        <v>86</v>
      </c>
    </row>
    <row r="43" ht="15.75" customHeight="1">
      <c r="A43" s="5" t="s">
        <v>210</v>
      </c>
      <c r="B43" s="6">
        <v>44951.0</v>
      </c>
      <c r="C43" s="5" t="s">
        <v>211</v>
      </c>
      <c r="D43" s="5" t="s">
        <v>212</v>
      </c>
      <c r="E43" s="5" t="s">
        <v>213</v>
      </c>
      <c r="F43" s="5" t="s">
        <v>17</v>
      </c>
      <c r="G43" s="5" t="s">
        <v>29</v>
      </c>
      <c r="H43" s="6">
        <v>44984.0</v>
      </c>
      <c r="I43" s="7">
        <v>50.0</v>
      </c>
      <c r="J43" s="7"/>
      <c r="K43" s="7"/>
      <c r="L43" s="7"/>
      <c r="M43" s="7">
        <f t="shared" si="1"/>
        <v>50</v>
      </c>
    </row>
    <row r="44" ht="15.75" customHeight="1">
      <c r="A44" s="5" t="s">
        <v>214</v>
      </c>
      <c r="B44" s="6">
        <v>44951.0</v>
      </c>
      <c r="C44" s="5" t="s">
        <v>215</v>
      </c>
      <c r="D44" s="5" t="s">
        <v>216</v>
      </c>
      <c r="E44" s="5" t="s">
        <v>217</v>
      </c>
      <c r="F44" s="5" t="s">
        <v>35</v>
      </c>
      <c r="G44" s="5" t="s">
        <v>18</v>
      </c>
      <c r="H44" s="5"/>
      <c r="I44" s="7"/>
      <c r="J44" s="7"/>
      <c r="K44" s="7">
        <v>80.0</v>
      </c>
      <c r="L44" s="7">
        <v>33.0</v>
      </c>
      <c r="M44" s="7">
        <f t="shared" si="1"/>
        <v>113</v>
      </c>
    </row>
    <row r="45" ht="15.75" customHeight="1">
      <c r="A45" s="5" t="s">
        <v>218</v>
      </c>
      <c r="B45" s="6">
        <v>44964.0</v>
      </c>
      <c r="C45" s="5" t="s">
        <v>219</v>
      </c>
      <c r="D45" s="5" t="s">
        <v>220</v>
      </c>
      <c r="E45" s="5" t="s">
        <v>221</v>
      </c>
      <c r="F45" s="5" t="s">
        <v>60</v>
      </c>
      <c r="G45" s="5" t="s">
        <v>18</v>
      </c>
      <c r="H45" s="5"/>
      <c r="I45" s="7">
        <v>50.0</v>
      </c>
      <c r="J45" s="7"/>
      <c r="K45" s="7"/>
      <c r="L45" s="7"/>
      <c r="M45" s="7">
        <f t="shared" si="1"/>
        <v>50</v>
      </c>
    </row>
    <row r="46" ht="15.75" customHeight="1">
      <c r="A46" s="5" t="s">
        <v>222</v>
      </c>
      <c r="B46" s="6">
        <v>44951.0</v>
      </c>
      <c r="C46" s="5" t="s">
        <v>223</v>
      </c>
      <c r="D46" s="5" t="s">
        <v>224</v>
      </c>
      <c r="E46" s="5" t="s">
        <v>225</v>
      </c>
      <c r="F46" s="5" t="s">
        <v>17</v>
      </c>
      <c r="G46" s="5" t="s">
        <v>29</v>
      </c>
      <c r="H46" s="6">
        <v>44985.0</v>
      </c>
      <c r="I46" s="7"/>
      <c r="J46" s="7">
        <v>60.0</v>
      </c>
      <c r="K46" s="7"/>
      <c r="L46" s="7">
        <v>22.0</v>
      </c>
      <c r="M46" s="7">
        <f t="shared" si="1"/>
        <v>82</v>
      </c>
    </row>
    <row r="47" ht="15.75" customHeight="1">
      <c r="A47" s="5" t="s">
        <v>226</v>
      </c>
      <c r="B47" s="6">
        <v>44964.0</v>
      </c>
      <c r="C47" s="5" t="s">
        <v>227</v>
      </c>
      <c r="D47" s="5" t="s">
        <v>228</v>
      </c>
      <c r="E47" s="5" t="s">
        <v>229</v>
      </c>
      <c r="F47" s="5" t="s">
        <v>17</v>
      </c>
      <c r="G47" s="5" t="s">
        <v>18</v>
      </c>
      <c r="H47" s="5"/>
      <c r="I47" s="7">
        <v>50.0</v>
      </c>
      <c r="J47" s="7"/>
      <c r="K47" s="7"/>
      <c r="L47" s="7"/>
      <c r="M47" s="7">
        <f t="shared" si="1"/>
        <v>50</v>
      </c>
    </row>
    <row r="48" ht="15.75" customHeight="1">
      <c r="A48" s="5" t="s">
        <v>230</v>
      </c>
      <c r="B48" s="6">
        <v>44964.0</v>
      </c>
      <c r="C48" s="5" t="s">
        <v>231</v>
      </c>
      <c r="D48" s="5" t="s">
        <v>232</v>
      </c>
      <c r="E48" s="5" t="s">
        <v>233</v>
      </c>
      <c r="F48" s="5" t="s">
        <v>17</v>
      </c>
      <c r="G48" s="5" t="s">
        <v>18</v>
      </c>
      <c r="H48" s="5"/>
      <c r="I48" s="7">
        <v>50.0</v>
      </c>
      <c r="J48" s="7"/>
      <c r="K48" s="7"/>
      <c r="L48" s="7"/>
      <c r="M48" s="7">
        <f t="shared" si="1"/>
        <v>50</v>
      </c>
    </row>
    <row r="49" ht="15.75" customHeight="1">
      <c r="A49" s="5" t="s">
        <v>234</v>
      </c>
      <c r="B49" s="6">
        <v>44964.0</v>
      </c>
      <c r="C49" s="5" t="s">
        <v>235</v>
      </c>
      <c r="D49" s="5" t="s">
        <v>236</v>
      </c>
      <c r="E49" s="5" t="s">
        <v>237</v>
      </c>
      <c r="F49" s="5" t="s">
        <v>35</v>
      </c>
      <c r="G49" s="5" t="s">
        <v>18</v>
      </c>
      <c r="H49" s="5"/>
      <c r="I49" s="7">
        <v>50.0</v>
      </c>
      <c r="J49" s="7"/>
      <c r="K49" s="7"/>
      <c r="L49" s="7">
        <v>47.0</v>
      </c>
      <c r="M49" s="7">
        <f t="shared" si="1"/>
        <v>97</v>
      </c>
    </row>
    <row r="50" ht="15.75" customHeight="1">
      <c r="A50" s="5" t="s">
        <v>238</v>
      </c>
      <c r="B50" s="6">
        <v>44951.0</v>
      </c>
      <c r="C50" s="5" t="s">
        <v>239</v>
      </c>
      <c r="D50" s="5" t="s">
        <v>240</v>
      </c>
      <c r="E50" s="5" t="s">
        <v>241</v>
      </c>
      <c r="F50" s="5" t="s">
        <v>35</v>
      </c>
      <c r="G50" s="5" t="s">
        <v>29</v>
      </c>
      <c r="H50" s="6">
        <v>44972.0</v>
      </c>
      <c r="I50" s="7"/>
      <c r="J50" s="7">
        <v>60.0</v>
      </c>
      <c r="K50" s="7"/>
      <c r="L50" s="7"/>
      <c r="M50" s="7">
        <f t="shared" si="1"/>
        <v>60</v>
      </c>
    </row>
    <row r="51" ht="15.75" customHeight="1">
      <c r="A51" s="5" t="s">
        <v>242</v>
      </c>
      <c r="B51" s="6">
        <v>44964.0</v>
      </c>
      <c r="C51" s="5" t="s">
        <v>243</v>
      </c>
      <c r="D51" s="5" t="s">
        <v>244</v>
      </c>
      <c r="E51" s="5" t="s">
        <v>245</v>
      </c>
      <c r="F51" s="5" t="s">
        <v>35</v>
      </c>
      <c r="G51" s="5" t="s">
        <v>18</v>
      </c>
      <c r="H51" s="5"/>
      <c r="I51" s="7"/>
      <c r="J51" s="7">
        <v>60.0</v>
      </c>
      <c r="K51" s="7"/>
      <c r="L51" s="7"/>
      <c r="M51" s="7">
        <f t="shared" si="1"/>
        <v>60</v>
      </c>
    </row>
    <row r="52" ht="15.75" customHeight="1">
      <c r="A52" s="5" t="s">
        <v>246</v>
      </c>
      <c r="B52" s="6">
        <v>44951.0</v>
      </c>
      <c r="C52" s="5" t="s">
        <v>247</v>
      </c>
      <c r="D52" s="5" t="s">
        <v>248</v>
      </c>
      <c r="E52" s="5" t="s">
        <v>249</v>
      </c>
      <c r="F52" s="5" t="s">
        <v>35</v>
      </c>
      <c r="G52" s="5" t="s">
        <v>29</v>
      </c>
      <c r="H52" s="6">
        <v>44972.0</v>
      </c>
      <c r="I52" s="7"/>
      <c r="J52" s="7">
        <v>60.0</v>
      </c>
      <c r="K52" s="7"/>
      <c r="L52" s="7"/>
      <c r="M52" s="7">
        <f t="shared" si="1"/>
        <v>60</v>
      </c>
    </row>
    <row r="53" ht="15.75" customHeight="1">
      <c r="A53" s="5" t="s">
        <v>250</v>
      </c>
      <c r="B53" s="6">
        <v>44964.0</v>
      </c>
      <c r="C53" s="5" t="s">
        <v>251</v>
      </c>
      <c r="D53" s="5" t="s">
        <v>252</v>
      </c>
      <c r="E53" s="5" t="s">
        <v>253</v>
      </c>
      <c r="F53" s="5" t="s">
        <v>17</v>
      </c>
      <c r="G53" s="5" t="s">
        <v>18</v>
      </c>
      <c r="H53" s="5"/>
      <c r="I53" s="7">
        <v>50.0</v>
      </c>
      <c r="J53" s="7"/>
      <c r="K53" s="7"/>
      <c r="L53" s="7"/>
      <c r="M53" s="7">
        <f t="shared" si="1"/>
        <v>50</v>
      </c>
    </row>
    <row r="54" ht="15.75" customHeight="1">
      <c r="A54" s="5" t="s">
        <v>254</v>
      </c>
      <c r="B54" s="6">
        <v>44964.0</v>
      </c>
      <c r="C54" s="5" t="s">
        <v>255</v>
      </c>
      <c r="D54" s="5" t="s">
        <v>256</v>
      </c>
      <c r="E54" s="5" t="s">
        <v>257</v>
      </c>
      <c r="F54" s="5" t="s">
        <v>35</v>
      </c>
      <c r="G54" s="5" t="s">
        <v>18</v>
      </c>
      <c r="H54" s="5"/>
      <c r="I54" s="7">
        <v>50.0</v>
      </c>
      <c r="J54" s="7"/>
      <c r="K54" s="7"/>
      <c r="L54" s="7"/>
      <c r="M54" s="7">
        <f t="shared" si="1"/>
        <v>50</v>
      </c>
    </row>
    <row r="55" ht="15.75" customHeight="1">
      <c r="A55" s="5" t="s">
        <v>258</v>
      </c>
      <c r="B55" s="6">
        <v>44951.0</v>
      </c>
      <c r="C55" s="5" t="s">
        <v>259</v>
      </c>
      <c r="D55" s="5" t="s">
        <v>260</v>
      </c>
      <c r="E55" s="5" t="s">
        <v>261</v>
      </c>
      <c r="F55" s="5" t="s">
        <v>35</v>
      </c>
      <c r="G55" s="5" t="s">
        <v>18</v>
      </c>
      <c r="H55" s="5"/>
      <c r="I55" s="7">
        <v>50.0</v>
      </c>
      <c r="J55" s="7"/>
      <c r="K55" s="7"/>
      <c r="L55" s="7">
        <v>44.0</v>
      </c>
      <c r="M55" s="7">
        <f t="shared" si="1"/>
        <v>94</v>
      </c>
    </row>
    <row r="56" ht="15.75" customHeight="1">
      <c r="A56" s="5" t="s">
        <v>262</v>
      </c>
      <c r="B56" s="6">
        <v>44951.0</v>
      </c>
      <c r="C56" s="5" t="s">
        <v>263</v>
      </c>
      <c r="D56" s="5" t="s">
        <v>264</v>
      </c>
      <c r="E56" s="5" t="s">
        <v>265</v>
      </c>
      <c r="F56" s="5" t="s">
        <v>17</v>
      </c>
      <c r="G56" s="5" t="s">
        <v>18</v>
      </c>
      <c r="H56" s="5"/>
      <c r="I56" s="7">
        <v>50.0</v>
      </c>
      <c r="J56" s="7"/>
      <c r="K56" s="7"/>
      <c r="L56" s="7"/>
      <c r="M56" s="7">
        <f t="shared" si="1"/>
        <v>50</v>
      </c>
    </row>
    <row r="57" ht="15.75" customHeight="1">
      <c r="A57" s="5" t="s">
        <v>266</v>
      </c>
      <c r="B57" s="6">
        <v>44951.0</v>
      </c>
      <c r="C57" s="5" t="s">
        <v>267</v>
      </c>
      <c r="D57" s="5" t="s">
        <v>268</v>
      </c>
      <c r="E57" s="5" t="s">
        <v>269</v>
      </c>
      <c r="F57" s="5" t="s">
        <v>17</v>
      </c>
      <c r="G57" s="5" t="s">
        <v>18</v>
      </c>
      <c r="H57" s="5"/>
      <c r="I57" s="7"/>
      <c r="J57" s="7"/>
      <c r="K57" s="7">
        <v>80.0</v>
      </c>
      <c r="L57" s="7">
        <v>23.0</v>
      </c>
      <c r="M57" s="7">
        <f t="shared" si="1"/>
        <v>103</v>
      </c>
    </row>
    <row r="58" ht="15.75" customHeight="1">
      <c r="A58" s="5" t="s">
        <v>270</v>
      </c>
      <c r="B58" s="6">
        <v>44951.0</v>
      </c>
      <c r="C58" s="5" t="s">
        <v>271</v>
      </c>
      <c r="D58" s="5" t="s">
        <v>272</v>
      </c>
      <c r="E58" s="5" t="s">
        <v>273</v>
      </c>
      <c r="F58" s="5" t="s">
        <v>46</v>
      </c>
      <c r="G58" s="5" t="s">
        <v>18</v>
      </c>
      <c r="H58" s="5"/>
      <c r="I58" s="7">
        <v>50.0</v>
      </c>
      <c r="J58" s="7"/>
      <c r="K58" s="7"/>
      <c r="L58" s="7"/>
      <c r="M58" s="7">
        <f t="shared" si="1"/>
        <v>50</v>
      </c>
    </row>
    <row r="59" ht="15.75" customHeight="1">
      <c r="A59" s="5" t="s">
        <v>274</v>
      </c>
      <c r="B59" s="6">
        <v>44951.0</v>
      </c>
      <c r="C59" s="5" t="s">
        <v>275</v>
      </c>
      <c r="D59" s="5" t="s">
        <v>276</v>
      </c>
      <c r="E59" s="5" t="s">
        <v>277</v>
      </c>
      <c r="F59" s="5" t="s">
        <v>35</v>
      </c>
      <c r="G59" s="5" t="s">
        <v>18</v>
      </c>
      <c r="H59" s="5"/>
      <c r="I59" s="7">
        <v>50.0</v>
      </c>
      <c r="J59" s="7"/>
      <c r="K59" s="7"/>
      <c r="L59" s="7">
        <v>29.0</v>
      </c>
      <c r="M59" s="7">
        <f t="shared" si="1"/>
        <v>79</v>
      </c>
    </row>
    <row r="60" ht="15.75" customHeight="1">
      <c r="A60" s="5" t="s">
        <v>278</v>
      </c>
      <c r="B60" s="6">
        <v>44951.0</v>
      </c>
      <c r="C60" s="5" t="s">
        <v>279</v>
      </c>
      <c r="D60" s="5" t="s">
        <v>280</v>
      </c>
      <c r="E60" s="5" t="s">
        <v>281</v>
      </c>
      <c r="F60" s="5" t="s">
        <v>17</v>
      </c>
      <c r="G60" s="5" t="s">
        <v>18</v>
      </c>
      <c r="H60" s="5"/>
      <c r="I60" s="7">
        <v>50.0</v>
      </c>
      <c r="J60" s="7"/>
      <c r="K60" s="7"/>
      <c r="L60" s="7"/>
      <c r="M60" s="7">
        <f t="shared" si="1"/>
        <v>50</v>
      </c>
    </row>
    <row r="61" ht="15.75" customHeight="1">
      <c r="A61" s="5" t="s">
        <v>282</v>
      </c>
      <c r="B61" s="6">
        <v>44951.0</v>
      </c>
      <c r="C61" s="5" t="s">
        <v>283</v>
      </c>
      <c r="D61" s="5" t="s">
        <v>284</v>
      </c>
      <c r="E61" s="5" t="s">
        <v>285</v>
      </c>
      <c r="F61" s="5" t="s">
        <v>35</v>
      </c>
      <c r="G61" s="5" t="s">
        <v>18</v>
      </c>
      <c r="H61" s="5"/>
      <c r="I61" s="7">
        <v>50.0</v>
      </c>
      <c r="J61" s="7"/>
      <c r="K61" s="7"/>
      <c r="L61" s="7"/>
      <c r="M61" s="7">
        <f t="shared" si="1"/>
        <v>50</v>
      </c>
    </row>
    <row r="62" ht="15.75" customHeight="1">
      <c r="A62" s="5" t="s">
        <v>286</v>
      </c>
      <c r="B62" s="6">
        <v>44964.0</v>
      </c>
      <c r="C62" s="5" t="s">
        <v>287</v>
      </c>
      <c r="D62" s="5" t="s">
        <v>288</v>
      </c>
      <c r="E62" s="5" t="s">
        <v>289</v>
      </c>
      <c r="F62" s="5" t="s">
        <v>35</v>
      </c>
      <c r="G62" s="5" t="s">
        <v>18</v>
      </c>
      <c r="H62" s="5"/>
      <c r="I62" s="7">
        <v>50.0</v>
      </c>
      <c r="J62" s="7"/>
      <c r="K62" s="7"/>
      <c r="L62" s="7">
        <v>32.0</v>
      </c>
      <c r="M62" s="7">
        <f t="shared" si="1"/>
        <v>82</v>
      </c>
    </row>
    <row r="63" ht="15.75" customHeight="1">
      <c r="A63" s="5" t="s">
        <v>290</v>
      </c>
      <c r="B63" s="6">
        <v>44964.0</v>
      </c>
      <c r="C63" s="5" t="s">
        <v>291</v>
      </c>
      <c r="D63" s="5" t="s">
        <v>292</v>
      </c>
      <c r="E63" s="5" t="s">
        <v>293</v>
      </c>
      <c r="F63" s="5" t="s">
        <v>35</v>
      </c>
      <c r="G63" s="5" t="s">
        <v>18</v>
      </c>
      <c r="H63" s="21"/>
      <c r="I63" s="7">
        <v>50.0</v>
      </c>
      <c r="J63" s="7"/>
      <c r="K63" s="7"/>
      <c r="L63" s="7">
        <v>12.0</v>
      </c>
      <c r="M63" s="7">
        <f t="shared" si="1"/>
        <v>62</v>
      </c>
    </row>
    <row r="64" ht="15.75" customHeight="1">
      <c r="A64" s="5" t="s">
        <v>294</v>
      </c>
      <c r="B64" s="6">
        <v>44964.0</v>
      </c>
      <c r="C64" s="5" t="s">
        <v>295</v>
      </c>
      <c r="D64" s="5" t="s">
        <v>296</v>
      </c>
      <c r="E64" s="5" t="s">
        <v>297</v>
      </c>
      <c r="F64" s="5" t="s">
        <v>30</v>
      </c>
      <c r="G64" s="5" t="s">
        <v>18</v>
      </c>
      <c r="H64" s="21"/>
      <c r="I64" s="7">
        <v>50.0</v>
      </c>
      <c r="J64" s="7"/>
      <c r="K64" s="7"/>
      <c r="L64" s="7">
        <v>8.0</v>
      </c>
      <c r="M64" s="7">
        <f t="shared" si="1"/>
        <v>58</v>
      </c>
    </row>
    <row r="65" ht="15.75" customHeight="1">
      <c r="A65" s="5" t="s">
        <v>298</v>
      </c>
      <c r="B65" s="6">
        <v>44964.0</v>
      </c>
      <c r="C65" s="5" t="s">
        <v>299</v>
      </c>
      <c r="D65" s="5" t="s">
        <v>300</v>
      </c>
      <c r="E65" s="5" t="s">
        <v>301</v>
      </c>
      <c r="F65" s="5" t="s">
        <v>17</v>
      </c>
      <c r="G65" s="5" t="s">
        <v>18</v>
      </c>
      <c r="H65" s="21"/>
      <c r="I65" s="7"/>
      <c r="J65" s="7">
        <v>60.0</v>
      </c>
      <c r="K65" s="7"/>
      <c r="L65" s="7"/>
      <c r="M65" s="7">
        <f t="shared" si="1"/>
        <v>60</v>
      </c>
    </row>
    <row r="66" ht="15.75" customHeight="1">
      <c r="B66" s="22"/>
      <c r="I66" s="23"/>
      <c r="J66" s="23"/>
      <c r="K66" s="23"/>
      <c r="L66" s="23"/>
    </row>
    <row r="67" ht="15.75" customHeight="1">
      <c r="B67" s="22"/>
      <c r="I67" s="23"/>
      <c r="J67" s="23"/>
      <c r="K67" s="23"/>
      <c r="L67" s="23"/>
    </row>
    <row r="68" ht="15.75" customHeight="1">
      <c r="B68" s="22"/>
      <c r="I68" s="23"/>
      <c r="J68" s="23"/>
      <c r="K68" s="23"/>
      <c r="L68" s="23"/>
    </row>
    <row r="69" ht="15.75" customHeight="1">
      <c r="B69" s="22"/>
      <c r="I69" s="23"/>
      <c r="J69" s="23"/>
      <c r="K69" s="23"/>
      <c r="L69" s="23"/>
    </row>
    <row r="70" ht="15.75" customHeight="1">
      <c r="B70" s="22"/>
      <c r="I70" s="23"/>
      <c r="J70" s="23"/>
      <c r="K70" s="23"/>
      <c r="L70" s="23"/>
    </row>
    <row r="71" ht="15.75" customHeight="1">
      <c r="B71" s="22"/>
      <c r="I71" s="23"/>
      <c r="J71" s="23"/>
      <c r="K71" s="23"/>
      <c r="L71" s="23"/>
    </row>
    <row r="72" ht="15.75" customHeight="1">
      <c r="B72" s="22"/>
      <c r="I72" s="23"/>
      <c r="J72" s="23"/>
      <c r="K72" s="23"/>
      <c r="L72" s="23"/>
    </row>
    <row r="73" ht="15.75" customHeight="1">
      <c r="B73" s="22"/>
      <c r="I73" s="23"/>
      <c r="J73" s="23"/>
      <c r="K73" s="23"/>
      <c r="L73" s="23"/>
    </row>
    <row r="74" ht="15.75" customHeight="1">
      <c r="B74" s="22"/>
      <c r="I74" s="23"/>
      <c r="J74" s="23"/>
      <c r="K74" s="23"/>
      <c r="L74" s="23"/>
    </row>
    <row r="75" ht="15.75" customHeight="1">
      <c r="B75" s="22"/>
      <c r="I75" s="23"/>
      <c r="J75" s="23"/>
      <c r="K75" s="23"/>
      <c r="L75" s="23"/>
    </row>
    <row r="76" ht="15.75" customHeight="1">
      <c r="B76" s="22"/>
      <c r="I76" s="23"/>
      <c r="J76" s="23"/>
      <c r="K76" s="23"/>
      <c r="L76" s="23"/>
    </row>
    <row r="77" ht="15.75" customHeight="1">
      <c r="B77" s="22"/>
      <c r="I77" s="23"/>
      <c r="J77" s="23"/>
      <c r="K77" s="23"/>
      <c r="L77" s="23"/>
    </row>
    <row r="78" ht="15.75" customHeight="1">
      <c r="B78" s="22"/>
      <c r="I78" s="23"/>
      <c r="J78" s="23"/>
      <c r="K78" s="23"/>
      <c r="L78" s="23"/>
    </row>
    <row r="79" ht="15.75" customHeight="1">
      <c r="B79" s="22"/>
      <c r="I79" s="23"/>
      <c r="J79" s="23"/>
      <c r="K79" s="23"/>
      <c r="L79" s="23"/>
    </row>
    <row r="80" ht="15.75" customHeight="1">
      <c r="B80" s="22"/>
      <c r="I80" s="23"/>
      <c r="J80" s="23"/>
      <c r="K80" s="23"/>
      <c r="L80" s="23"/>
    </row>
    <row r="81" ht="15.75" customHeight="1">
      <c r="B81" s="22"/>
      <c r="I81" s="23"/>
      <c r="J81" s="23"/>
      <c r="K81" s="23"/>
      <c r="L81" s="23"/>
    </row>
    <row r="82" ht="15.75" customHeight="1">
      <c r="B82" s="22"/>
      <c r="I82" s="23"/>
      <c r="J82" s="23"/>
      <c r="K82" s="23"/>
      <c r="L82" s="23"/>
    </row>
    <row r="83" ht="15.75" customHeight="1">
      <c r="B83" s="22"/>
      <c r="I83" s="23"/>
      <c r="J83" s="23"/>
      <c r="K83" s="23"/>
      <c r="L83" s="23"/>
    </row>
    <row r="84" ht="15.75" customHeight="1">
      <c r="B84" s="22"/>
      <c r="I84" s="23"/>
      <c r="J84" s="23"/>
      <c r="K84" s="23"/>
      <c r="L84" s="23"/>
    </row>
    <row r="85" ht="15.75" customHeight="1">
      <c r="B85" s="22"/>
      <c r="I85" s="23"/>
      <c r="J85" s="23"/>
      <c r="K85" s="23"/>
      <c r="L85" s="23"/>
    </row>
    <row r="86" ht="15.75" customHeight="1">
      <c r="B86" s="22"/>
      <c r="I86" s="23"/>
      <c r="J86" s="23"/>
      <c r="K86" s="23"/>
      <c r="L86" s="23"/>
    </row>
    <row r="87" ht="15.75" customHeight="1">
      <c r="B87" s="22"/>
      <c r="I87" s="23"/>
      <c r="J87" s="23"/>
      <c r="K87" s="23"/>
      <c r="L87" s="23"/>
    </row>
    <row r="88" ht="15.75" customHeight="1">
      <c r="B88" s="22"/>
      <c r="I88" s="23"/>
      <c r="J88" s="23"/>
      <c r="K88" s="23"/>
      <c r="L88" s="23"/>
    </row>
    <row r="89" ht="15.75" customHeight="1">
      <c r="B89" s="22"/>
      <c r="I89" s="23"/>
      <c r="J89" s="23"/>
      <c r="K89" s="23"/>
      <c r="L89" s="23"/>
    </row>
    <row r="90" ht="15.75" customHeight="1">
      <c r="B90" s="22"/>
      <c r="I90" s="23"/>
      <c r="J90" s="23"/>
      <c r="K90" s="23"/>
      <c r="L90" s="23"/>
    </row>
    <row r="91" ht="15.75" customHeight="1">
      <c r="B91" s="22"/>
      <c r="I91" s="23"/>
      <c r="J91" s="23"/>
      <c r="K91" s="23"/>
      <c r="L91" s="23"/>
    </row>
    <row r="92" ht="15.75" customHeight="1">
      <c r="B92" s="22"/>
      <c r="I92" s="23"/>
      <c r="J92" s="23"/>
      <c r="K92" s="23"/>
      <c r="L92" s="23"/>
    </row>
    <row r="93" ht="15.75" customHeight="1">
      <c r="B93" s="22"/>
      <c r="I93" s="23"/>
      <c r="J93" s="23"/>
      <c r="K93" s="23"/>
      <c r="L93" s="23"/>
    </row>
    <row r="94" ht="15.75" customHeight="1">
      <c r="B94" s="22"/>
      <c r="I94" s="23"/>
      <c r="J94" s="23"/>
      <c r="K94" s="23"/>
      <c r="L94" s="23"/>
    </row>
    <row r="95" ht="15.75" customHeight="1">
      <c r="B95" s="22"/>
      <c r="I95" s="23"/>
      <c r="J95" s="23"/>
      <c r="K95" s="23"/>
      <c r="L95" s="23"/>
    </row>
    <row r="96" ht="15.75" customHeight="1">
      <c r="B96" s="22"/>
      <c r="I96" s="23"/>
      <c r="J96" s="23"/>
      <c r="K96" s="23"/>
      <c r="L96" s="23"/>
    </row>
    <row r="97" ht="15.75" customHeight="1">
      <c r="B97" s="22"/>
      <c r="I97" s="23"/>
      <c r="J97" s="23"/>
      <c r="K97" s="23"/>
      <c r="L97" s="23"/>
    </row>
    <row r="98" ht="15.75" customHeight="1">
      <c r="B98" s="22"/>
      <c r="I98" s="23"/>
      <c r="J98" s="23"/>
      <c r="K98" s="23"/>
      <c r="L98" s="23"/>
    </row>
    <row r="99" ht="15.75" customHeight="1">
      <c r="B99" s="22"/>
      <c r="I99" s="23"/>
      <c r="J99" s="23"/>
      <c r="K99" s="23"/>
      <c r="L99" s="23"/>
    </row>
    <row r="100" ht="15.75" customHeight="1">
      <c r="B100" s="22"/>
      <c r="I100" s="23"/>
      <c r="J100" s="23"/>
      <c r="K100" s="23"/>
      <c r="L100" s="23"/>
    </row>
    <row r="101" ht="15.75" customHeight="1">
      <c r="B101" s="22"/>
      <c r="I101" s="23"/>
      <c r="J101" s="23"/>
      <c r="K101" s="23"/>
      <c r="L101" s="23"/>
    </row>
    <row r="102" ht="15.75" customHeight="1">
      <c r="B102" s="22"/>
      <c r="I102" s="23"/>
      <c r="J102" s="23"/>
      <c r="K102" s="23"/>
      <c r="L102" s="23"/>
    </row>
    <row r="103" ht="15.75" customHeight="1">
      <c r="B103" s="22"/>
      <c r="I103" s="23"/>
      <c r="J103" s="23"/>
      <c r="K103" s="23"/>
      <c r="L103" s="23"/>
    </row>
    <row r="104" ht="15.75" customHeight="1">
      <c r="B104" s="22"/>
      <c r="I104" s="23"/>
      <c r="J104" s="23"/>
      <c r="K104" s="23"/>
      <c r="L104" s="23"/>
    </row>
    <row r="105" ht="15.75" customHeight="1">
      <c r="B105" s="22"/>
      <c r="I105" s="23"/>
      <c r="J105" s="23"/>
      <c r="K105" s="23"/>
      <c r="L105" s="23"/>
    </row>
    <row r="106" ht="15.75" customHeight="1">
      <c r="B106" s="22"/>
      <c r="I106" s="23"/>
      <c r="J106" s="23"/>
      <c r="K106" s="23"/>
      <c r="L106" s="23"/>
    </row>
    <row r="107" ht="15.75" customHeight="1">
      <c r="B107" s="22"/>
      <c r="I107" s="23"/>
      <c r="J107" s="23"/>
      <c r="K107" s="23"/>
      <c r="L107" s="23"/>
    </row>
    <row r="108" ht="15.75" customHeight="1">
      <c r="B108" s="22"/>
      <c r="I108" s="23"/>
      <c r="J108" s="23"/>
      <c r="K108" s="23"/>
      <c r="L108" s="23"/>
    </row>
    <row r="109" ht="15.75" customHeight="1">
      <c r="B109" s="22"/>
      <c r="I109" s="23"/>
      <c r="J109" s="23"/>
      <c r="K109" s="23"/>
      <c r="L109" s="23"/>
    </row>
    <row r="110" ht="15.75" customHeight="1">
      <c r="B110" s="22"/>
      <c r="I110" s="23"/>
      <c r="J110" s="23"/>
      <c r="K110" s="23"/>
      <c r="L110" s="23"/>
    </row>
    <row r="111" ht="15.75" customHeight="1">
      <c r="B111" s="22"/>
      <c r="I111" s="23"/>
      <c r="J111" s="23"/>
      <c r="K111" s="23"/>
      <c r="L111" s="23"/>
    </row>
    <row r="112" ht="15.75" customHeight="1">
      <c r="B112" s="22"/>
      <c r="I112" s="23"/>
      <c r="J112" s="23"/>
      <c r="K112" s="23"/>
      <c r="L112" s="23"/>
    </row>
    <row r="113" ht="15.75" customHeight="1">
      <c r="B113" s="22"/>
      <c r="I113" s="23"/>
      <c r="J113" s="23"/>
      <c r="K113" s="23"/>
      <c r="L113" s="23"/>
    </row>
    <row r="114" ht="15.75" customHeight="1">
      <c r="B114" s="22"/>
      <c r="I114" s="23"/>
      <c r="J114" s="23"/>
      <c r="K114" s="23"/>
      <c r="L114" s="23"/>
    </row>
    <row r="115" ht="15.75" customHeight="1">
      <c r="B115" s="22"/>
      <c r="I115" s="23"/>
      <c r="J115" s="23"/>
      <c r="K115" s="23"/>
      <c r="L115" s="23"/>
    </row>
    <row r="116" ht="15.75" customHeight="1">
      <c r="B116" s="22"/>
      <c r="I116" s="23"/>
      <c r="J116" s="23"/>
      <c r="K116" s="23"/>
      <c r="L116" s="23"/>
    </row>
    <row r="117" ht="15.75" customHeight="1">
      <c r="B117" s="22"/>
      <c r="I117" s="23"/>
      <c r="J117" s="23"/>
      <c r="K117" s="23"/>
      <c r="L117" s="23"/>
    </row>
    <row r="118" ht="15.75" customHeight="1">
      <c r="B118" s="22"/>
      <c r="I118" s="23"/>
      <c r="J118" s="23"/>
      <c r="K118" s="23"/>
      <c r="L118" s="23"/>
    </row>
    <row r="119" ht="15.75" customHeight="1">
      <c r="B119" s="22"/>
      <c r="I119" s="23"/>
      <c r="J119" s="23"/>
      <c r="K119" s="23"/>
      <c r="L119" s="23"/>
    </row>
    <row r="120" ht="15.75" customHeight="1">
      <c r="B120" s="22"/>
      <c r="I120" s="23"/>
      <c r="J120" s="23"/>
      <c r="K120" s="23"/>
      <c r="L120" s="23"/>
    </row>
    <row r="121" ht="15.75" customHeight="1">
      <c r="B121" s="22"/>
      <c r="I121" s="23"/>
      <c r="J121" s="23"/>
      <c r="K121" s="23"/>
      <c r="L121" s="23"/>
    </row>
    <row r="122" ht="15.75" customHeight="1">
      <c r="B122" s="22"/>
      <c r="I122" s="23"/>
      <c r="J122" s="23"/>
      <c r="K122" s="23"/>
      <c r="L122" s="23"/>
    </row>
    <row r="123" ht="15.75" customHeight="1">
      <c r="B123" s="22"/>
      <c r="I123" s="23"/>
      <c r="J123" s="23"/>
      <c r="K123" s="23"/>
      <c r="L123" s="23"/>
    </row>
    <row r="124" ht="15.75" customHeight="1">
      <c r="B124" s="22"/>
      <c r="I124" s="23"/>
      <c r="J124" s="23"/>
      <c r="K124" s="23"/>
      <c r="L124" s="23"/>
    </row>
    <row r="125" ht="15.75" customHeight="1">
      <c r="B125" s="22"/>
      <c r="I125" s="23"/>
      <c r="J125" s="23"/>
      <c r="K125" s="23"/>
      <c r="L125" s="23"/>
    </row>
    <row r="126" ht="15.75" customHeight="1">
      <c r="B126" s="22"/>
      <c r="I126" s="23"/>
      <c r="J126" s="23"/>
      <c r="K126" s="23"/>
      <c r="L126" s="23"/>
    </row>
    <row r="127" ht="15.75" customHeight="1">
      <c r="B127" s="22"/>
      <c r="I127" s="23"/>
      <c r="J127" s="23"/>
      <c r="K127" s="23"/>
      <c r="L127" s="23"/>
    </row>
    <row r="128" ht="15.75" customHeight="1">
      <c r="B128" s="22"/>
      <c r="I128" s="23"/>
      <c r="J128" s="23"/>
      <c r="K128" s="23"/>
      <c r="L128" s="23"/>
    </row>
    <row r="129" ht="15.75" customHeight="1">
      <c r="B129" s="22"/>
      <c r="I129" s="23"/>
      <c r="J129" s="23"/>
      <c r="K129" s="23"/>
      <c r="L129" s="23"/>
    </row>
    <row r="130" ht="15.75" customHeight="1">
      <c r="B130" s="22"/>
      <c r="I130" s="23"/>
      <c r="J130" s="23"/>
      <c r="K130" s="23"/>
      <c r="L130" s="23"/>
    </row>
    <row r="131" ht="15.75" customHeight="1">
      <c r="B131" s="22"/>
      <c r="I131" s="23"/>
      <c r="J131" s="23"/>
      <c r="K131" s="23"/>
      <c r="L131" s="23"/>
    </row>
    <row r="132" ht="15.75" customHeight="1">
      <c r="B132" s="22"/>
      <c r="I132" s="23"/>
      <c r="J132" s="23"/>
      <c r="K132" s="23"/>
      <c r="L132" s="23"/>
    </row>
    <row r="133" ht="15.75" customHeight="1">
      <c r="B133" s="22"/>
      <c r="I133" s="23"/>
      <c r="J133" s="23"/>
      <c r="K133" s="23"/>
      <c r="L133" s="23"/>
    </row>
    <row r="134" ht="15.75" customHeight="1">
      <c r="B134" s="22"/>
      <c r="I134" s="23"/>
      <c r="J134" s="23"/>
      <c r="K134" s="23"/>
      <c r="L134" s="23"/>
    </row>
    <row r="135" ht="15.75" customHeight="1">
      <c r="B135" s="22"/>
      <c r="I135" s="23"/>
      <c r="J135" s="23"/>
      <c r="K135" s="23"/>
      <c r="L135" s="23"/>
    </row>
    <row r="136" ht="15.75" customHeight="1">
      <c r="B136" s="22"/>
      <c r="I136" s="23"/>
      <c r="J136" s="23"/>
      <c r="K136" s="23"/>
      <c r="L136" s="23"/>
    </row>
    <row r="137" ht="15.75" customHeight="1">
      <c r="B137" s="22"/>
      <c r="I137" s="23"/>
      <c r="J137" s="23"/>
      <c r="K137" s="23"/>
      <c r="L137" s="23"/>
    </row>
    <row r="138" ht="15.75" customHeight="1">
      <c r="B138" s="22"/>
      <c r="I138" s="23"/>
      <c r="J138" s="23"/>
      <c r="K138" s="23"/>
      <c r="L138" s="23"/>
    </row>
    <row r="139" ht="15.75" customHeight="1">
      <c r="B139" s="22"/>
      <c r="I139" s="23"/>
      <c r="J139" s="23"/>
      <c r="K139" s="23"/>
      <c r="L139" s="23"/>
    </row>
    <row r="140" ht="15.75" customHeight="1">
      <c r="B140" s="22"/>
      <c r="I140" s="23"/>
      <c r="J140" s="23"/>
      <c r="K140" s="23"/>
      <c r="L140" s="23"/>
    </row>
    <row r="141" ht="15.75" customHeight="1">
      <c r="B141" s="22"/>
      <c r="I141" s="23"/>
      <c r="J141" s="23"/>
      <c r="K141" s="23"/>
      <c r="L141" s="23"/>
    </row>
    <row r="142" ht="15.75" customHeight="1">
      <c r="B142" s="22"/>
      <c r="I142" s="23"/>
      <c r="J142" s="23"/>
      <c r="K142" s="23"/>
      <c r="L142" s="23"/>
    </row>
    <row r="143" ht="15.75" customHeight="1">
      <c r="B143" s="22"/>
      <c r="I143" s="23"/>
      <c r="J143" s="23"/>
      <c r="K143" s="23"/>
      <c r="L143" s="23"/>
    </row>
    <row r="144" ht="15.75" customHeight="1">
      <c r="B144" s="22"/>
      <c r="I144" s="23"/>
      <c r="J144" s="23"/>
      <c r="K144" s="23"/>
      <c r="L144" s="23"/>
    </row>
    <row r="145" ht="15.75" customHeight="1">
      <c r="B145" s="22"/>
      <c r="I145" s="23"/>
      <c r="J145" s="23"/>
      <c r="K145" s="23"/>
      <c r="L145" s="23"/>
    </row>
    <row r="146" ht="15.75" customHeight="1">
      <c r="B146" s="22"/>
      <c r="I146" s="23"/>
      <c r="J146" s="23"/>
      <c r="K146" s="23"/>
      <c r="L146" s="23"/>
    </row>
    <row r="147" ht="15.75" customHeight="1">
      <c r="B147" s="22"/>
      <c r="I147" s="23"/>
      <c r="J147" s="23"/>
      <c r="K147" s="23"/>
      <c r="L147" s="23"/>
    </row>
    <row r="148" ht="15.75" customHeight="1">
      <c r="B148" s="22"/>
      <c r="I148" s="23"/>
      <c r="J148" s="23"/>
      <c r="K148" s="23"/>
      <c r="L148" s="23"/>
    </row>
    <row r="149" ht="15.75" customHeight="1">
      <c r="B149" s="22"/>
      <c r="I149" s="23"/>
      <c r="J149" s="23"/>
      <c r="K149" s="23"/>
      <c r="L149" s="23"/>
    </row>
    <row r="150" ht="15.75" customHeight="1">
      <c r="B150" s="22"/>
      <c r="I150" s="23"/>
      <c r="J150" s="23"/>
      <c r="K150" s="23"/>
      <c r="L150" s="23"/>
    </row>
    <row r="151" ht="15.75" customHeight="1">
      <c r="B151" s="22"/>
      <c r="I151" s="23"/>
      <c r="J151" s="23"/>
      <c r="K151" s="23"/>
      <c r="L151" s="23"/>
    </row>
    <row r="152" ht="15.75" customHeight="1">
      <c r="B152" s="22"/>
      <c r="I152" s="23"/>
      <c r="J152" s="23"/>
      <c r="K152" s="23"/>
      <c r="L152" s="23"/>
    </row>
    <row r="153" ht="15.75" customHeight="1">
      <c r="B153" s="22"/>
      <c r="I153" s="23"/>
      <c r="J153" s="23"/>
      <c r="K153" s="23"/>
      <c r="L153" s="23"/>
    </row>
    <row r="154" ht="15.75" customHeight="1">
      <c r="B154" s="22"/>
      <c r="I154" s="23"/>
      <c r="J154" s="23"/>
      <c r="K154" s="23"/>
      <c r="L154" s="23"/>
    </row>
    <row r="155" ht="15.75" customHeight="1">
      <c r="B155" s="22"/>
      <c r="I155" s="23"/>
      <c r="J155" s="23"/>
      <c r="K155" s="23"/>
      <c r="L155" s="23"/>
    </row>
    <row r="156" ht="15.75" customHeight="1">
      <c r="B156" s="22"/>
      <c r="I156" s="23"/>
      <c r="J156" s="23"/>
      <c r="K156" s="23"/>
      <c r="L156" s="23"/>
    </row>
    <row r="157" ht="15.75" customHeight="1">
      <c r="B157" s="22"/>
      <c r="I157" s="23"/>
      <c r="J157" s="23"/>
      <c r="K157" s="23"/>
      <c r="L157" s="23"/>
    </row>
    <row r="158" ht="15.75" customHeight="1">
      <c r="B158" s="22"/>
      <c r="I158" s="23"/>
      <c r="J158" s="23"/>
      <c r="K158" s="23"/>
      <c r="L158" s="23"/>
    </row>
    <row r="159" ht="15.75" customHeight="1">
      <c r="B159" s="22"/>
      <c r="I159" s="23"/>
      <c r="J159" s="23"/>
      <c r="K159" s="23"/>
      <c r="L159" s="23"/>
    </row>
    <row r="160" ht="15.75" customHeight="1">
      <c r="B160" s="22"/>
      <c r="I160" s="23"/>
      <c r="J160" s="23"/>
      <c r="K160" s="23"/>
      <c r="L160" s="23"/>
    </row>
    <row r="161" ht="15.75" customHeight="1">
      <c r="B161" s="22"/>
      <c r="I161" s="23"/>
      <c r="J161" s="23"/>
      <c r="K161" s="23"/>
      <c r="L161" s="23"/>
    </row>
    <row r="162" ht="15.75" customHeight="1">
      <c r="B162" s="22"/>
      <c r="I162" s="23"/>
      <c r="J162" s="23"/>
      <c r="K162" s="23"/>
      <c r="L162" s="23"/>
    </row>
    <row r="163" ht="15.75" customHeight="1">
      <c r="B163" s="22"/>
      <c r="I163" s="23"/>
      <c r="J163" s="23"/>
      <c r="K163" s="23"/>
      <c r="L163" s="23"/>
    </row>
    <row r="164" ht="15.75" customHeight="1">
      <c r="B164" s="22"/>
      <c r="I164" s="23"/>
      <c r="J164" s="23"/>
      <c r="K164" s="23"/>
      <c r="L164" s="23"/>
    </row>
    <row r="165" ht="15.75" customHeight="1">
      <c r="B165" s="22"/>
      <c r="I165" s="23"/>
      <c r="J165" s="23"/>
      <c r="K165" s="23"/>
      <c r="L165" s="23"/>
    </row>
    <row r="166" ht="15.75" customHeight="1">
      <c r="B166" s="22"/>
      <c r="I166" s="23"/>
      <c r="J166" s="23"/>
      <c r="K166" s="23"/>
      <c r="L166" s="23"/>
    </row>
    <row r="167" ht="15.75" customHeight="1">
      <c r="B167" s="22"/>
      <c r="I167" s="23"/>
      <c r="J167" s="23"/>
      <c r="K167" s="23"/>
      <c r="L167" s="23"/>
    </row>
    <row r="168" ht="15.75" customHeight="1">
      <c r="B168" s="22"/>
      <c r="I168" s="23"/>
      <c r="J168" s="23"/>
      <c r="K168" s="23"/>
      <c r="L168" s="23"/>
    </row>
    <row r="169" ht="15.75" customHeight="1">
      <c r="B169" s="22"/>
      <c r="I169" s="23"/>
      <c r="J169" s="23"/>
      <c r="K169" s="23"/>
      <c r="L169" s="23"/>
    </row>
    <row r="170" ht="15.75" customHeight="1">
      <c r="B170" s="22"/>
      <c r="I170" s="23"/>
      <c r="J170" s="23"/>
      <c r="K170" s="23"/>
      <c r="L170" s="23"/>
    </row>
    <row r="171" ht="15.75" customHeight="1">
      <c r="B171" s="22"/>
      <c r="I171" s="23"/>
      <c r="J171" s="23"/>
      <c r="K171" s="23"/>
      <c r="L171" s="23"/>
    </row>
    <row r="172" ht="15.75" customHeight="1">
      <c r="B172" s="22"/>
      <c r="I172" s="23"/>
      <c r="J172" s="23"/>
      <c r="K172" s="23"/>
      <c r="L172" s="23"/>
    </row>
    <row r="173" ht="15.75" customHeight="1">
      <c r="B173" s="22"/>
      <c r="I173" s="23"/>
      <c r="J173" s="23"/>
      <c r="K173" s="23"/>
      <c r="L173" s="23"/>
    </row>
    <row r="174" ht="15.75" customHeight="1">
      <c r="B174" s="22"/>
      <c r="I174" s="23"/>
      <c r="J174" s="23"/>
      <c r="K174" s="23"/>
      <c r="L174" s="23"/>
    </row>
    <row r="175" ht="15.75" customHeight="1">
      <c r="B175" s="22"/>
      <c r="I175" s="23"/>
      <c r="J175" s="23"/>
      <c r="K175" s="23"/>
      <c r="L175" s="23"/>
    </row>
    <row r="176" ht="15.75" customHeight="1">
      <c r="B176" s="22"/>
      <c r="I176" s="23"/>
      <c r="J176" s="23"/>
      <c r="K176" s="23"/>
      <c r="L176" s="23"/>
    </row>
    <row r="177" ht="15.75" customHeight="1">
      <c r="B177" s="22"/>
      <c r="I177" s="23"/>
      <c r="J177" s="23"/>
      <c r="K177" s="23"/>
      <c r="L177" s="23"/>
    </row>
    <row r="178" ht="15.75" customHeight="1">
      <c r="B178" s="22"/>
      <c r="I178" s="23"/>
      <c r="J178" s="23"/>
      <c r="K178" s="23"/>
      <c r="L178" s="23"/>
    </row>
    <row r="179" ht="15.75" customHeight="1">
      <c r="B179" s="22"/>
      <c r="I179" s="23"/>
      <c r="J179" s="23"/>
      <c r="K179" s="23"/>
      <c r="L179" s="23"/>
    </row>
    <row r="180" ht="15.75" customHeight="1">
      <c r="B180" s="22"/>
      <c r="I180" s="23"/>
      <c r="J180" s="23"/>
      <c r="K180" s="23"/>
      <c r="L180" s="23"/>
    </row>
    <row r="181" ht="15.75" customHeight="1">
      <c r="B181" s="22"/>
      <c r="I181" s="23"/>
      <c r="J181" s="23"/>
      <c r="K181" s="23"/>
      <c r="L181" s="23"/>
    </row>
    <row r="182" ht="15.75" customHeight="1">
      <c r="B182" s="22"/>
      <c r="I182" s="23"/>
      <c r="J182" s="23"/>
      <c r="K182" s="23"/>
      <c r="L182" s="23"/>
    </row>
    <row r="183" ht="15.75" customHeight="1">
      <c r="B183" s="22"/>
      <c r="I183" s="23"/>
      <c r="J183" s="23"/>
      <c r="K183" s="23"/>
      <c r="L183" s="23"/>
    </row>
    <row r="184" ht="15.75" customHeight="1">
      <c r="B184" s="22"/>
      <c r="I184" s="23"/>
      <c r="J184" s="23"/>
      <c r="K184" s="23"/>
      <c r="L184" s="23"/>
    </row>
    <row r="185" ht="15.75" customHeight="1">
      <c r="B185" s="22"/>
      <c r="I185" s="23"/>
      <c r="J185" s="23"/>
      <c r="K185" s="23"/>
      <c r="L185" s="23"/>
    </row>
    <row r="186" ht="15.75" customHeight="1">
      <c r="B186" s="22"/>
      <c r="I186" s="23"/>
      <c r="J186" s="23"/>
      <c r="K186" s="23"/>
      <c r="L186" s="23"/>
    </row>
    <row r="187" ht="15.75" customHeight="1">
      <c r="B187" s="22"/>
      <c r="I187" s="23"/>
      <c r="J187" s="23"/>
      <c r="K187" s="23"/>
      <c r="L187" s="23"/>
    </row>
    <row r="188" ht="15.75" customHeight="1">
      <c r="B188" s="22"/>
      <c r="I188" s="23"/>
      <c r="J188" s="23"/>
      <c r="K188" s="23"/>
      <c r="L188" s="23"/>
    </row>
    <row r="189" ht="15.75" customHeight="1">
      <c r="B189" s="22"/>
      <c r="I189" s="23"/>
      <c r="J189" s="23"/>
      <c r="K189" s="23"/>
      <c r="L189" s="23"/>
    </row>
    <row r="190" ht="15.75" customHeight="1">
      <c r="B190" s="22"/>
      <c r="I190" s="23"/>
      <c r="J190" s="23"/>
      <c r="K190" s="23"/>
      <c r="L190" s="23"/>
    </row>
    <row r="191" ht="15.75" customHeight="1">
      <c r="B191" s="22"/>
      <c r="I191" s="23"/>
      <c r="J191" s="23"/>
      <c r="K191" s="23"/>
      <c r="L191" s="23"/>
    </row>
    <row r="192" ht="15.75" customHeight="1">
      <c r="B192" s="22"/>
      <c r="I192" s="23"/>
      <c r="J192" s="23"/>
      <c r="K192" s="23"/>
      <c r="L192" s="23"/>
    </row>
    <row r="193" ht="15.75" customHeight="1">
      <c r="B193" s="22"/>
      <c r="I193" s="23"/>
      <c r="J193" s="23"/>
      <c r="K193" s="23"/>
      <c r="L193" s="23"/>
    </row>
    <row r="194" ht="15.75" customHeight="1">
      <c r="B194" s="22"/>
      <c r="I194" s="23"/>
      <c r="J194" s="23"/>
      <c r="K194" s="23"/>
      <c r="L194" s="23"/>
    </row>
    <row r="195" ht="15.75" customHeight="1">
      <c r="B195" s="22"/>
      <c r="I195" s="23"/>
      <c r="J195" s="23"/>
      <c r="K195" s="23"/>
      <c r="L195" s="23"/>
    </row>
    <row r="196" ht="15.75" customHeight="1">
      <c r="B196" s="22"/>
      <c r="I196" s="23"/>
      <c r="J196" s="23"/>
      <c r="K196" s="23"/>
      <c r="L196" s="23"/>
    </row>
    <row r="197" ht="15.75" customHeight="1">
      <c r="B197" s="22"/>
      <c r="I197" s="23"/>
      <c r="J197" s="23"/>
      <c r="K197" s="23"/>
      <c r="L197" s="23"/>
    </row>
    <row r="198" ht="15.75" customHeight="1">
      <c r="B198" s="22"/>
      <c r="I198" s="23"/>
      <c r="J198" s="23"/>
      <c r="K198" s="23"/>
      <c r="L198" s="23"/>
    </row>
    <row r="199" ht="15.75" customHeight="1">
      <c r="B199" s="22"/>
      <c r="I199" s="23"/>
      <c r="J199" s="23"/>
      <c r="K199" s="23"/>
      <c r="L199" s="23"/>
    </row>
    <row r="200" ht="15.75" customHeight="1">
      <c r="B200" s="22"/>
      <c r="I200" s="23"/>
      <c r="J200" s="23"/>
      <c r="K200" s="23"/>
      <c r="L200" s="23"/>
    </row>
    <row r="201" ht="15.75" customHeight="1">
      <c r="B201" s="22"/>
      <c r="I201" s="23"/>
      <c r="J201" s="23"/>
      <c r="K201" s="23"/>
      <c r="L201" s="23"/>
    </row>
    <row r="202" ht="15.75" customHeight="1">
      <c r="B202" s="22"/>
      <c r="I202" s="23"/>
      <c r="J202" s="23"/>
      <c r="K202" s="23"/>
      <c r="L202" s="23"/>
    </row>
    <row r="203" ht="15.75" customHeight="1">
      <c r="B203" s="22"/>
      <c r="I203" s="23"/>
      <c r="J203" s="23"/>
      <c r="K203" s="23"/>
      <c r="L203" s="23"/>
    </row>
    <row r="204" ht="15.75" customHeight="1">
      <c r="B204" s="22"/>
      <c r="I204" s="23"/>
      <c r="J204" s="23"/>
      <c r="K204" s="23"/>
      <c r="L204" s="23"/>
    </row>
    <row r="205" ht="15.75" customHeight="1">
      <c r="B205" s="22"/>
      <c r="I205" s="23"/>
      <c r="J205" s="23"/>
      <c r="K205" s="23"/>
      <c r="L205" s="23"/>
    </row>
    <row r="206" ht="15.75" customHeight="1">
      <c r="B206" s="22"/>
      <c r="I206" s="23"/>
      <c r="J206" s="23"/>
      <c r="K206" s="23"/>
      <c r="L206" s="23"/>
    </row>
    <row r="207" ht="15.75" customHeight="1">
      <c r="B207" s="22"/>
      <c r="I207" s="23"/>
      <c r="J207" s="23"/>
      <c r="K207" s="23"/>
      <c r="L207" s="23"/>
    </row>
    <row r="208" ht="15.75" customHeight="1">
      <c r="B208" s="22"/>
      <c r="I208" s="23"/>
      <c r="J208" s="23"/>
      <c r="K208" s="23"/>
      <c r="L208" s="23"/>
    </row>
    <row r="209" ht="15.75" customHeight="1">
      <c r="B209" s="22"/>
      <c r="I209" s="23"/>
      <c r="J209" s="23"/>
      <c r="K209" s="23"/>
      <c r="L209" s="23"/>
    </row>
    <row r="210" ht="15.75" customHeight="1">
      <c r="B210" s="22"/>
      <c r="I210" s="23"/>
      <c r="J210" s="23"/>
      <c r="K210" s="23"/>
      <c r="L210" s="23"/>
    </row>
    <row r="211" ht="15.75" customHeight="1">
      <c r="B211" s="22"/>
      <c r="I211" s="23"/>
      <c r="J211" s="23"/>
      <c r="K211" s="23"/>
      <c r="L211" s="23"/>
    </row>
    <row r="212" ht="15.75" customHeight="1">
      <c r="B212" s="22"/>
      <c r="I212" s="23"/>
      <c r="J212" s="23"/>
      <c r="K212" s="23"/>
      <c r="L212" s="23"/>
    </row>
    <row r="213" ht="15.75" customHeight="1">
      <c r="B213" s="22"/>
      <c r="I213" s="23"/>
      <c r="J213" s="23"/>
      <c r="K213" s="23"/>
      <c r="L213" s="23"/>
    </row>
    <row r="214" ht="15.75" customHeight="1">
      <c r="B214" s="22"/>
      <c r="I214" s="23"/>
      <c r="J214" s="23"/>
      <c r="K214" s="23"/>
      <c r="L214" s="23"/>
    </row>
    <row r="215" ht="15.75" customHeight="1">
      <c r="B215" s="22"/>
      <c r="I215" s="23"/>
      <c r="J215" s="23"/>
      <c r="K215" s="23"/>
      <c r="L215" s="23"/>
    </row>
    <row r="216" ht="15.75" customHeight="1">
      <c r="B216" s="22"/>
      <c r="I216" s="23"/>
      <c r="J216" s="23"/>
      <c r="K216" s="23"/>
      <c r="L216" s="23"/>
    </row>
    <row r="217" ht="15.75" customHeight="1">
      <c r="B217" s="22"/>
      <c r="I217" s="23"/>
      <c r="J217" s="23"/>
      <c r="K217" s="23"/>
      <c r="L217" s="23"/>
    </row>
    <row r="218" ht="15.75" customHeight="1">
      <c r="B218" s="22"/>
      <c r="I218" s="23"/>
      <c r="J218" s="23"/>
      <c r="K218" s="23"/>
      <c r="L218" s="23"/>
    </row>
    <row r="219" ht="15.75" customHeight="1">
      <c r="B219" s="22"/>
      <c r="I219" s="23"/>
      <c r="J219" s="23"/>
      <c r="K219" s="23"/>
      <c r="L219" s="23"/>
    </row>
    <row r="220" ht="15.75" customHeight="1">
      <c r="B220" s="22"/>
      <c r="I220" s="23"/>
      <c r="J220" s="23"/>
      <c r="K220" s="23"/>
      <c r="L220" s="23"/>
    </row>
    <row r="221" ht="15.75" customHeight="1">
      <c r="B221" s="22"/>
      <c r="I221" s="23"/>
      <c r="J221" s="23"/>
      <c r="K221" s="23"/>
      <c r="L221" s="23"/>
    </row>
    <row r="222" ht="15.75" customHeight="1">
      <c r="B222" s="22"/>
      <c r="I222" s="23"/>
      <c r="J222" s="23"/>
      <c r="K222" s="23"/>
      <c r="L222" s="23"/>
    </row>
    <row r="223" ht="15.75" customHeight="1">
      <c r="B223" s="22"/>
      <c r="I223" s="23"/>
      <c r="J223" s="23"/>
      <c r="K223" s="23"/>
      <c r="L223" s="23"/>
    </row>
    <row r="224" ht="15.75" customHeight="1">
      <c r="B224" s="22"/>
      <c r="I224" s="23"/>
      <c r="J224" s="23"/>
      <c r="K224" s="23"/>
      <c r="L224" s="23"/>
    </row>
    <row r="225" ht="15.75" customHeight="1">
      <c r="B225" s="22"/>
      <c r="I225" s="23"/>
      <c r="J225" s="23"/>
      <c r="K225" s="23"/>
      <c r="L225" s="23"/>
    </row>
    <row r="226" ht="15.75" customHeight="1">
      <c r="B226" s="22"/>
      <c r="I226" s="23"/>
      <c r="J226" s="23"/>
      <c r="K226" s="23"/>
      <c r="L226" s="23"/>
    </row>
    <row r="227" ht="15.75" customHeight="1">
      <c r="B227" s="22"/>
      <c r="I227" s="23"/>
      <c r="J227" s="23"/>
      <c r="K227" s="23"/>
      <c r="L227" s="23"/>
    </row>
    <row r="228" ht="15.75" customHeight="1">
      <c r="B228" s="22"/>
      <c r="I228" s="23"/>
      <c r="J228" s="23"/>
      <c r="K228" s="23"/>
      <c r="L228" s="23"/>
    </row>
    <row r="229" ht="15.75" customHeight="1">
      <c r="B229" s="22"/>
      <c r="I229" s="23"/>
      <c r="J229" s="23"/>
      <c r="K229" s="23"/>
      <c r="L229" s="23"/>
    </row>
    <row r="230" ht="15.75" customHeight="1">
      <c r="B230" s="22"/>
      <c r="I230" s="23"/>
      <c r="J230" s="23"/>
      <c r="K230" s="23"/>
      <c r="L230" s="23"/>
    </row>
    <row r="231" ht="15.75" customHeight="1">
      <c r="B231" s="22"/>
      <c r="I231" s="23"/>
      <c r="J231" s="23"/>
      <c r="K231" s="23"/>
      <c r="L231" s="23"/>
    </row>
    <row r="232" ht="15.75" customHeight="1">
      <c r="B232" s="22"/>
      <c r="I232" s="23"/>
      <c r="J232" s="23"/>
      <c r="K232" s="23"/>
      <c r="L232" s="23"/>
    </row>
    <row r="233" ht="15.75" customHeight="1">
      <c r="B233" s="22"/>
      <c r="I233" s="23"/>
      <c r="J233" s="23"/>
      <c r="K233" s="23"/>
      <c r="L233" s="23"/>
    </row>
    <row r="234" ht="15.75" customHeight="1">
      <c r="B234" s="22"/>
      <c r="I234" s="23"/>
      <c r="J234" s="23"/>
      <c r="K234" s="23"/>
      <c r="L234" s="23"/>
    </row>
    <row r="235" ht="15.75" customHeight="1">
      <c r="B235" s="22"/>
      <c r="I235" s="23"/>
      <c r="J235" s="23"/>
      <c r="K235" s="23"/>
      <c r="L235" s="23"/>
    </row>
    <row r="236" ht="15.75" customHeight="1">
      <c r="B236" s="22"/>
      <c r="I236" s="23"/>
      <c r="J236" s="23"/>
      <c r="K236" s="23"/>
      <c r="L236" s="23"/>
    </row>
    <row r="237" ht="15.75" customHeight="1">
      <c r="B237" s="22"/>
      <c r="I237" s="23"/>
      <c r="J237" s="23"/>
      <c r="K237" s="23"/>
      <c r="L237" s="23"/>
    </row>
    <row r="238" ht="15.75" customHeight="1">
      <c r="B238" s="22"/>
      <c r="I238" s="23"/>
      <c r="J238" s="23"/>
      <c r="K238" s="23"/>
      <c r="L238" s="23"/>
    </row>
    <row r="239" ht="15.75" customHeight="1">
      <c r="B239" s="22"/>
      <c r="I239" s="23"/>
      <c r="J239" s="23"/>
      <c r="K239" s="23"/>
      <c r="L239" s="23"/>
    </row>
    <row r="240" ht="15.75" customHeight="1">
      <c r="B240" s="22"/>
      <c r="I240" s="23"/>
      <c r="J240" s="23"/>
      <c r="K240" s="23"/>
      <c r="L240" s="23"/>
    </row>
    <row r="241" ht="15.75" customHeight="1">
      <c r="B241" s="22"/>
      <c r="I241" s="23"/>
      <c r="J241" s="23"/>
      <c r="K241" s="23"/>
      <c r="L241" s="23"/>
    </row>
    <row r="242" ht="15.75" customHeight="1">
      <c r="B242" s="22"/>
      <c r="I242" s="23"/>
      <c r="J242" s="23"/>
      <c r="K242" s="23"/>
      <c r="L242" s="23"/>
    </row>
    <row r="243" ht="15.75" customHeight="1">
      <c r="B243" s="22"/>
      <c r="I243" s="23"/>
      <c r="J243" s="23"/>
      <c r="K243" s="23"/>
      <c r="L243" s="23"/>
    </row>
    <row r="244" ht="15.75" customHeight="1">
      <c r="B244" s="22"/>
      <c r="I244" s="23"/>
      <c r="J244" s="23"/>
      <c r="K244" s="23"/>
      <c r="L244" s="23"/>
    </row>
    <row r="245" ht="15.75" customHeight="1">
      <c r="B245" s="22"/>
      <c r="I245" s="23"/>
      <c r="J245" s="23"/>
      <c r="K245" s="23"/>
      <c r="L245" s="23"/>
    </row>
    <row r="246" ht="15.75" customHeight="1">
      <c r="B246" s="22"/>
      <c r="I246" s="23"/>
      <c r="J246" s="23"/>
      <c r="K246" s="23"/>
      <c r="L246" s="23"/>
    </row>
    <row r="247" ht="15.75" customHeight="1">
      <c r="B247" s="22"/>
      <c r="I247" s="23"/>
      <c r="J247" s="23"/>
      <c r="K247" s="23"/>
      <c r="L247" s="23"/>
    </row>
    <row r="248" ht="15.75" customHeight="1">
      <c r="B248" s="22"/>
      <c r="I248" s="23"/>
      <c r="J248" s="23"/>
      <c r="K248" s="23"/>
      <c r="L248" s="23"/>
    </row>
    <row r="249" ht="15.75" customHeight="1">
      <c r="B249" s="22"/>
      <c r="I249" s="23"/>
      <c r="J249" s="23"/>
      <c r="K249" s="23"/>
      <c r="L249" s="23"/>
    </row>
    <row r="250" ht="15.75" customHeight="1">
      <c r="B250" s="22"/>
      <c r="I250" s="23"/>
      <c r="J250" s="23"/>
      <c r="K250" s="23"/>
      <c r="L250" s="23"/>
    </row>
    <row r="251" ht="15.75" customHeight="1">
      <c r="B251" s="22"/>
      <c r="I251" s="23"/>
      <c r="J251" s="23"/>
      <c r="K251" s="23"/>
      <c r="L251" s="23"/>
    </row>
    <row r="252" ht="15.75" customHeight="1">
      <c r="B252" s="22"/>
      <c r="I252" s="23"/>
      <c r="J252" s="23"/>
      <c r="K252" s="23"/>
      <c r="L252" s="23"/>
    </row>
    <row r="253" ht="15.75" customHeight="1">
      <c r="B253" s="22"/>
      <c r="I253" s="23"/>
      <c r="J253" s="23"/>
      <c r="K253" s="23"/>
      <c r="L253" s="23"/>
    </row>
    <row r="254" ht="15.75" customHeight="1">
      <c r="B254" s="22"/>
      <c r="I254" s="23"/>
      <c r="J254" s="23"/>
      <c r="K254" s="23"/>
      <c r="L254" s="23"/>
    </row>
    <row r="255" ht="15.75" customHeight="1">
      <c r="B255" s="22"/>
      <c r="I255" s="23"/>
      <c r="J255" s="23"/>
      <c r="K255" s="23"/>
      <c r="L255" s="23"/>
    </row>
    <row r="256" ht="15.75" customHeight="1">
      <c r="B256" s="22"/>
      <c r="I256" s="23"/>
      <c r="J256" s="23"/>
      <c r="K256" s="23"/>
      <c r="L256" s="23"/>
    </row>
    <row r="257" ht="15.75" customHeight="1">
      <c r="B257" s="22"/>
      <c r="I257" s="23"/>
      <c r="J257" s="23"/>
      <c r="K257" s="23"/>
      <c r="L257" s="23"/>
    </row>
    <row r="258" ht="15.75" customHeight="1">
      <c r="B258" s="22"/>
      <c r="I258" s="23"/>
      <c r="J258" s="23"/>
      <c r="K258" s="23"/>
      <c r="L258" s="23"/>
    </row>
    <row r="259" ht="15.75" customHeight="1">
      <c r="B259" s="22"/>
      <c r="I259" s="23"/>
      <c r="J259" s="23"/>
      <c r="K259" s="23"/>
      <c r="L259" s="23"/>
    </row>
    <row r="260" ht="15.75" customHeight="1">
      <c r="B260" s="22"/>
      <c r="I260" s="23"/>
      <c r="J260" s="23"/>
      <c r="K260" s="23"/>
      <c r="L260" s="23"/>
    </row>
    <row r="261" ht="15.75" customHeight="1">
      <c r="B261" s="22"/>
      <c r="I261" s="23"/>
      <c r="J261" s="23"/>
      <c r="K261" s="23"/>
      <c r="L261" s="23"/>
    </row>
    <row r="262" ht="15.75" customHeight="1">
      <c r="B262" s="22"/>
      <c r="I262" s="23"/>
      <c r="J262" s="23"/>
      <c r="K262" s="23"/>
      <c r="L262" s="23"/>
    </row>
    <row r="263" ht="15.75" customHeight="1">
      <c r="B263" s="22"/>
      <c r="I263" s="23"/>
      <c r="J263" s="23"/>
      <c r="K263" s="23"/>
      <c r="L263" s="23"/>
    </row>
    <row r="264" ht="15.75" customHeight="1">
      <c r="B264" s="22"/>
      <c r="I264" s="23"/>
      <c r="J264" s="23"/>
      <c r="K264" s="23"/>
      <c r="L264" s="23"/>
    </row>
    <row r="265" ht="15.75" customHeight="1">
      <c r="B265" s="22"/>
      <c r="I265" s="23"/>
      <c r="J265" s="23"/>
      <c r="K265" s="23"/>
      <c r="L265" s="23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13"/>
    <col customWidth="1" min="2" max="2" width="20.63"/>
    <col customWidth="1" min="3" max="3" width="19.13"/>
    <col customWidth="1" min="4" max="4" width="18.25"/>
    <col customWidth="1" min="5" max="5" width="18.0"/>
    <col customWidth="1" min="6" max="6" width="15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>
      <c r="A10" s="24"/>
      <c r="B10" s="24"/>
      <c r="C10" s="24"/>
      <c r="D10" s="24"/>
      <c r="E10" s="24"/>
      <c r="F10" s="24"/>
    </row>
    <row r="11" ht="15.75" customHeight="1"/>
    <row r="12" ht="15.75" customHeight="1"/>
    <row r="13" ht="15.75" customHeight="1"/>
    <row r="14" ht="15.75" customHeight="1"/>
    <row r="15" ht="15.75" customHeight="1">
      <c r="A15" s="24"/>
      <c r="B15" s="24"/>
      <c r="C15" s="24"/>
      <c r="D15" s="24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3"/>
</worksheet>
</file>