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 \"/>
    </mc:Choice>
  </mc:AlternateContent>
  <bookViews>
    <workbookView xWindow="0" yWindow="0" windowWidth="15360" windowHeight="7500" activeTab="1"/>
  </bookViews>
  <sheets>
    <sheet name="LEGGER" sheetId="1" r:id="rId1"/>
    <sheet name="raport" sheetId="13" r:id="rId2"/>
    <sheet name="B.INDONESIA" sheetId="12" r:id="rId3"/>
    <sheet name="P.BENGKEL" sheetId="10" r:id="rId4"/>
    <sheet name="PPKN" sheetId="4" r:id="rId5"/>
    <sheet name="MTK" sheetId="5" r:id="rId6"/>
    <sheet name="BAHASA INGGRIS" sheetId="6" r:id="rId7"/>
    <sheet name="P.MESIN" sheetId="7" r:id="rId8"/>
    <sheet name="P.LISTRIK" sheetId="8" r:id="rId9"/>
    <sheet name="P.SASIS" sheetId="9" r:id="rId10"/>
    <sheet name="P.KREATIF" sheetId="11" r:id="rId11"/>
    <sheet name="AGAMA" sheetId="2" r:id="rId12"/>
  </sheets>
  <definedNames>
    <definedName name="lgrtbsm">LEGGER!$A$11:$X$27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8" i="13" l="1"/>
  <c r="K17" i="13"/>
  <c r="G8" i="13"/>
  <c r="G17" i="13"/>
  <c r="J21" i="13" l="1"/>
  <c r="F21" i="13"/>
  <c r="J20" i="13"/>
  <c r="F20" i="13"/>
  <c r="J19" i="13"/>
  <c r="F19" i="13"/>
  <c r="J18" i="13"/>
  <c r="F18" i="13"/>
  <c r="J17" i="13"/>
  <c r="F17" i="13"/>
  <c r="J12" i="13"/>
  <c r="F12" i="13"/>
  <c r="J11" i="13"/>
  <c r="F11" i="13"/>
  <c r="J10" i="13"/>
  <c r="F10" i="13"/>
  <c r="J9" i="13"/>
  <c r="F9" i="13"/>
  <c r="J8" i="13"/>
  <c r="K8" i="13" s="1"/>
  <c r="F8" i="13"/>
  <c r="G9" i="13" s="1"/>
  <c r="D2" i="13"/>
  <c r="D1" i="13"/>
  <c r="J21" i="12" l="1"/>
  <c r="E21" i="12"/>
  <c r="J20" i="12"/>
  <c r="E20" i="12"/>
  <c r="J19" i="12"/>
  <c r="E19" i="12"/>
  <c r="J18" i="12"/>
  <c r="E18" i="12"/>
  <c r="J17" i="12"/>
  <c r="E17" i="12"/>
  <c r="J16" i="12"/>
  <c r="E16" i="12"/>
  <c r="J15" i="12"/>
  <c r="E15" i="12"/>
  <c r="J14" i="12"/>
  <c r="E14" i="12"/>
  <c r="J13" i="12"/>
  <c r="E13" i="12"/>
  <c r="J12" i="12"/>
  <c r="E12" i="12"/>
  <c r="J11" i="12"/>
  <c r="E11" i="12"/>
  <c r="J10" i="12"/>
  <c r="E10" i="12"/>
  <c r="J9" i="12"/>
  <c r="E9" i="12"/>
  <c r="J8" i="12"/>
  <c r="E8" i="12"/>
  <c r="J7" i="12"/>
  <c r="E7" i="12"/>
  <c r="J6" i="12"/>
  <c r="E6" i="12"/>
  <c r="J5" i="12"/>
  <c r="E5" i="12"/>
  <c r="J21" i="10"/>
  <c r="E21" i="10"/>
  <c r="J20" i="10"/>
  <c r="E20" i="10"/>
  <c r="J19" i="10"/>
  <c r="E19" i="10"/>
  <c r="J18" i="10"/>
  <c r="E18" i="10"/>
  <c r="J17" i="10"/>
  <c r="E17" i="10"/>
  <c r="J16" i="10"/>
  <c r="E16" i="10"/>
  <c r="J15" i="10"/>
  <c r="E15" i="10"/>
  <c r="J14" i="10"/>
  <c r="E14" i="10"/>
  <c r="J13" i="10"/>
  <c r="E13" i="10"/>
  <c r="J12" i="10"/>
  <c r="E12" i="10"/>
  <c r="J11" i="10"/>
  <c r="E11" i="10"/>
  <c r="J10" i="10"/>
  <c r="E10" i="10"/>
  <c r="J9" i="10"/>
  <c r="E9" i="10"/>
  <c r="J8" i="10"/>
  <c r="E8" i="10"/>
  <c r="J7" i="10"/>
  <c r="E7" i="10"/>
  <c r="J6" i="10"/>
  <c r="E6" i="10"/>
  <c r="J5" i="10"/>
  <c r="E5" i="10"/>
  <c r="J21" i="11"/>
  <c r="E21" i="11"/>
  <c r="J20" i="11"/>
  <c r="E20" i="11"/>
  <c r="J19" i="11"/>
  <c r="E19" i="11"/>
  <c r="J18" i="11"/>
  <c r="E18" i="11"/>
  <c r="J17" i="11"/>
  <c r="E17" i="11"/>
  <c r="J16" i="11"/>
  <c r="E16" i="11"/>
  <c r="J15" i="11"/>
  <c r="E15" i="11"/>
  <c r="J14" i="11"/>
  <c r="E14" i="11"/>
  <c r="J13" i="11"/>
  <c r="E13" i="11"/>
  <c r="J12" i="11"/>
  <c r="E12" i="11"/>
  <c r="J11" i="11"/>
  <c r="E11" i="11"/>
  <c r="J10" i="11"/>
  <c r="E10" i="11"/>
  <c r="J9" i="11"/>
  <c r="E9" i="11"/>
  <c r="J8" i="11"/>
  <c r="E8" i="11"/>
  <c r="J7" i="11"/>
  <c r="E7" i="11"/>
  <c r="J6" i="11"/>
  <c r="E6" i="11"/>
  <c r="J5" i="11"/>
  <c r="E5" i="11"/>
  <c r="J21" i="9"/>
  <c r="E21" i="9"/>
  <c r="J20" i="9"/>
  <c r="E20" i="9"/>
  <c r="J19" i="9"/>
  <c r="E19" i="9"/>
  <c r="J18" i="9"/>
  <c r="E18" i="9"/>
  <c r="J17" i="9"/>
  <c r="E17" i="9"/>
  <c r="J16" i="9"/>
  <c r="E16" i="9"/>
  <c r="J15" i="9"/>
  <c r="E15" i="9"/>
  <c r="J14" i="9"/>
  <c r="E14" i="9"/>
  <c r="J13" i="9"/>
  <c r="E13" i="9"/>
  <c r="J12" i="9"/>
  <c r="E12" i="9"/>
  <c r="J11" i="9"/>
  <c r="E11" i="9"/>
  <c r="J10" i="9"/>
  <c r="E10" i="9"/>
  <c r="J9" i="9"/>
  <c r="E9" i="9"/>
  <c r="J8" i="9"/>
  <c r="E8" i="9"/>
  <c r="J7" i="9"/>
  <c r="E7" i="9"/>
  <c r="J6" i="9"/>
  <c r="E6" i="9"/>
  <c r="J5" i="9"/>
  <c r="E5" i="9"/>
  <c r="J21" i="8"/>
  <c r="E21" i="8"/>
  <c r="J20" i="8"/>
  <c r="E20" i="8"/>
  <c r="J19" i="8"/>
  <c r="E19" i="8"/>
  <c r="J18" i="8"/>
  <c r="E18" i="8"/>
  <c r="J17" i="8"/>
  <c r="E17" i="8"/>
  <c r="J16" i="8"/>
  <c r="E16" i="8"/>
  <c r="J15" i="8"/>
  <c r="E15" i="8"/>
  <c r="J14" i="8"/>
  <c r="E14" i="8"/>
  <c r="J13" i="8"/>
  <c r="E13" i="8"/>
  <c r="J12" i="8"/>
  <c r="E12" i="8"/>
  <c r="J11" i="8"/>
  <c r="E11" i="8"/>
  <c r="J10" i="8"/>
  <c r="E10" i="8"/>
  <c r="J9" i="8"/>
  <c r="E9" i="8"/>
  <c r="J8" i="8"/>
  <c r="E8" i="8"/>
  <c r="J7" i="8"/>
  <c r="E7" i="8"/>
  <c r="J6" i="8"/>
  <c r="E6" i="8"/>
  <c r="J5" i="8"/>
  <c r="E5" i="8"/>
  <c r="E19" i="6"/>
  <c r="J19" i="6"/>
  <c r="J21" i="6"/>
  <c r="E21" i="6"/>
  <c r="J20" i="6"/>
  <c r="E20" i="6"/>
  <c r="J18" i="6"/>
  <c r="E18" i="6"/>
  <c r="J17" i="6"/>
  <c r="E17" i="6"/>
  <c r="J16" i="6"/>
  <c r="E16" i="6"/>
  <c r="J15" i="6"/>
  <c r="E15" i="6"/>
  <c r="J14" i="6"/>
  <c r="E14" i="6"/>
  <c r="J13" i="6"/>
  <c r="E13" i="6"/>
  <c r="J12" i="6"/>
  <c r="E12" i="6"/>
  <c r="J11" i="6"/>
  <c r="E11" i="6"/>
  <c r="J10" i="6"/>
  <c r="E10" i="6"/>
  <c r="J9" i="6"/>
  <c r="E9" i="6"/>
  <c r="J8" i="6"/>
  <c r="E8" i="6"/>
  <c r="J7" i="6"/>
  <c r="E7" i="6"/>
  <c r="J6" i="6"/>
  <c r="E6" i="6"/>
  <c r="J5" i="6"/>
  <c r="E5" i="6"/>
  <c r="J6" i="5"/>
  <c r="J7" i="5"/>
  <c r="J8" i="5"/>
  <c r="J9" i="5"/>
  <c r="J10" i="5"/>
  <c r="J11" i="5"/>
  <c r="J12" i="5"/>
  <c r="J13" i="5"/>
  <c r="J14" i="5"/>
  <c r="J15" i="5"/>
  <c r="J16" i="5"/>
  <c r="J17" i="5"/>
  <c r="J18" i="5"/>
  <c r="J20" i="5"/>
  <c r="J21" i="5"/>
  <c r="J5" i="5"/>
  <c r="E6" i="5"/>
  <c r="E7" i="5"/>
  <c r="E8" i="5"/>
  <c r="E9" i="5"/>
  <c r="E10" i="5"/>
  <c r="E11" i="5"/>
  <c r="E12" i="5"/>
  <c r="E13" i="5"/>
  <c r="E14" i="5"/>
  <c r="E15" i="5"/>
  <c r="E16" i="5"/>
  <c r="E17" i="5"/>
  <c r="E18" i="5"/>
  <c r="E20" i="5"/>
  <c r="E21" i="5"/>
  <c r="E5" i="5"/>
  <c r="E6" i="4" l="1"/>
  <c r="E7" i="4"/>
  <c r="E8" i="4"/>
  <c r="E9" i="4"/>
  <c r="E10" i="4"/>
  <c r="E11" i="4"/>
  <c r="E12" i="4"/>
  <c r="E13" i="4"/>
  <c r="E14" i="4"/>
  <c r="E15" i="4"/>
  <c r="E16" i="4"/>
  <c r="E17" i="4"/>
  <c r="E18" i="4"/>
  <c r="E19" i="4"/>
  <c r="E20" i="4"/>
  <c r="E21" i="4"/>
  <c r="J5" i="2"/>
  <c r="J6" i="2"/>
  <c r="J7" i="2"/>
  <c r="J8" i="2"/>
  <c r="J9" i="2"/>
  <c r="J10" i="2"/>
  <c r="J11" i="2"/>
  <c r="J12" i="2"/>
  <c r="J13" i="2"/>
  <c r="J14" i="2"/>
  <c r="J15" i="2"/>
  <c r="J16" i="2"/>
  <c r="J17" i="2"/>
  <c r="J18" i="2"/>
  <c r="J19" i="2"/>
  <c r="J20" i="2"/>
  <c r="J21" i="2"/>
  <c r="E6" i="2"/>
  <c r="E7" i="2"/>
  <c r="E8" i="2"/>
  <c r="E9" i="2"/>
  <c r="E10" i="2"/>
  <c r="E11" i="2"/>
  <c r="E12" i="2"/>
  <c r="E13" i="2"/>
  <c r="E14" i="2"/>
  <c r="E15" i="2"/>
  <c r="E16" i="2"/>
  <c r="E17" i="2"/>
  <c r="E18" i="2"/>
  <c r="E19" i="2"/>
  <c r="E20" i="2"/>
  <c r="E21" i="2"/>
  <c r="E5" i="2"/>
</calcChain>
</file>

<file path=xl/sharedStrings.xml><?xml version="1.0" encoding="utf-8"?>
<sst xmlns="http://schemas.openxmlformats.org/spreadsheetml/2006/main" count="836" uniqueCount="118">
  <si>
    <t>NO</t>
  </si>
  <si>
    <t>NIS</t>
  </si>
  <si>
    <t>NAMA SISWA</t>
  </si>
  <si>
    <t>KKM</t>
  </si>
  <si>
    <t>PEND.PANCASILA &amp; KEWARGANEGARAAN</t>
  </si>
  <si>
    <t>BAHASA INDONESIA</t>
  </si>
  <si>
    <t>MATEMATIKA</t>
  </si>
  <si>
    <t>BAHASA INGGRIS</t>
  </si>
  <si>
    <t>PENG</t>
  </si>
  <si>
    <t>KETR</t>
  </si>
  <si>
    <t>PEN.AGAMA ISLAM &amp; BUDI  PEKERTI</t>
  </si>
  <si>
    <t>ADAM RIZKI HIDAYAH SIMANULANG</t>
  </si>
  <si>
    <t>BIAS BINANDA KARUNIA</t>
  </si>
  <si>
    <t>BIMA ADITYA NUGRAHA</t>
  </si>
  <si>
    <t>ELVIN JAYA SIMANUNGKALIT</t>
  </si>
  <si>
    <t>IBRAHIM PUTRA IMAMMA</t>
  </si>
  <si>
    <t>IRWAN ANANDA FARLIS</t>
  </si>
  <si>
    <t>M.EKI RIZALDI</t>
  </si>
  <si>
    <t>M.RISKI MARIANSYAH</t>
  </si>
  <si>
    <t>M.YUNUS</t>
  </si>
  <si>
    <t>MUHAMMAD ARIEF RAMADHAN</t>
  </si>
  <si>
    <t>MUHAMMAD ILHAM RAMADHAN</t>
  </si>
  <si>
    <t>MUHAMMAD ROZI</t>
  </si>
  <si>
    <t>RIYAN SUGIANTO</t>
  </si>
  <si>
    <t>RIZKI ARDIANTO</t>
  </si>
  <si>
    <t>ROBI SAPUTRA</t>
  </si>
  <si>
    <t>SEPTIAN CARDINA PUTRA</t>
  </si>
  <si>
    <t>TAUFIK ISKANDAR</t>
  </si>
  <si>
    <t>P.MESIN</t>
  </si>
  <si>
    <t>P.SASIS</t>
  </si>
  <si>
    <t>P.LISTRIK</t>
  </si>
  <si>
    <t>P.BENGKEL</t>
  </si>
  <si>
    <t>P.KREATIF</t>
  </si>
  <si>
    <t>82,9</t>
  </si>
  <si>
    <t>82,3</t>
  </si>
  <si>
    <t>84,2</t>
  </si>
  <si>
    <t>87,7</t>
  </si>
  <si>
    <t>LEGGER KELAS XII TBSM 2</t>
  </si>
  <si>
    <t>SEMESTER GENAP</t>
  </si>
  <si>
    <t>SMK HASANAH</t>
  </si>
  <si>
    <t>TP. 2020/2021</t>
  </si>
  <si>
    <t>NILAI PENGETAHUAN</t>
  </si>
  <si>
    <t>DESKRIPSI</t>
  </si>
  <si>
    <t>PREDIKAT</t>
  </si>
  <si>
    <t>NAMA</t>
  </si>
  <si>
    <t>NILAI KETERAMPILAN</t>
  </si>
  <si>
    <t>Memiliki kemampuan dalam mengenal nilai agama</t>
  </si>
  <si>
    <t>B</t>
  </si>
  <si>
    <t>A</t>
  </si>
  <si>
    <t>Memiliki kemampuan dalam menunjukkan nilai-nilai agama</t>
  </si>
  <si>
    <t xml:space="preserve">KELAS     </t>
  </si>
  <si>
    <t>MATA PELAJARAN</t>
  </si>
  <si>
    <t>BESAR KKM</t>
  </si>
  <si>
    <t>:Pendidikan agama islam</t>
  </si>
  <si>
    <t>:XII TBSM 2</t>
  </si>
  <si>
    <t>:80</t>
  </si>
  <si>
    <t>Siswa mampu,mengevaluasi peran indonesia dalam hubungan international</t>
  </si>
  <si>
    <t>Siswa mampu, menyajikan hasil evaluasi peran indonesia dalam hubungan international</t>
  </si>
  <si>
    <t>:PPKN</t>
  </si>
  <si>
    <t>:75</t>
  </si>
  <si>
    <t>:MATEMATIKA</t>
  </si>
  <si>
    <t>Memiliki kemampuan dalam menentukan nilai limit dan turunan namun perlu peningkatan dalam menentukan nilai integral tentu, tak tentu dan integral luas wilayah</t>
  </si>
  <si>
    <t>ROBI SAPUTRA(M)</t>
  </si>
  <si>
    <t>Memiliki keterampilan menyelesaikan masalah yang berkaitan dengan limit fungsi aljabar dan turunan namun perlu peningkatan dalam menyelesaikan masalah yang berkaitan dengan nilai integral tentu, tak tentu dan integral luas wilayah</t>
  </si>
  <si>
    <t>:BAHASA INGGRIS</t>
  </si>
  <si>
    <t>:P.LISTRIK</t>
  </si>
  <si>
    <t>:P.SASIS</t>
  </si>
  <si>
    <t>:P.KREATIF</t>
  </si>
  <si>
    <t>:P.BENGKEL</t>
  </si>
  <si>
    <t>:BAHASA INDONESIA</t>
  </si>
  <si>
    <t xml:space="preserve">Peserta didik memahami dengan baik dalam menyajikan gagasan melalui artikel, serta menilai karya melalui kritik dan esai </t>
  </si>
  <si>
    <t>Peserta didik terampil dalam menyajikan gagasan melalui artikel, serta menilai karya melalui kritik dan esai</t>
  </si>
  <si>
    <t>Peserta didik mampu menganalisis fungsi sosial, struktur tek, dan unsur kebahasaan Obligation,News item dan Conditional Sentence</t>
  </si>
  <si>
    <t>Peserta didik terampil mengidentifikasi teks Obligation, News item, dan Conditional Sentence</t>
  </si>
  <si>
    <t>PENGETAHUAN</t>
  </si>
  <si>
    <t>KETERAMPILAN</t>
  </si>
  <si>
    <t xml:space="preserve">KET </t>
  </si>
  <si>
    <t>NILAI</t>
  </si>
  <si>
    <t>Siswa cukup mampu menentukan media promosi dan strategi pemasaran</t>
  </si>
  <si>
    <t xml:space="preserve">Siswa cukup dalam mengaplikasikan praktek pengelasan dalam membuat produk kreatif </t>
  </si>
  <si>
    <t>Secara umum sangat memahami tentang fungsi sistem bahan bakar karburator, Mengklasifikasi komponen bahan bakar karburator beserta fungsinya, Menjelaskan prinsip kerja sistem bahan bakar karburator, Mengidentifikasi gejala gangguan pada sistem bahan bakar karburator, Mengklasifikasi penyebab gangguan pada sistem bahan bakar karburator, Menganalisis perbaikan gangguan pada sistem bahan bakar karburator. Menjelaskan fungsi dan  jenis-jenis transmisi manual sepeda motor, Menjelaskan konstruksi pada transmisi manual sepeda motor, Menjelaskan prinsip kerja pada transmisi manual sepeda motor, Mengidentifikasi jenis-jenis gangguan yang terjadi pada transmisi manual sepeda motor, Menentukan prosedur pemeriksaan untuk menentukan perbaikan sesuai Standart Operational Procedures (SOP). Mengidentifikasi kerusakan pada sistem transmisi otomatis, Menganalisa penyebab kerusakan pada sistem transmisi otomatis, Menentukan langkah perbaikan kerusakan pada sistem transmisi otomatis. Menjelaskan fungsi system kopling, Menjelaskan jenis sitem kopling, Menjelaskan komponen system kopling manual, Menerangkan cara kerja system kopling manual, Menerapkan cara perawatan system kopling manual. Menganalisis kinerja sistem kopling otomatis, Memutuskan kinerja sistem kopling otomatis.</t>
  </si>
  <si>
    <t>Secara umum sangat mampu melakukan perbaikan dan pemeriksaaan sistem bahan bakar karburator, Melakukan perawatan berkala sistem bahan bakar karburatorMelakukan pemeriksaan gangguan sistem bahan bakar karburator, Memperbaiki gangguan sistem bahan bakar karburator. Melaksanakan prosedur servis/pemeriksaan sistem transmisi manual sepeda motor, Melakukan langkah-langkah pemeliharaan sistem transmisi manual sepeda motor, Melaksanakan prosedur pembongkaran unit transmisi manual dan komponenya pada sepeda motor, Melaksanakan prosedur pemeriksaan unit transmisi manual dan komponenya pada sepeda motor, Melaksanakan prosedur pemasangan unit transmisi manual dan komponenya pada sepeda motor. Memeriksa  sistem transmisi otomatis, Memperbaiki sistem transmisi otomatis. Memeriksa system kopling manual sesuai SOP, Melakukan perawatan berkala system kopling manual. Memeriksa kinerja sistem kopling otomatis, Memperbaiki kinerja sistem kopling otomatis</t>
  </si>
  <si>
    <t>Dapat memahami fungsi sistem bahan bakar karburator, Mengklasifikasi komponen bahan bakar karburator beserta fungsinya, Menjelaskan prinsip kerja sistem bahan bakar karburator, Mengidentifikasi gejala gangguan pada sistem bahan bakar karburator, Mengklasifikasi penyebab gangguan pada sistem bahan bakar karburator, Menganalisis perbaikan gangguan pada sistem bahan bakar karburator. Menjelaskan fungsi dan  jenis-jenis transmisi manual sepeda motor, Menjelaskan konstruksi pada transmisi manual sepeda motor, Menjelaskan prinsip kerja pada transmisi manual sepeda motor, Mengidentifikasi jenis-jenis gangguan yang terjadi pada transmisi manual sepeda motor, Menentukan prosedur pemeriksaan untuk menentukan perbaikan sesuai Standart Operational Procedures (SOP). Mengidentifikasi kerusakan pada sistem transmisi otomatis, Menganalisa penyebab kerusakan pada sistem transmisi otomatis, Menentukan langkah perbaikan kerusakan pada sistem transmisi otomatis. Menjelaskan fungsi system kopling, Menjelaskan jenis sitem kopling, Menjelaskan komponen system kopling manual, Menerangkan cara kerja system kopling manual, Menerapkan cara perawatan system kopling manual. Menganalisis kinerja sistem kopling otomatis, Memutuskan kinerja sistem kopling otomatis</t>
  </si>
  <si>
    <t>mampu melakukan perbaikan dan pemeriksaaan sistem bahan bakar karburator, Melakukan perawatan berkala sistem bahan bakar karburatorMelakukan pemeriksaan gangguan sistem bahan bakar karburator, Memperbaiki gangguan sistem bahan bakar karburator. Melaksanakan prosedur servis/pemeriksaan sistem transmisi manual sepeda motor, Melakukan langkah-langkah pemeliharaan sistem transmisi manual sepeda motor, Melaksanakan prosedur pembongkaran unit transmisi manual dan komponenya pada sepeda motor, Melaksanakan prosedur pemeriksaan unit transmisi manual dan komponenya pada sepeda motor, Melaksanakan prosedur pemasangan unit transmisi manual dan komponenya pada sepeda motor. Memeriksa  sistem transmisi otomatis, Memperbaiki sistem transmisi otomatis. Memeriksa system kopling manual sesuai SOP, Melakukan perawatan berkala system kopling manual. Memeriksa kinerja sistem kopling otomatis, Memperbaiki kinerja sistem kopling otomatis</t>
  </si>
  <si>
    <t>C</t>
  </si>
  <si>
    <t>Secara umum masih kurang memahami fungsi sistem bahan bakar karburator, Mengklasifikasi komponen bahan bakar karburator beserta fungsinya, Menjelaskan prinsip kerja sistem bahan bakar karburator, Mengidentifikasi gejala gangguan pada sistem bahan bakar karburator, Mengklasifikasi penyebab gangguan pada sistem bahan bakar karburator, Menganalisis perbaikan gangguan pada sistem bahan bakar karburator. Menjelaskan fungsi dan  jenis-jenis transmisi manual sepeda motor, Menjelaskan konstruksi pada transmisi manual sepeda motor, Menjelaskan prinsip kerja pada transmisi manual sepeda motor, Mengidentifikasi jenis-jenis gangguan yang terjadi pada transmisi manual sepeda motor, Menentukan prosedur pemeriksaan untuk menentukan perbaikan sesuai Standart Operational Procedures (SOP). Mengidentifikasi kerusakan pada sistem transmisi otomatis, Menganalisa penyebab kerusakan pada sistem transmisi otomatis, Menentukan langkah perbaikan kerusakan pada sistem transmisi otomatis. Menjelaskan fungsi system kopling, Menjelaskan jenis sitem kopling, Menjelaskan komponen system kopling manual, Menerangkan cara kerja system kopling manual, Menerapkan cara perawatan system kopling manual. Menganalisis kinerja sistem kopling otomatis, Memutuskan kinerja sistem kopling otomatis</t>
  </si>
  <si>
    <t>Secara umum masih kurang mampu melakukan perbaikan dan pemeriksaaan sistem bahan bakar karburator, Melakukan perawatan berkala sistem bahan bakar karburatorMelakukan pemeriksaan gangguan sistem bahan bakar karburator, Memperbaiki gangguan sistem bahan bakar karburator. Melaksanakan prosedur servis/pemeriksaan sistem transmisi manual sepeda motor, Melakukan langkah-langkah pemeliharaan sistem transmisi manual sepeda motor, Melaksanakan prosedur pembongkaran unit transmisi manual dan komponenya pada sepeda motor, Melaksanakan prosedur pemeriksaan unit transmisi manual dan komponenya pada sepeda motor, Melaksanakan prosedur pemasangan unit transmisi manual dan komponenya pada sepeda motor. Memeriksa  sistem transmisi otomatis, Memperbaiki sistem transmisi otomatis. Memeriksa system kopling manual sesuai SOP, Melakukan perawatan berkala system kopling manual. Memeriksa kinerja sistem kopling otomatis, Memperbaiki kinerja sistem kopling otomatis</t>
  </si>
  <si>
    <t>D</t>
  </si>
  <si>
    <t>tidak dapat memahami Mengklasifikasikan fungsi sistem bahan bakar karburator, Mengklasifikasi komponen bahan bakar karburator beserta fungsinya, Menjelaskan prinsip kerja sistem bahan bakar karburator, Mengidentifikasi gejala gangguan pada sistem bahan bakar karburator, Mengklasifikasi penyebab gangguan pada sistem bahan bakar karburator, Menganalisis perbaikan gangguan pada sistem bahan bakar karburator. Menjelaskan fungsi dan  jenis-jenis transmisi manual sepeda motor, Menjelaskan konstruksi pada transmisi manual sepeda motor, Menjelaskan prinsip kerja pada transmisi manual sepeda motor, Mengidentifikasi jenis-jenis gangguan yang terjadi pada transmisi manual sepeda motor, Menentukan prosedur pemeriksaan untuk menentukan perbaikan sesuai Standart Operational Procedures (SOP). Mengidentifikasi kerusakan pada sistem transmisi otomatis, Menganalisa penyebab kerusakan pada sistem transmisi otomatis, Menentukan langkah perbaikan kerusakan pada sistem transmisi otomatis. Menjelaskan fungsi system kopling, Menjelaskan jenis sitem kopling, Menjelaskan komponen system kopling manual, Menerangkan cara kerja system kopling manual, Menerapkan cara perawatan system kopling manual. Menganalisis kinerja sistem kopling otomatis, Memutuskan kinerja sistem kopling otomatis</t>
  </si>
  <si>
    <t>Meskipun sudah dibantu guru, tetap tidak mampu melakukan perbaikan dan pemeriksaaan sistem bahan bakar karburator, Melakukan perawatan berkala sistem bahan bakar karburatorMelakukan pemeriksaan gangguan sistem bahan bakar karburator, Memperbaiki gangguan sistem bahan bakar karburator. Melaksanakan prosedur servis/pemeriksaan sistem transmisi manual sepeda motor, Melakukan langkah-langkah pemeliharaan sistem transmisi manual sepeda motor, Melaksanakan prosedur pembongkaran unit transmisi manual dan komponenya pada sepeda motor, Melaksanakan prosedur pemeriksaan unit transmisi manual dan komponenya pada sepeda motor, Melaksanakan prosedur pemasangan unit transmisi manual dan komponenya pada sepeda motor. Memeriksa  sistem transmisi otomatis, Memperbaiki sistem transmisi otomatis. Memeriksa system kopling manual sesuai SOP, Melakukan perawatan berkala system kopling manual. Memeriksa kinerja sistem kopling otomatis, Memperbaiki kinerja sistem kopling otomatis</t>
  </si>
  <si>
    <t>Nama Siswa</t>
  </si>
  <si>
    <t>:</t>
  </si>
  <si>
    <t>Semester</t>
  </si>
  <si>
    <t>: VI ( Genap )</t>
  </si>
  <si>
    <t>Nomor Induk / NISN</t>
  </si>
  <si>
    <t>Tahun Pelajaran</t>
  </si>
  <si>
    <t>: 2020/2021</t>
  </si>
  <si>
    <t>Kelas</t>
  </si>
  <si>
    <t xml:space="preserve">XII MM  </t>
  </si>
  <si>
    <t>No</t>
  </si>
  <si>
    <t>Mata Pelajaran</t>
  </si>
  <si>
    <t>Pengetahuan</t>
  </si>
  <si>
    <t>Keterampilan</t>
  </si>
  <si>
    <t xml:space="preserve">KKM </t>
  </si>
  <si>
    <t>Angka</t>
  </si>
  <si>
    <t>Predikat</t>
  </si>
  <si>
    <t>Deskripsi</t>
  </si>
  <si>
    <t>angka</t>
  </si>
  <si>
    <t>Muatan Nasional</t>
  </si>
  <si>
    <t>Pendidikan agama dan Budi Pekerti / Pendidikan Kepercayaan terhadap tuhan Yang Maha Esa</t>
  </si>
  <si>
    <t>Pendidikan Pancasila dan Kewarganegaraan</t>
  </si>
  <si>
    <t>Bahasa Indonesia</t>
  </si>
  <si>
    <t>Matematika</t>
  </si>
  <si>
    <t>Bahasa Inggris dan Bahasa Asing Lainnya</t>
  </si>
  <si>
    <t>Muatan Kewilayahan</t>
  </si>
  <si>
    <t>Pendidikan Jasmani , Olahraga, dan Kesehatan</t>
  </si>
  <si>
    <t>Muatan Peminatan Kejuruan</t>
  </si>
  <si>
    <t>C3. Kompetensi Keahlian</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</si>
</sst>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1"/>
      <color theme="1"/>
      <name val="Calibri"/>
      <family val="2"/>
      <charset val="1"/>
      <scheme val="minor"/>
    </font>
    <font>
      <b/>
      <sz val="11"/>
      <color theme="1"/>
      <name val="Calibri"/>
      <family val="2"/>
      <scheme val="minor"/>
    </font>
    <font>
      <sz val="11"/>
      <color theme="1"/>
      <name val="Calibri"/>
      <family val="2"/>
      <scheme val="minor"/>
    </font>
    <font>
      <sz val="11"/>
      <color theme="1"/>
      <name val="Times New Roman"/>
      <family val="1"/>
    </font>
    <font>
      <b/>
      <sz val="11"/>
      <color theme="1"/>
      <name val="Times New Roman"/>
      <family val="1"/>
    </font>
    <font>
      <sz val="9"/>
      <color theme="1"/>
      <name val="Times New Roman"/>
      <family val="1"/>
    </font>
    <font>
      <sz val="10"/>
      <color theme="1"/>
      <name val="Times New Roman"/>
      <family val="1"/>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s>
  <cellStyleXfs count="4">
    <xf numFmtId="0" fontId="0" fillId="0" borderId="0"/>
    <xf numFmtId="0" fontId="1" fillId="0" borderId="0"/>
    <xf numFmtId="0" fontId="3" fillId="0" borderId="0"/>
    <xf numFmtId="0" fontId="3" fillId="0" borderId="0"/>
  </cellStyleXfs>
  <cellXfs count="66">
    <xf numFmtId="0" fontId="0" fillId="0" borderId="0" xfId="0"/>
    <xf numFmtId="0" fontId="0" fillId="0" borderId="0" xfId="0"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xf>
    <xf numFmtId="0" fontId="0" fillId="0" borderId="1" xfId="0" applyBorder="1"/>
    <xf numFmtId="0" fontId="0" fillId="0" borderId="1" xfId="0" applyFill="1"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0" xfId="0" applyAlignment="1"/>
    <xf numFmtId="0" fontId="0" fillId="0" borderId="0" xfId="0" applyAlignment="1">
      <alignment horizontal="left"/>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0" fillId="0" borderId="1" xfId="0" applyBorder="1" applyAlignment="1">
      <alignment wrapText="1"/>
    </xf>
    <xf numFmtId="0" fontId="0" fillId="0" borderId="1" xfId="0" applyBorder="1" applyAlignment="1">
      <alignment horizontal="center" wrapText="1"/>
    </xf>
    <xf numFmtId="0" fontId="0" fillId="0" borderId="1" xfId="0" applyBorder="1" applyAlignment="1"/>
    <xf numFmtId="0" fontId="0" fillId="0" borderId="1" xfId="0" applyBorder="1" applyAlignment="1">
      <alignment horizontal="left" vertical="center"/>
    </xf>
    <xf numFmtId="0" fontId="0" fillId="0" borderId="1" xfId="0" applyBorder="1" applyAlignment="1">
      <alignment horizontal="left" wrapText="1"/>
    </xf>
    <xf numFmtId="0" fontId="0" fillId="0" borderId="1" xfId="0" applyBorder="1" applyAlignment="1">
      <alignment horizontal="left" vertical="center" wrapText="1"/>
    </xf>
    <xf numFmtId="0" fontId="2" fillId="0" borderId="0" xfId="0" applyFont="1" applyBorder="1" applyAlignment="1">
      <alignment horizontal="center" vertical="center"/>
    </xf>
    <xf numFmtId="0" fontId="2" fillId="0" borderId="0" xfId="0" applyFont="1" applyBorder="1" applyAlignment="1">
      <alignment horizontal="center" vertical="center" wrapText="1"/>
    </xf>
    <xf numFmtId="0" fontId="0" fillId="0" borderId="0" xfId="0" applyBorder="1" applyAlignment="1">
      <alignment horizontal="center"/>
    </xf>
    <xf numFmtId="0" fontId="0" fillId="0" borderId="0" xfId="0" applyBorder="1" applyAlignment="1">
      <alignment horizontal="center" wrapText="1"/>
    </xf>
    <xf numFmtId="0" fontId="0" fillId="0" borderId="0" xfId="0" applyBorder="1"/>
    <xf numFmtId="0" fontId="0" fillId="0" borderId="0" xfId="0" applyBorder="1" applyAlignment="1"/>
    <xf numFmtId="0" fontId="2" fillId="0" borderId="3" xfId="0" applyFont="1" applyBorder="1" applyAlignment="1">
      <alignment horizontal="center" vertical="center"/>
    </xf>
    <xf numFmtId="0" fontId="0" fillId="0" borderId="1" xfId="0" applyBorder="1" applyAlignment="1">
      <alignment vertical="top" wrapText="1"/>
    </xf>
    <xf numFmtId="0" fontId="0" fillId="0" borderId="2" xfId="0" applyBorder="1" applyAlignment="1">
      <alignment horizontal="center"/>
    </xf>
    <xf numFmtId="0" fontId="0" fillId="0" borderId="3" xfId="0" applyBorder="1" applyAlignment="1">
      <alignment horizontal="center"/>
    </xf>
    <xf numFmtId="0" fontId="0" fillId="0" borderId="3" xfId="0" applyFill="1" applyBorder="1" applyAlignment="1">
      <alignment horizontal="center"/>
    </xf>
    <xf numFmtId="0" fontId="4" fillId="0" borderId="0" xfId="1" applyFont="1"/>
    <xf numFmtId="0" fontId="5" fillId="0" borderId="0" xfId="1" applyFont="1" applyAlignment="1"/>
    <xf numFmtId="0" fontId="4" fillId="0" borderId="0" xfId="1" applyFont="1" applyAlignment="1">
      <alignment horizontal="left"/>
    </xf>
    <xf numFmtId="0" fontId="4" fillId="0" borderId="1" xfId="1" applyFont="1" applyBorder="1" applyAlignment="1">
      <alignment horizontal="center" vertical="center"/>
    </xf>
    <xf numFmtId="0" fontId="6" fillId="0" borderId="1" xfId="1" applyFont="1" applyBorder="1" applyAlignment="1">
      <alignment vertical="center" wrapText="1"/>
    </xf>
    <xf numFmtId="0" fontId="6" fillId="0" borderId="1" xfId="1" applyFont="1" applyBorder="1" applyAlignment="1">
      <alignment horizontal="left" vertical="center" wrapText="1"/>
    </xf>
    <xf numFmtId="0" fontId="6" fillId="0" borderId="1" xfId="1" applyFont="1" applyFill="1" applyBorder="1" applyAlignment="1">
      <alignment horizontal="left" vertical="center" wrapText="1"/>
    </xf>
    <xf numFmtId="0" fontId="6" fillId="0" borderId="1" xfId="1" applyFont="1" applyFill="1" applyBorder="1" applyAlignment="1">
      <alignment vertical="center" wrapText="1"/>
    </xf>
    <xf numFmtId="0" fontId="4" fillId="0" borderId="0" xfId="1" applyFont="1" applyBorder="1" applyAlignment="1">
      <alignment vertical="center"/>
    </xf>
    <xf numFmtId="0" fontId="7" fillId="0" borderId="0" xfId="1" applyFont="1" applyBorder="1" applyAlignment="1"/>
    <xf numFmtId="0" fontId="4" fillId="0" borderId="0" xfId="1" applyFont="1" applyBorder="1" applyAlignment="1"/>
    <xf numFmtId="0" fontId="4" fillId="0" borderId="0" xfId="1" applyFont="1" applyAlignment="1">
      <alignment vertical="center"/>
    </xf>
    <xf numFmtId="0" fontId="4" fillId="0" borderId="1" xfId="1" applyFont="1" applyBorder="1" applyAlignment="1">
      <alignment horizontal="center" vertical="center"/>
    </xf>
    <xf numFmtId="0" fontId="5" fillId="0" borderId="1" xfId="1" applyFont="1" applyBorder="1" applyAlignment="1">
      <alignment horizontal="center" vertical="center"/>
    </xf>
    <xf numFmtId="0" fontId="2" fillId="0" borderId="0" xfId="0" applyFont="1" applyAlignment="1">
      <alignment horizontal="center"/>
    </xf>
    <xf numFmtId="0" fontId="0" fillId="0" borderId="1"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wrapText="1"/>
    </xf>
    <xf numFmtId="0" fontId="0" fillId="0" borderId="1" xfId="0" applyBorder="1" applyAlignment="1">
      <alignment horizontal="left"/>
    </xf>
    <xf numFmtId="0" fontId="4" fillId="0" borderId="1" xfId="1" applyFont="1" applyBorder="1" applyAlignment="1">
      <alignment horizontal="left" vertical="center" wrapText="1"/>
    </xf>
    <xf numFmtId="0" fontId="4" fillId="0" borderId="1" xfId="1" applyFont="1" applyBorder="1" applyAlignment="1">
      <alignment horizontal="center" vertical="center"/>
    </xf>
    <xf numFmtId="0" fontId="4" fillId="0" borderId="1" xfId="1" applyFont="1" applyBorder="1" applyAlignment="1">
      <alignment horizontal="left"/>
    </xf>
    <xf numFmtId="0" fontId="4" fillId="0" borderId="2" xfId="1" applyFont="1" applyBorder="1" applyAlignment="1">
      <alignment horizontal="left" vertical="center" wrapText="1"/>
    </xf>
    <xf numFmtId="0" fontId="4" fillId="0" borderId="5" xfId="1" applyFont="1" applyBorder="1" applyAlignment="1">
      <alignment horizontal="left" vertical="center" wrapText="1"/>
    </xf>
    <xf numFmtId="0" fontId="4" fillId="0" borderId="3" xfId="1" applyFont="1" applyBorder="1" applyAlignment="1">
      <alignment horizontal="left" vertical="center" wrapText="1"/>
    </xf>
    <xf numFmtId="0" fontId="4" fillId="0" borderId="1" xfId="1" applyFont="1" applyBorder="1" applyAlignment="1">
      <alignment horizontal="left" vertical="center"/>
    </xf>
    <xf numFmtId="0" fontId="4" fillId="0" borderId="2" xfId="1" applyFont="1" applyBorder="1" applyAlignment="1">
      <alignment horizontal="center" vertical="center" wrapText="1"/>
    </xf>
    <xf numFmtId="0" fontId="4" fillId="0" borderId="5" xfId="1" applyFont="1" applyBorder="1" applyAlignment="1">
      <alignment horizontal="center" vertical="center" wrapText="1"/>
    </xf>
    <xf numFmtId="0" fontId="4" fillId="0" borderId="3" xfId="1" applyFont="1" applyBorder="1" applyAlignment="1">
      <alignment horizontal="center" vertical="center" wrapText="1"/>
    </xf>
    <xf numFmtId="0" fontId="4" fillId="0" borderId="2" xfId="1" applyFont="1" applyBorder="1" applyAlignment="1">
      <alignment horizontal="center" vertical="center"/>
    </xf>
    <xf numFmtId="0" fontId="4" fillId="0" borderId="5" xfId="1" applyFont="1" applyBorder="1" applyAlignment="1">
      <alignment horizontal="center" vertical="center"/>
    </xf>
    <xf numFmtId="0" fontId="4" fillId="0" borderId="3" xfId="1" applyFont="1" applyBorder="1" applyAlignment="1">
      <alignment horizontal="center" vertical="center"/>
    </xf>
    <xf numFmtId="0" fontId="2" fillId="0" borderId="1" xfId="0" applyFont="1" applyBorder="1" applyAlignment="1">
      <alignment horizontal="center" vertical="center"/>
    </xf>
    <xf numFmtId="0" fontId="0" fillId="0" borderId="2" xfId="0" applyBorder="1" applyAlignment="1">
      <alignment horizontal="left" vertical="center"/>
    </xf>
    <xf numFmtId="0" fontId="0" fillId="0" borderId="3" xfId="0" applyBorder="1" applyAlignment="1">
      <alignment horizontal="left" vertical="center"/>
    </xf>
  </cellXfs>
  <cellStyles count="4">
    <cellStyle name="Normal" xfId="0" builtinId="0"/>
    <cellStyle name="Normal 11" xfId="2"/>
    <cellStyle name="Normal 16" xfId="3"/>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7"/>
  <sheetViews>
    <sheetView zoomScale="80" zoomScaleNormal="80" workbookViewId="0">
      <selection activeCell="C31" sqref="C31"/>
    </sheetView>
  </sheetViews>
  <sheetFormatPr defaultRowHeight="15" x14ac:dyDescent="0.25"/>
  <cols>
    <col min="3" max="3" width="36.5703125" customWidth="1"/>
    <col min="5" max="14" width="7.5703125" customWidth="1"/>
    <col min="15" max="15" width="8.42578125" customWidth="1"/>
    <col min="26" max="26" width="9.42578125" customWidth="1"/>
  </cols>
  <sheetData>
    <row r="1" spans="1:24" x14ac:dyDescent="0.25">
      <c r="A1" s="44" t="s">
        <v>37</v>
      </c>
      <c r="B1" s="44"/>
      <c r="C1" s="44"/>
      <c r="D1" s="44"/>
      <c r="E1" s="44"/>
      <c r="F1" s="44"/>
      <c r="G1" s="44"/>
      <c r="H1" s="44"/>
      <c r="I1" s="44"/>
      <c r="J1" s="44"/>
      <c r="K1" s="44"/>
      <c r="L1" s="44"/>
      <c r="M1" s="44"/>
      <c r="N1" s="44"/>
      <c r="O1" s="44"/>
      <c r="P1" s="44"/>
      <c r="Q1" s="44"/>
      <c r="R1" s="44"/>
      <c r="S1" s="44"/>
      <c r="T1" s="44"/>
      <c r="U1" s="44"/>
      <c r="V1" s="44"/>
      <c r="W1" s="44"/>
      <c r="X1" s="44"/>
    </row>
    <row r="2" spans="1:24" x14ac:dyDescent="0.25">
      <c r="A2" s="44" t="s">
        <v>38</v>
      </c>
      <c r="B2" s="44"/>
      <c r="C2" s="44"/>
      <c r="D2" s="44"/>
      <c r="E2" s="44"/>
      <c r="F2" s="44"/>
      <c r="G2" s="44"/>
      <c r="H2" s="44"/>
      <c r="I2" s="44"/>
      <c r="J2" s="44"/>
      <c r="K2" s="44"/>
      <c r="L2" s="44"/>
      <c r="M2" s="44"/>
      <c r="N2" s="44"/>
      <c r="O2" s="44"/>
      <c r="P2" s="44"/>
      <c r="Q2" s="44"/>
      <c r="R2" s="44"/>
      <c r="S2" s="44"/>
      <c r="T2" s="44"/>
      <c r="U2" s="44"/>
      <c r="V2" s="44"/>
      <c r="W2" s="44"/>
      <c r="X2" s="44"/>
    </row>
    <row r="3" spans="1:24" x14ac:dyDescent="0.25">
      <c r="A3" s="44" t="s">
        <v>39</v>
      </c>
      <c r="B3" s="44"/>
      <c r="C3" s="44"/>
      <c r="D3" s="44"/>
      <c r="E3" s="44"/>
      <c r="F3" s="44"/>
      <c r="G3" s="44"/>
      <c r="H3" s="44"/>
      <c r="I3" s="44"/>
      <c r="J3" s="44"/>
      <c r="K3" s="44"/>
      <c r="L3" s="44"/>
      <c r="M3" s="44"/>
      <c r="N3" s="44"/>
      <c r="O3" s="44"/>
      <c r="P3" s="44"/>
      <c r="Q3" s="44"/>
      <c r="R3" s="44"/>
      <c r="S3" s="44"/>
      <c r="T3" s="44"/>
      <c r="U3" s="44"/>
      <c r="V3" s="44"/>
      <c r="W3" s="44"/>
      <c r="X3" s="44"/>
    </row>
    <row r="4" spans="1:24" x14ac:dyDescent="0.25">
      <c r="A4" s="44" t="s">
        <v>40</v>
      </c>
      <c r="B4" s="44"/>
      <c r="C4" s="44"/>
      <c r="D4" s="44"/>
      <c r="E4" s="44"/>
      <c r="F4" s="44"/>
      <c r="G4" s="44"/>
      <c r="H4" s="44"/>
      <c r="I4" s="44"/>
      <c r="J4" s="44"/>
      <c r="K4" s="44"/>
      <c r="L4" s="44"/>
      <c r="M4" s="44"/>
      <c r="N4" s="44"/>
      <c r="O4" s="44"/>
      <c r="P4" s="44"/>
      <c r="Q4" s="44"/>
      <c r="R4" s="44"/>
      <c r="S4" s="44"/>
      <c r="T4" s="44"/>
      <c r="U4" s="44"/>
      <c r="V4" s="44"/>
      <c r="W4" s="44"/>
      <c r="X4" s="44"/>
    </row>
    <row r="6" spans="1:24" ht="15" customHeight="1" x14ac:dyDescent="0.25">
      <c r="A6">
        <v>1</v>
      </c>
      <c r="B6">
        <v>2</v>
      </c>
      <c r="C6">
        <v>3</v>
      </c>
      <c r="D6">
        <v>4</v>
      </c>
      <c r="E6">
        <v>5</v>
      </c>
      <c r="F6">
        <v>6</v>
      </c>
      <c r="G6">
        <v>7</v>
      </c>
      <c r="H6">
        <v>8</v>
      </c>
      <c r="I6">
        <v>9</v>
      </c>
      <c r="J6">
        <v>10</v>
      </c>
      <c r="K6">
        <v>11</v>
      </c>
      <c r="L6">
        <v>12</v>
      </c>
      <c r="M6">
        <v>13</v>
      </c>
      <c r="N6">
        <v>14</v>
      </c>
      <c r="O6">
        <v>15</v>
      </c>
      <c r="P6">
        <v>16</v>
      </c>
      <c r="Q6">
        <v>17</v>
      </c>
      <c r="R6">
        <v>18</v>
      </c>
      <c r="S6">
        <v>19</v>
      </c>
      <c r="T6">
        <v>20</v>
      </c>
      <c r="U6">
        <v>21</v>
      </c>
      <c r="V6">
        <v>22</v>
      </c>
      <c r="W6">
        <v>23</v>
      </c>
      <c r="X6">
        <v>24</v>
      </c>
    </row>
    <row r="7" spans="1:24" s="1" customFormat="1" ht="24" customHeight="1" x14ac:dyDescent="0.25">
      <c r="A7" s="45" t="s">
        <v>0</v>
      </c>
      <c r="B7" s="45" t="s">
        <v>1</v>
      </c>
      <c r="C7" s="45" t="s">
        <v>2</v>
      </c>
      <c r="D7" s="45" t="s">
        <v>3</v>
      </c>
      <c r="E7" s="47" t="s">
        <v>10</v>
      </c>
      <c r="F7" s="47"/>
      <c r="G7" s="47" t="s">
        <v>4</v>
      </c>
      <c r="H7" s="47"/>
      <c r="I7" s="47" t="s">
        <v>5</v>
      </c>
      <c r="J7" s="47"/>
      <c r="K7" s="45" t="s">
        <v>6</v>
      </c>
      <c r="L7" s="45"/>
      <c r="M7" s="45" t="s">
        <v>7</v>
      </c>
      <c r="N7" s="45"/>
      <c r="O7" s="45" t="s">
        <v>28</v>
      </c>
      <c r="P7" s="45"/>
      <c r="Q7" s="45" t="s">
        <v>29</v>
      </c>
      <c r="R7" s="45"/>
      <c r="S7" s="45" t="s">
        <v>30</v>
      </c>
      <c r="T7" s="45"/>
      <c r="U7" s="45" t="s">
        <v>31</v>
      </c>
      <c r="V7" s="45"/>
      <c r="W7" s="45" t="s">
        <v>32</v>
      </c>
      <c r="X7" s="45"/>
    </row>
    <row r="8" spans="1:24" s="1" customFormat="1" ht="40.5" customHeight="1" x14ac:dyDescent="0.25">
      <c r="A8" s="45"/>
      <c r="B8" s="45"/>
      <c r="C8" s="45"/>
      <c r="D8" s="45"/>
      <c r="E8" s="47"/>
      <c r="F8" s="47"/>
      <c r="G8" s="47"/>
      <c r="H8" s="47"/>
      <c r="I8" s="47"/>
      <c r="J8" s="47"/>
      <c r="K8" s="45"/>
      <c r="L8" s="45"/>
      <c r="M8" s="45"/>
      <c r="N8" s="45"/>
      <c r="O8" s="45"/>
      <c r="P8" s="45"/>
      <c r="Q8" s="45"/>
      <c r="R8" s="45"/>
      <c r="S8" s="45"/>
      <c r="T8" s="45"/>
      <c r="U8" s="45"/>
      <c r="V8" s="45"/>
      <c r="W8" s="45"/>
      <c r="X8" s="45"/>
    </row>
    <row r="9" spans="1:24" s="1" customFormat="1" x14ac:dyDescent="0.25">
      <c r="A9" s="45"/>
      <c r="B9" s="45"/>
      <c r="C9" s="45"/>
      <c r="D9" s="45"/>
      <c r="E9" s="45">
        <v>80</v>
      </c>
      <c r="F9" s="45"/>
      <c r="G9" s="45">
        <v>75</v>
      </c>
      <c r="H9" s="45"/>
      <c r="I9" s="45">
        <v>75</v>
      </c>
      <c r="J9" s="45"/>
      <c r="K9" s="45">
        <v>75</v>
      </c>
      <c r="L9" s="45"/>
      <c r="M9" s="47">
        <v>75</v>
      </c>
      <c r="N9" s="47"/>
      <c r="O9" s="45">
        <v>80</v>
      </c>
      <c r="P9" s="45"/>
      <c r="Q9" s="45">
        <v>80</v>
      </c>
      <c r="R9" s="45"/>
      <c r="S9" s="45">
        <v>80</v>
      </c>
      <c r="T9" s="45"/>
      <c r="U9" s="45">
        <v>80</v>
      </c>
      <c r="V9" s="45"/>
      <c r="W9" s="45">
        <v>80</v>
      </c>
      <c r="X9" s="45"/>
    </row>
    <row r="10" spans="1:24" s="1" customFormat="1" x14ac:dyDescent="0.25">
      <c r="A10" s="45"/>
      <c r="B10" s="45"/>
      <c r="C10" s="46"/>
      <c r="D10" s="46"/>
      <c r="E10" s="3" t="s">
        <v>8</v>
      </c>
      <c r="F10" s="3" t="s">
        <v>9</v>
      </c>
      <c r="G10" s="3" t="s">
        <v>8</v>
      </c>
      <c r="H10" s="3" t="s">
        <v>9</v>
      </c>
      <c r="I10" s="3" t="s">
        <v>8</v>
      </c>
      <c r="J10" s="3" t="s">
        <v>9</v>
      </c>
      <c r="K10" s="3" t="s">
        <v>8</v>
      </c>
      <c r="L10" s="3" t="s">
        <v>9</v>
      </c>
      <c r="M10" s="3" t="s">
        <v>8</v>
      </c>
      <c r="N10" s="3" t="s">
        <v>9</v>
      </c>
      <c r="O10" s="2" t="s">
        <v>8</v>
      </c>
      <c r="P10" s="2" t="s">
        <v>9</v>
      </c>
      <c r="Q10" s="3" t="s">
        <v>8</v>
      </c>
      <c r="R10" s="3" t="s">
        <v>9</v>
      </c>
      <c r="S10" s="3" t="s">
        <v>8</v>
      </c>
      <c r="T10" s="3" t="s">
        <v>9</v>
      </c>
      <c r="U10" s="3" t="s">
        <v>8</v>
      </c>
      <c r="V10" s="3" t="s">
        <v>9</v>
      </c>
      <c r="W10" s="3" t="s">
        <v>8</v>
      </c>
      <c r="X10" s="3" t="s">
        <v>9</v>
      </c>
    </row>
    <row r="11" spans="1:24" x14ac:dyDescent="0.25">
      <c r="A11" s="4">
        <v>1</v>
      </c>
      <c r="B11" s="27">
        <v>5038</v>
      </c>
      <c r="C11" s="48" t="s">
        <v>11</v>
      </c>
      <c r="D11" s="48"/>
      <c r="E11" s="28">
        <v>90</v>
      </c>
      <c r="F11" s="4">
        <v>90</v>
      </c>
      <c r="G11" s="4">
        <v>85</v>
      </c>
      <c r="H11" s="4">
        <v>90</v>
      </c>
      <c r="I11" s="4">
        <v>85</v>
      </c>
      <c r="J11" s="4">
        <v>85</v>
      </c>
      <c r="K11" s="4">
        <v>78</v>
      </c>
      <c r="L11" s="4">
        <v>78</v>
      </c>
      <c r="M11" s="4">
        <v>84</v>
      </c>
      <c r="N11" s="4">
        <v>84</v>
      </c>
      <c r="O11" s="3">
        <v>81</v>
      </c>
      <c r="P11" s="4">
        <v>83</v>
      </c>
      <c r="Q11" s="4">
        <v>80</v>
      </c>
      <c r="R11" s="4">
        <v>80</v>
      </c>
      <c r="S11" s="4">
        <v>82</v>
      </c>
      <c r="T11" s="3">
        <v>82</v>
      </c>
      <c r="U11" s="4">
        <v>80</v>
      </c>
      <c r="V11" s="4">
        <v>80</v>
      </c>
      <c r="W11" s="4">
        <v>84</v>
      </c>
      <c r="X11" s="4">
        <v>84</v>
      </c>
    </row>
    <row r="12" spans="1:24" x14ac:dyDescent="0.25">
      <c r="A12" s="4">
        <v>2</v>
      </c>
      <c r="B12" s="27">
        <v>5039</v>
      </c>
      <c r="C12" s="49" t="s">
        <v>12</v>
      </c>
      <c r="D12" s="49"/>
      <c r="E12" s="28">
        <v>80</v>
      </c>
      <c r="F12" s="4">
        <v>80</v>
      </c>
      <c r="G12" s="4">
        <v>85</v>
      </c>
      <c r="H12" s="4">
        <v>90</v>
      </c>
      <c r="I12" s="4">
        <v>88</v>
      </c>
      <c r="J12" s="4">
        <v>88</v>
      </c>
      <c r="K12" s="4">
        <v>78</v>
      </c>
      <c r="L12" s="4">
        <v>78</v>
      </c>
      <c r="M12" s="4">
        <v>75</v>
      </c>
      <c r="N12" s="4">
        <v>75</v>
      </c>
      <c r="O12" s="4">
        <v>80</v>
      </c>
      <c r="P12" s="4">
        <v>80</v>
      </c>
      <c r="Q12" s="4">
        <v>80</v>
      </c>
      <c r="R12" s="4">
        <v>80</v>
      </c>
      <c r="S12" s="4">
        <v>86</v>
      </c>
      <c r="T12" s="4">
        <v>86</v>
      </c>
      <c r="U12" s="4">
        <v>80</v>
      </c>
      <c r="V12" s="4">
        <v>80</v>
      </c>
      <c r="W12" s="4">
        <v>80</v>
      </c>
      <c r="X12" s="4">
        <v>84</v>
      </c>
    </row>
    <row r="13" spans="1:24" x14ac:dyDescent="0.25">
      <c r="A13" s="4">
        <v>3</v>
      </c>
      <c r="B13" s="27">
        <v>5040</v>
      </c>
      <c r="C13" s="49" t="s">
        <v>13</v>
      </c>
      <c r="D13" s="49"/>
      <c r="E13" s="28">
        <v>80</v>
      </c>
      <c r="F13" s="4">
        <v>80</v>
      </c>
      <c r="G13" s="4">
        <v>85</v>
      </c>
      <c r="H13" s="4">
        <v>85</v>
      </c>
      <c r="I13" s="4">
        <v>78</v>
      </c>
      <c r="J13" s="4">
        <v>78</v>
      </c>
      <c r="K13" s="4">
        <v>78</v>
      </c>
      <c r="L13" s="4">
        <v>78</v>
      </c>
      <c r="M13" s="4">
        <v>76</v>
      </c>
      <c r="N13" s="4">
        <v>76</v>
      </c>
      <c r="O13" s="4">
        <v>81</v>
      </c>
      <c r="P13" s="4">
        <v>83</v>
      </c>
      <c r="Q13" s="4">
        <v>80</v>
      </c>
      <c r="R13" s="4">
        <v>80</v>
      </c>
      <c r="S13" s="4">
        <v>82</v>
      </c>
      <c r="T13" s="4">
        <v>82</v>
      </c>
      <c r="U13" s="4">
        <v>80</v>
      </c>
      <c r="V13" s="4">
        <v>80</v>
      </c>
      <c r="W13" s="4">
        <v>84</v>
      </c>
      <c r="X13" s="4">
        <v>84</v>
      </c>
    </row>
    <row r="14" spans="1:24" x14ac:dyDescent="0.25">
      <c r="A14" s="4">
        <v>4</v>
      </c>
      <c r="B14" s="27">
        <v>5041</v>
      </c>
      <c r="C14" s="49" t="s">
        <v>14</v>
      </c>
      <c r="D14" s="49"/>
      <c r="E14" s="29">
        <v>92</v>
      </c>
      <c r="F14" s="6">
        <v>92</v>
      </c>
      <c r="G14" s="6">
        <v>90</v>
      </c>
      <c r="H14" s="6">
        <v>90</v>
      </c>
      <c r="I14" s="6">
        <v>80</v>
      </c>
      <c r="J14" s="6">
        <v>80</v>
      </c>
      <c r="K14" s="6">
        <v>79</v>
      </c>
      <c r="L14" s="6">
        <v>79</v>
      </c>
      <c r="M14" s="6">
        <v>75</v>
      </c>
      <c r="N14" s="6">
        <v>75</v>
      </c>
      <c r="O14" s="4">
        <v>81</v>
      </c>
      <c r="P14" s="4">
        <v>83</v>
      </c>
      <c r="Q14" s="4">
        <v>80</v>
      </c>
      <c r="R14" s="4">
        <v>80</v>
      </c>
      <c r="S14" s="4">
        <v>85</v>
      </c>
      <c r="T14" s="4">
        <v>85</v>
      </c>
      <c r="U14" s="4">
        <v>80</v>
      </c>
      <c r="V14" s="4">
        <v>80</v>
      </c>
      <c r="W14" s="4">
        <v>83</v>
      </c>
      <c r="X14" s="4">
        <v>86</v>
      </c>
    </row>
    <row r="15" spans="1:24" x14ac:dyDescent="0.25">
      <c r="A15" s="4">
        <v>5</v>
      </c>
      <c r="B15" s="27">
        <v>5042</v>
      </c>
      <c r="C15" s="49" t="s">
        <v>15</v>
      </c>
      <c r="D15" s="49"/>
      <c r="E15" s="29">
        <v>92</v>
      </c>
      <c r="F15" s="6">
        <v>92</v>
      </c>
      <c r="G15" s="6">
        <v>95</v>
      </c>
      <c r="H15" s="6">
        <v>95</v>
      </c>
      <c r="I15" s="6">
        <v>92</v>
      </c>
      <c r="J15" s="6">
        <v>92</v>
      </c>
      <c r="K15" s="6">
        <v>82</v>
      </c>
      <c r="L15" s="6">
        <v>82</v>
      </c>
      <c r="M15" s="6">
        <v>84</v>
      </c>
      <c r="N15" s="6">
        <v>84</v>
      </c>
      <c r="O15" s="4" t="s">
        <v>33</v>
      </c>
      <c r="P15" s="4">
        <v>81</v>
      </c>
      <c r="Q15" s="4">
        <v>82</v>
      </c>
      <c r="R15" s="4">
        <v>82</v>
      </c>
      <c r="S15" s="4">
        <v>85</v>
      </c>
      <c r="T15" s="4">
        <v>85</v>
      </c>
      <c r="U15" s="4">
        <v>80</v>
      </c>
      <c r="V15" s="4">
        <v>80</v>
      </c>
      <c r="W15" s="4">
        <v>85</v>
      </c>
      <c r="X15" s="4">
        <v>86</v>
      </c>
    </row>
    <row r="16" spans="1:24" x14ac:dyDescent="0.25">
      <c r="A16" s="4">
        <v>6</v>
      </c>
      <c r="B16" s="27">
        <v>5043</v>
      </c>
      <c r="C16" s="49" t="s">
        <v>16</v>
      </c>
      <c r="D16" s="49"/>
      <c r="E16" s="29">
        <v>91</v>
      </c>
      <c r="F16" s="6">
        <v>91</v>
      </c>
      <c r="G16" s="6">
        <v>90</v>
      </c>
      <c r="H16" s="6">
        <v>90</v>
      </c>
      <c r="I16" s="6">
        <v>84</v>
      </c>
      <c r="J16" s="6">
        <v>84</v>
      </c>
      <c r="K16" s="6">
        <v>85</v>
      </c>
      <c r="L16" s="6">
        <v>85</v>
      </c>
      <c r="M16" s="6">
        <v>80</v>
      </c>
      <c r="N16" s="6">
        <v>80</v>
      </c>
      <c r="O16" s="4">
        <v>81</v>
      </c>
      <c r="P16" s="4">
        <v>83</v>
      </c>
      <c r="Q16" s="4">
        <v>85</v>
      </c>
      <c r="R16" s="4">
        <v>85</v>
      </c>
      <c r="S16" s="4">
        <v>88</v>
      </c>
      <c r="T16" s="4">
        <v>88</v>
      </c>
      <c r="U16" s="4">
        <v>82</v>
      </c>
      <c r="V16" s="4">
        <v>82</v>
      </c>
      <c r="W16" s="4">
        <v>80</v>
      </c>
      <c r="X16" s="4">
        <v>84</v>
      </c>
    </row>
    <row r="17" spans="1:24" x14ac:dyDescent="0.25">
      <c r="A17" s="4">
        <v>7</v>
      </c>
      <c r="B17" s="27">
        <v>5046</v>
      </c>
      <c r="C17" s="49" t="s">
        <v>17</v>
      </c>
      <c r="D17" s="49"/>
      <c r="E17" s="29">
        <v>90</v>
      </c>
      <c r="F17" s="6">
        <v>90</v>
      </c>
      <c r="G17" s="6">
        <v>90</v>
      </c>
      <c r="H17" s="6">
        <v>90</v>
      </c>
      <c r="I17" s="6">
        <v>85</v>
      </c>
      <c r="J17" s="6">
        <v>85</v>
      </c>
      <c r="K17" s="6">
        <v>78</v>
      </c>
      <c r="L17" s="6">
        <v>78</v>
      </c>
      <c r="M17" s="6">
        <v>75</v>
      </c>
      <c r="N17" s="6">
        <v>75</v>
      </c>
      <c r="O17" s="4">
        <v>80</v>
      </c>
      <c r="P17" s="4">
        <v>80</v>
      </c>
      <c r="Q17" s="4">
        <v>80</v>
      </c>
      <c r="R17" s="4">
        <v>80</v>
      </c>
      <c r="S17" s="4">
        <v>88</v>
      </c>
      <c r="T17" s="4">
        <v>88</v>
      </c>
      <c r="U17" s="4">
        <v>85</v>
      </c>
      <c r="V17" s="4">
        <v>85</v>
      </c>
      <c r="W17" s="4">
        <v>84</v>
      </c>
      <c r="X17" s="4">
        <v>84</v>
      </c>
    </row>
    <row r="18" spans="1:24" x14ac:dyDescent="0.25">
      <c r="A18" s="4">
        <v>8</v>
      </c>
      <c r="B18" s="27">
        <v>5048</v>
      </c>
      <c r="C18" s="49" t="s">
        <v>18</v>
      </c>
      <c r="D18" s="49"/>
      <c r="E18" s="29">
        <v>90</v>
      </c>
      <c r="F18" s="6">
        <v>90</v>
      </c>
      <c r="G18" s="6">
        <v>85</v>
      </c>
      <c r="H18" s="6">
        <v>90</v>
      </c>
      <c r="I18" s="6">
        <v>85</v>
      </c>
      <c r="J18" s="6">
        <v>85</v>
      </c>
      <c r="K18" s="6">
        <v>78</v>
      </c>
      <c r="L18" s="6">
        <v>78</v>
      </c>
      <c r="M18" s="6">
        <v>84</v>
      </c>
      <c r="N18" s="6">
        <v>84</v>
      </c>
      <c r="O18" s="4">
        <v>81</v>
      </c>
      <c r="P18" s="4">
        <v>83</v>
      </c>
      <c r="Q18" s="4">
        <v>80</v>
      </c>
      <c r="R18" s="4">
        <v>80</v>
      </c>
      <c r="S18" s="4">
        <v>82</v>
      </c>
      <c r="T18" s="4">
        <v>82</v>
      </c>
      <c r="U18" s="4">
        <v>80</v>
      </c>
      <c r="V18" s="4">
        <v>80</v>
      </c>
      <c r="W18" s="4">
        <v>80</v>
      </c>
      <c r="X18" s="4">
        <v>80</v>
      </c>
    </row>
    <row r="19" spans="1:24" x14ac:dyDescent="0.25">
      <c r="A19" s="4">
        <v>9</v>
      </c>
      <c r="B19" s="27">
        <v>5050</v>
      </c>
      <c r="C19" s="49" t="s">
        <v>19</v>
      </c>
      <c r="D19" s="49"/>
      <c r="E19" s="29">
        <v>85</v>
      </c>
      <c r="F19" s="6">
        <v>85</v>
      </c>
      <c r="G19" s="6">
        <v>85</v>
      </c>
      <c r="H19" s="6">
        <v>90</v>
      </c>
      <c r="I19" s="6">
        <v>78</v>
      </c>
      <c r="J19" s="6">
        <v>78</v>
      </c>
      <c r="K19" s="6">
        <v>78</v>
      </c>
      <c r="L19" s="6">
        <v>78</v>
      </c>
      <c r="M19" s="6">
        <v>75</v>
      </c>
      <c r="N19" s="6">
        <v>75</v>
      </c>
      <c r="O19" s="4" t="s">
        <v>34</v>
      </c>
      <c r="P19" s="4">
        <v>83</v>
      </c>
      <c r="Q19" s="4">
        <v>80</v>
      </c>
      <c r="R19" s="4">
        <v>80</v>
      </c>
      <c r="S19" s="4">
        <v>80</v>
      </c>
      <c r="T19" s="4">
        <v>80</v>
      </c>
      <c r="U19" s="4">
        <v>80</v>
      </c>
      <c r="V19" s="4">
        <v>80</v>
      </c>
      <c r="W19" s="4">
        <v>80</v>
      </c>
      <c r="X19" s="4">
        <v>84</v>
      </c>
    </row>
    <row r="20" spans="1:24" x14ac:dyDescent="0.25">
      <c r="A20" s="4">
        <v>10</v>
      </c>
      <c r="B20" s="27">
        <v>4940</v>
      </c>
      <c r="C20" s="49" t="s">
        <v>20</v>
      </c>
      <c r="D20" s="49"/>
      <c r="E20" s="29">
        <v>90</v>
      </c>
      <c r="F20" s="6">
        <v>90</v>
      </c>
      <c r="G20" s="6">
        <v>90</v>
      </c>
      <c r="H20" s="6">
        <v>90</v>
      </c>
      <c r="I20" s="6">
        <v>85</v>
      </c>
      <c r="J20" s="6">
        <v>85</v>
      </c>
      <c r="K20" s="6">
        <v>76</v>
      </c>
      <c r="L20" s="6">
        <v>76</v>
      </c>
      <c r="M20" s="6">
        <v>75</v>
      </c>
      <c r="N20" s="6">
        <v>75</v>
      </c>
      <c r="O20" s="4" t="s">
        <v>35</v>
      </c>
      <c r="P20" s="4">
        <v>83</v>
      </c>
      <c r="Q20" s="4">
        <v>85</v>
      </c>
      <c r="R20" s="4">
        <v>85</v>
      </c>
      <c r="S20" s="4">
        <v>88</v>
      </c>
      <c r="T20" s="4">
        <v>88</v>
      </c>
      <c r="U20" s="4">
        <v>80</v>
      </c>
      <c r="V20" s="4">
        <v>80</v>
      </c>
      <c r="W20" s="4">
        <v>85</v>
      </c>
      <c r="X20" s="4">
        <v>86</v>
      </c>
    </row>
    <row r="21" spans="1:24" x14ac:dyDescent="0.25">
      <c r="A21" s="4">
        <v>11</v>
      </c>
      <c r="B21" s="27">
        <v>5051</v>
      </c>
      <c r="C21" s="49" t="s">
        <v>21</v>
      </c>
      <c r="D21" s="49"/>
      <c r="E21" s="29">
        <v>90</v>
      </c>
      <c r="F21" s="6">
        <v>90</v>
      </c>
      <c r="G21" s="6">
        <v>95</v>
      </c>
      <c r="H21" s="6">
        <v>95</v>
      </c>
      <c r="I21" s="6">
        <v>94</v>
      </c>
      <c r="J21" s="6">
        <v>94</v>
      </c>
      <c r="K21" s="6">
        <v>84</v>
      </c>
      <c r="L21" s="6">
        <v>84</v>
      </c>
      <c r="M21" s="6">
        <v>75</v>
      </c>
      <c r="N21" s="6">
        <v>75</v>
      </c>
      <c r="O21" s="4" t="s">
        <v>34</v>
      </c>
      <c r="P21" s="4">
        <v>83</v>
      </c>
      <c r="Q21" s="4">
        <v>85</v>
      </c>
      <c r="R21" s="4">
        <v>85</v>
      </c>
      <c r="S21" s="4">
        <v>90</v>
      </c>
      <c r="T21" s="4">
        <v>90</v>
      </c>
      <c r="U21" s="4">
        <v>85</v>
      </c>
      <c r="V21" s="4">
        <v>85</v>
      </c>
      <c r="W21" s="4">
        <v>85</v>
      </c>
      <c r="X21" s="4">
        <v>84</v>
      </c>
    </row>
    <row r="22" spans="1:24" x14ac:dyDescent="0.25">
      <c r="A22" s="4">
        <v>12</v>
      </c>
      <c r="B22" s="27">
        <v>5053</v>
      </c>
      <c r="C22" s="49" t="s">
        <v>22</v>
      </c>
      <c r="D22" s="49"/>
      <c r="E22" s="29">
        <v>90</v>
      </c>
      <c r="F22" s="6">
        <v>90</v>
      </c>
      <c r="G22" s="6">
        <v>95</v>
      </c>
      <c r="H22" s="6">
        <v>95</v>
      </c>
      <c r="I22" s="6">
        <v>92</v>
      </c>
      <c r="J22" s="6">
        <v>92</v>
      </c>
      <c r="K22" s="6">
        <v>87</v>
      </c>
      <c r="L22" s="6">
        <v>87</v>
      </c>
      <c r="M22" s="6">
        <v>75</v>
      </c>
      <c r="N22" s="6">
        <v>75</v>
      </c>
      <c r="O22" s="4">
        <v>81</v>
      </c>
      <c r="P22" s="4">
        <v>81</v>
      </c>
      <c r="Q22" s="4">
        <v>85</v>
      </c>
      <c r="R22" s="4">
        <v>85</v>
      </c>
      <c r="S22" s="4">
        <v>85</v>
      </c>
      <c r="T22" s="4">
        <v>85</v>
      </c>
      <c r="U22" s="4">
        <v>85</v>
      </c>
      <c r="V22" s="4">
        <v>85</v>
      </c>
      <c r="W22" s="4">
        <v>85</v>
      </c>
      <c r="X22" s="4">
        <v>86</v>
      </c>
    </row>
    <row r="23" spans="1:24" x14ac:dyDescent="0.25">
      <c r="A23" s="4">
        <v>13</v>
      </c>
      <c r="B23" s="27">
        <v>5055</v>
      </c>
      <c r="C23" s="49" t="s">
        <v>23</v>
      </c>
      <c r="D23" s="49"/>
      <c r="E23" s="29">
        <v>90</v>
      </c>
      <c r="F23" s="6">
        <v>90</v>
      </c>
      <c r="G23" s="6">
        <v>90</v>
      </c>
      <c r="H23" s="6">
        <v>90</v>
      </c>
      <c r="I23" s="6">
        <v>85</v>
      </c>
      <c r="J23" s="6">
        <v>85</v>
      </c>
      <c r="K23" s="6">
        <v>84</v>
      </c>
      <c r="L23" s="6">
        <v>84</v>
      </c>
      <c r="M23" s="6">
        <v>75</v>
      </c>
      <c r="N23" s="6">
        <v>75</v>
      </c>
      <c r="O23" s="4" t="s">
        <v>36</v>
      </c>
      <c r="P23" s="4">
        <v>83</v>
      </c>
      <c r="Q23" s="4">
        <v>85</v>
      </c>
      <c r="R23" s="4">
        <v>85</v>
      </c>
      <c r="S23" s="4">
        <v>85</v>
      </c>
      <c r="T23" s="4">
        <v>85</v>
      </c>
      <c r="U23" s="4">
        <v>85</v>
      </c>
      <c r="V23" s="4">
        <v>85</v>
      </c>
      <c r="W23" s="4">
        <v>88</v>
      </c>
      <c r="X23" s="4">
        <v>86</v>
      </c>
    </row>
    <row r="24" spans="1:24" x14ac:dyDescent="0.25">
      <c r="A24" s="4">
        <v>14</v>
      </c>
      <c r="B24" s="27">
        <v>5056</v>
      </c>
      <c r="C24" s="49" t="s">
        <v>24</v>
      </c>
      <c r="D24" s="49"/>
      <c r="E24" s="29">
        <v>92</v>
      </c>
      <c r="F24" s="6">
        <v>92</v>
      </c>
      <c r="G24" s="6">
        <v>95</v>
      </c>
      <c r="H24" s="6">
        <v>95</v>
      </c>
      <c r="I24" s="6">
        <v>88</v>
      </c>
      <c r="J24" s="6">
        <v>88</v>
      </c>
      <c r="K24" s="6">
        <v>87</v>
      </c>
      <c r="L24" s="6">
        <v>87</v>
      </c>
      <c r="M24" s="6">
        <v>75</v>
      </c>
      <c r="N24" s="6">
        <v>75</v>
      </c>
      <c r="O24" s="4">
        <v>81</v>
      </c>
      <c r="P24" s="4">
        <v>83</v>
      </c>
      <c r="Q24" s="4">
        <v>80</v>
      </c>
      <c r="R24" s="4">
        <v>80</v>
      </c>
      <c r="S24" s="4">
        <v>78</v>
      </c>
      <c r="T24" s="4">
        <v>78</v>
      </c>
      <c r="U24" s="4">
        <v>85</v>
      </c>
      <c r="V24" s="4">
        <v>85</v>
      </c>
      <c r="W24" s="4">
        <v>80</v>
      </c>
      <c r="X24" s="4">
        <v>80</v>
      </c>
    </row>
    <row r="25" spans="1:24" x14ac:dyDescent="0.25">
      <c r="A25" s="4">
        <v>15</v>
      </c>
      <c r="B25" s="27">
        <v>4914</v>
      </c>
      <c r="C25" s="49" t="s">
        <v>25</v>
      </c>
      <c r="D25" s="49"/>
      <c r="E25" s="29">
        <v>80</v>
      </c>
      <c r="F25" s="6">
        <v>80</v>
      </c>
      <c r="G25" s="6">
        <v>85</v>
      </c>
      <c r="H25" s="6">
        <v>85</v>
      </c>
      <c r="I25" s="6">
        <v>75</v>
      </c>
      <c r="J25" s="6">
        <v>75</v>
      </c>
      <c r="K25" s="6">
        <v>75</v>
      </c>
      <c r="L25" s="6">
        <v>75</v>
      </c>
      <c r="M25" s="6">
        <v>75</v>
      </c>
      <c r="N25" s="6">
        <v>75</v>
      </c>
      <c r="O25" s="4">
        <v>81</v>
      </c>
      <c r="P25" s="4">
        <v>81</v>
      </c>
      <c r="Q25" s="4">
        <v>80</v>
      </c>
      <c r="R25" s="4">
        <v>80</v>
      </c>
      <c r="S25" s="4">
        <v>85</v>
      </c>
      <c r="T25" s="4">
        <v>85</v>
      </c>
      <c r="U25" s="4">
        <v>80</v>
      </c>
      <c r="V25" s="4">
        <v>80</v>
      </c>
      <c r="W25" s="4">
        <v>81</v>
      </c>
      <c r="X25" s="4">
        <v>80</v>
      </c>
    </row>
    <row r="26" spans="1:24" x14ac:dyDescent="0.25">
      <c r="A26" s="4">
        <v>16</v>
      </c>
      <c r="B26" s="27">
        <v>5059</v>
      </c>
      <c r="C26" s="49" t="s">
        <v>26</v>
      </c>
      <c r="D26" s="49"/>
      <c r="E26" s="29">
        <v>90</v>
      </c>
      <c r="F26" s="6">
        <v>90</v>
      </c>
      <c r="G26" s="6">
        <v>95</v>
      </c>
      <c r="H26" s="6">
        <v>95</v>
      </c>
      <c r="I26" s="6">
        <v>85</v>
      </c>
      <c r="J26" s="6">
        <v>85</v>
      </c>
      <c r="K26" s="6">
        <v>78</v>
      </c>
      <c r="L26" s="6">
        <v>78</v>
      </c>
      <c r="M26" s="6">
        <v>84</v>
      </c>
      <c r="N26" s="6">
        <v>84</v>
      </c>
      <c r="O26" s="4">
        <v>81</v>
      </c>
      <c r="P26" s="4">
        <v>81</v>
      </c>
      <c r="Q26" s="4">
        <v>80</v>
      </c>
      <c r="R26" s="4">
        <v>80</v>
      </c>
      <c r="S26" s="4">
        <v>90</v>
      </c>
      <c r="T26" s="4">
        <v>90</v>
      </c>
      <c r="U26" s="4">
        <v>80</v>
      </c>
      <c r="V26" s="4">
        <v>80</v>
      </c>
      <c r="W26" s="4">
        <v>81</v>
      </c>
      <c r="X26" s="4">
        <v>84</v>
      </c>
    </row>
    <row r="27" spans="1:24" x14ac:dyDescent="0.25">
      <c r="A27" s="4">
        <v>17</v>
      </c>
      <c r="B27" s="27">
        <v>5060</v>
      </c>
      <c r="C27" s="49" t="s">
        <v>27</v>
      </c>
      <c r="D27" s="49"/>
      <c r="E27" s="29">
        <v>90</v>
      </c>
      <c r="F27" s="6">
        <v>90</v>
      </c>
      <c r="G27" s="6">
        <v>85</v>
      </c>
      <c r="H27" s="6">
        <v>90</v>
      </c>
      <c r="I27" s="6">
        <v>78</v>
      </c>
      <c r="J27" s="6">
        <v>78</v>
      </c>
      <c r="K27" s="6">
        <v>78</v>
      </c>
      <c r="L27" s="6">
        <v>78</v>
      </c>
      <c r="M27" s="6">
        <v>79</v>
      </c>
      <c r="N27" s="6">
        <v>79</v>
      </c>
      <c r="O27" s="4">
        <v>80</v>
      </c>
      <c r="P27" s="4">
        <v>80</v>
      </c>
      <c r="Q27" s="4">
        <v>80</v>
      </c>
      <c r="R27" s="4">
        <v>80</v>
      </c>
      <c r="S27" s="4">
        <v>80</v>
      </c>
      <c r="T27" s="4">
        <v>80</v>
      </c>
      <c r="U27" s="4">
        <v>80</v>
      </c>
      <c r="V27" s="4">
        <v>80</v>
      </c>
      <c r="W27" s="4">
        <v>80</v>
      </c>
      <c r="X27" s="4">
        <v>80</v>
      </c>
    </row>
  </sheetData>
  <mergeCells count="45">
    <mergeCell ref="C26:D26"/>
    <mergeCell ref="C27:D27"/>
    <mergeCell ref="C22:D22"/>
    <mergeCell ref="C21:D21"/>
    <mergeCell ref="C23:D23"/>
    <mergeCell ref="C24:D24"/>
    <mergeCell ref="C25:D25"/>
    <mergeCell ref="C16:D16"/>
    <mergeCell ref="C17:D17"/>
    <mergeCell ref="C18:D18"/>
    <mergeCell ref="C19:D19"/>
    <mergeCell ref="C20:D20"/>
    <mergeCell ref="C11:D11"/>
    <mergeCell ref="C12:D12"/>
    <mergeCell ref="C13:D13"/>
    <mergeCell ref="C14:D14"/>
    <mergeCell ref="C15:D15"/>
    <mergeCell ref="I9:J9"/>
    <mergeCell ref="D7:D10"/>
    <mergeCell ref="E7:F8"/>
    <mergeCell ref="G7:H8"/>
    <mergeCell ref="I7:J8"/>
    <mergeCell ref="E9:F9"/>
    <mergeCell ref="G9:H9"/>
    <mergeCell ref="Q9:R9"/>
    <mergeCell ref="K9:L9"/>
    <mergeCell ref="M9:N9"/>
    <mergeCell ref="K7:L8"/>
    <mergeCell ref="M7:N8"/>
    <mergeCell ref="A4:X4"/>
    <mergeCell ref="A3:X3"/>
    <mergeCell ref="A2:X2"/>
    <mergeCell ref="A1:X1"/>
    <mergeCell ref="S7:T8"/>
    <mergeCell ref="O7:P8"/>
    <mergeCell ref="C7:C10"/>
    <mergeCell ref="B7:B10"/>
    <mergeCell ref="A7:A10"/>
    <mergeCell ref="S9:T9"/>
    <mergeCell ref="U7:V8"/>
    <mergeCell ref="U9:V9"/>
    <mergeCell ref="W7:X8"/>
    <mergeCell ref="W9:X9"/>
    <mergeCell ref="O9:P9"/>
    <mergeCell ref="Q7:R8"/>
  </mergeCells>
  <pageMargins left="0.7" right="0.7" top="0.75" bottom="0.75" header="0.3" footer="0.3"/>
  <pageSetup orientation="portrait" horizontalDpi="360" verticalDpi="36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workbookViewId="0">
      <selection activeCell="G10" sqref="G10"/>
    </sheetView>
  </sheetViews>
  <sheetFormatPr defaultRowHeight="15" x14ac:dyDescent="0.25"/>
  <cols>
    <col min="2" max="2" width="34.140625" customWidth="1"/>
    <col min="7" max="7" width="32.7109375" customWidth="1"/>
  </cols>
  <sheetData>
    <row r="1" spans="1:10" x14ac:dyDescent="0.25">
      <c r="A1" t="s">
        <v>50</v>
      </c>
      <c r="C1" s="9" t="s">
        <v>54</v>
      </c>
      <c r="D1" s="9"/>
      <c r="F1" t="s">
        <v>50</v>
      </c>
      <c r="H1" s="9" t="s">
        <v>54</v>
      </c>
      <c r="I1" s="9"/>
    </row>
    <row r="2" spans="1:10" x14ac:dyDescent="0.25">
      <c r="A2" t="s">
        <v>51</v>
      </c>
      <c r="C2" t="s">
        <v>66</v>
      </c>
      <c r="F2" t="s">
        <v>51</v>
      </c>
      <c r="H2" t="s">
        <v>66</v>
      </c>
    </row>
    <row r="3" spans="1:10" x14ac:dyDescent="0.25">
      <c r="A3" t="s">
        <v>52</v>
      </c>
      <c r="C3" s="10" t="s">
        <v>55</v>
      </c>
      <c r="F3" t="s">
        <v>52</v>
      </c>
      <c r="H3" s="10" t="s">
        <v>55</v>
      </c>
    </row>
    <row r="4" spans="1:10" ht="45" x14ac:dyDescent="0.25">
      <c r="A4" s="11" t="s">
        <v>0</v>
      </c>
      <c r="B4" s="11" t="s">
        <v>2</v>
      </c>
      <c r="C4" s="12" t="s">
        <v>41</v>
      </c>
      <c r="D4" s="11" t="s">
        <v>42</v>
      </c>
      <c r="E4" s="11" t="s">
        <v>43</v>
      </c>
      <c r="F4" s="11" t="s">
        <v>0</v>
      </c>
      <c r="G4" s="11" t="s">
        <v>44</v>
      </c>
      <c r="H4" s="12" t="s">
        <v>45</v>
      </c>
      <c r="I4" s="11" t="s">
        <v>42</v>
      </c>
      <c r="J4" s="11" t="s">
        <v>43</v>
      </c>
    </row>
    <row r="5" spans="1:10" x14ac:dyDescent="0.25">
      <c r="A5" s="4">
        <v>1</v>
      </c>
      <c r="B5" s="7" t="s">
        <v>11</v>
      </c>
      <c r="C5" s="4">
        <v>80</v>
      </c>
      <c r="D5" s="14"/>
      <c r="E5" s="4" t="str">
        <f>IF(C5&gt;=92,"A",IF(C5&gt;=84,"B",IF(C5&gt;=75,"C","D")))</f>
        <v>C</v>
      </c>
      <c r="F5" s="4">
        <v>1</v>
      </c>
      <c r="G5" s="5" t="s">
        <v>11</v>
      </c>
      <c r="H5" s="4">
        <v>80</v>
      </c>
      <c r="I5" s="14"/>
      <c r="J5" s="4" t="str">
        <f>IF(H5&gt;=92,"A",IF(H5&gt;=84,"B",IF(H5&gt;=75,"C","D")))</f>
        <v>C</v>
      </c>
    </row>
    <row r="6" spans="1:10" ht="14.25" customHeight="1" x14ac:dyDescent="0.25">
      <c r="A6" s="4">
        <v>2</v>
      </c>
      <c r="B6" s="17" t="s">
        <v>12</v>
      </c>
      <c r="C6" s="4">
        <v>80</v>
      </c>
      <c r="D6" s="14"/>
      <c r="E6" s="4" t="str">
        <f t="shared" ref="E6:E21" si="0">IF(C6&gt;=92,"A",IF(C6&gt;=84,"B",IF(C6&gt;=75,"C","D")))</f>
        <v>C</v>
      </c>
      <c r="F6" s="4">
        <v>2</v>
      </c>
      <c r="G6" s="5" t="s">
        <v>12</v>
      </c>
      <c r="H6" s="4">
        <v>80</v>
      </c>
      <c r="I6" s="14"/>
      <c r="J6" s="4" t="str">
        <f t="shared" ref="J6:J21" si="1">IF(H6&gt;=92,"A",IF(H6&gt;=84,"B",IF(H6&gt;=75,"C","D")))</f>
        <v>C</v>
      </c>
    </row>
    <row r="7" spans="1:10" ht="15" customHeight="1" x14ac:dyDescent="0.25">
      <c r="A7" s="4">
        <v>3</v>
      </c>
      <c r="B7" s="18" t="s">
        <v>13</v>
      </c>
      <c r="C7" s="4">
        <v>80</v>
      </c>
      <c r="D7" s="14"/>
      <c r="E7" s="4" t="str">
        <f t="shared" si="0"/>
        <v>C</v>
      </c>
      <c r="F7" s="4">
        <v>3</v>
      </c>
      <c r="G7" s="5" t="s">
        <v>13</v>
      </c>
      <c r="H7" s="4">
        <v>80</v>
      </c>
      <c r="I7" s="14"/>
      <c r="J7" s="4" t="str">
        <f t="shared" si="1"/>
        <v>C</v>
      </c>
    </row>
    <row r="8" spans="1:10" x14ac:dyDescent="0.25">
      <c r="A8" s="4">
        <v>4</v>
      </c>
      <c r="B8" s="16" t="s">
        <v>14</v>
      </c>
      <c r="C8" s="4">
        <v>80</v>
      </c>
      <c r="D8" s="14"/>
      <c r="E8" s="4" t="str">
        <f t="shared" si="0"/>
        <v>C</v>
      </c>
      <c r="F8" s="4">
        <v>4</v>
      </c>
      <c r="G8" s="5" t="s">
        <v>14</v>
      </c>
      <c r="H8" s="4">
        <v>80</v>
      </c>
      <c r="I8" s="14"/>
      <c r="J8" s="4" t="str">
        <f t="shared" si="1"/>
        <v>C</v>
      </c>
    </row>
    <row r="9" spans="1:10" x14ac:dyDescent="0.25">
      <c r="A9" s="4">
        <v>5</v>
      </c>
      <c r="B9" s="16" t="s">
        <v>15</v>
      </c>
      <c r="C9" s="4">
        <v>82</v>
      </c>
      <c r="D9" s="14"/>
      <c r="E9" s="4" t="str">
        <f t="shared" si="0"/>
        <v>C</v>
      </c>
      <c r="F9" s="4">
        <v>5</v>
      </c>
      <c r="G9" s="5" t="s">
        <v>15</v>
      </c>
      <c r="H9" s="4">
        <v>82</v>
      </c>
      <c r="I9" s="14"/>
      <c r="J9" s="4" t="str">
        <f t="shared" si="1"/>
        <v>C</v>
      </c>
    </row>
    <row r="10" spans="1:10" x14ac:dyDescent="0.25">
      <c r="A10" s="4">
        <v>6</v>
      </c>
      <c r="B10" s="5" t="s">
        <v>16</v>
      </c>
      <c r="C10" s="4">
        <v>85</v>
      </c>
      <c r="D10" s="14"/>
      <c r="E10" s="4" t="str">
        <f t="shared" si="0"/>
        <v>B</v>
      </c>
      <c r="F10" s="4">
        <v>6</v>
      </c>
      <c r="G10" s="5" t="s">
        <v>16</v>
      </c>
      <c r="H10" s="4">
        <v>85</v>
      </c>
      <c r="I10" s="14"/>
      <c r="J10" s="4" t="str">
        <f t="shared" si="1"/>
        <v>B</v>
      </c>
    </row>
    <row r="11" spans="1:10" x14ac:dyDescent="0.25">
      <c r="A11" s="4">
        <v>7</v>
      </c>
      <c r="B11" s="15" t="s">
        <v>17</v>
      </c>
      <c r="C11" s="4">
        <v>80</v>
      </c>
      <c r="D11" s="14"/>
      <c r="E11" s="4" t="str">
        <f t="shared" si="0"/>
        <v>C</v>
      </c>
      <c r="F11" s="4">
        <v>7</v>
      </c>
      <c r="G11" s="5" t="s">
        <v>17</v>
      </c>
      <c r="H11" s="4">
        <v>80</v>
      </c>
      <c r="I11" s="14"/>
      <c r="J11" s="4" t="str">
        <f t="shared" si="1"/>
        <v>C</v>
      </c>
    </row>
    <row r="12" spans="1:10" x14ac:dyDescent="0.25">
      <c r="A12" s="4">
        <v>8</v>
      </c>
      <c r="B12" s="5" t="s">
        <v>18</v>
      </c>
      <c r="C12" s="4">
        <v>80</v>
      </c>
      <c r="D12" s="14"/>
      <c r="E12" s="4" t="str">
        <f t="shared" si="0"/>
        <v>C</v>
      </c>
      <c r="F12" s="4">
        <v>8</v>
      </c>
      <c r="G12" s="5" t="s">
        <v>18</v>
      </c>
      <c r="H12" s="4">
        <v>80</v>
      </c>
      <c r="I12" s="14"/>
      <c r="J12" s="4" t="str">
        <f t="shared" si="1"/>
        <v>C</v>
      </c>
    </row>
    <row r="13" spans="1:10" x14ac:dyDescent="0.25">
      <c r="A13" s="4">
        <v>9</v>
      </c>
      <c r="B13" s="5" t="s">
        <v>19</v>
      </c>
      <c r="C13" s="4">
        <v>80</v>
      </c>
      <c r="D13" s="14"/>
      <c r="E13" s="4" t="str">
        <f t="shared" si="0"/>
        <v>C</v>
      </c>
      <c r="F13" s="4">
        <v>9</v>
      </c>
      <c r="G13" s="5" t="s">
        <v>19</v>
      </c>
      <c r="H13" s="4">
        <v>80</v>
      </c>
      <c r="I13" s="14"/>
      <c r="J13" s="4" t="str">
        <f t="shared" si="1"/>
        <v>C</v>
      </c>
    </row>
    <row r="14" spans="1:10" x14ac:dyDescent="0.25">
      <c r="A14" s="4">
        <v>10</v>
      </c>
      <c r="B14" s="5" t="s">
        <v>20</v>
      </c>
      <c r="C14" s="4">
        <v>85</v>
      </c>
      <c r="D14" s="14"/>
      <c r="E14" s="4" t="str">
        <f t="shared" si="0"/>
        <v>B</v>
      </c>
      <c r="F14" s="4">
        <v>10</v>
      </c>
      <c r="G14" s="5" t="s">
        <v>20</v>
      </c>
      <c r="H14" s="4">
        <v>85</v>
      </c>
      <c r="I14" s="14"/>
      <c r="J14" s="4" t="str">
        <f t="shared" si="1"/>
        <v>B</v>
      </c>
    </row>
    <row r="15" spans="1:10" x14ac:dyDescent="0.25">
      <c r="A15" s="4">
        <v>11</v>
      </c>
      <c r="B15" s="5" t="s">
        <v>21</v>
      </c>
      <c r="C15" s="4">
        <v>85</v>
      </c>
      <c r="D15" s="14"/>
      <c r="E15" s="4" t="str">
        <f t="shared" si="0"/>
        <v>B</v>
      </c>
      <c r="F15" s="4">
        <v>11</v>
      </c>
      <c r="G15" s="5" t="s">
        <v>21</v>
      </c>
      <c r="H15" s="4">
        <v>85</v>
      </c>
      <c r="I15" s="14"/>
      <c r="J15" s="4" t="str">
        <f t="shared" si="1"/>
        <v>B</v>
      </c>
    </row>
    <row r="16" spans="1:10" x14ac:dyDescent="0.25">
      <c r="A16" s="4">
        <v>12</v>
      </c>
      <c r="B16" s="5" t="s">
        <v>22</v>
      </c>
      <c r="C16" s="4">
        <v>85</v>
      </c>
      <c r="D16" s="14"/>
      <c r="E16" s="4" t="str">
        <f t="shared" si="0"/>
        <v>B</v>
      </c>
      <c r="F16" s="4">
        <v>12</v>
      </c>
      <c r="G16" s="5" t="s">
        <v>22</v>
      </c>
      <c r="H16" s="4">
        <v>85</v>
      </c>
      <c r="I16" s="14"/>
      <c r="J16" s="4" t="str">
        <f t="shared" si="1"/>
        <v>B</v>
      </c>
    </row>
    <row r="17" spans="1:10" x14ac:dyDescent="0.25">
      <c r="A17" s="4">
        <v>13</v>
      </c>
      <c r="B17" s="5" t="s">
        <v>23</v>
      </c>
      <c r="C17" s="4">
        <v>85</v>
      </c>
      <c r="D17" s="14"/>
      <c r="E17" s="4" t="str">
        <f t="shared" si="0"/>
        <v>B</v>
      </c>
      <c r="F17" s="4">
        <v>13</v>
      </c>
      <c r="G17" s="5" t="s">
        <v>23</v>
      </c>
      <c r="H17" s="4">
        <v>85</v>
      </c>
      <c r="I17" s="14"/>
      <c r="J17" s="4" t="str">
        <f t="shared" si="1"/>
        <v>B</v>
      </c>
    </row>
    <row r="18" spans="1:10" x14ac:dyDescent="0.25">
      <c r="A18" s="4">
        <v>14</v>
      </c>
      <c r="B18" s="5" t="s">
        <v>24</v>
      </c>
      <c r="C18" s="4">
        <v>80</v>
      </c>
      <c r="D18" s="14"/>
      <c r="E18" s="4" t="str">
        <f t="shared" si="0"/>
        <v>C</v>
      </c>
      <c r="F18" s="4">
        <v>14</v>
      </c>
      <c r="G18" s="5" t="s">
        <v>24</v>
      </c>
      <c r="H18" s="4">
        <v>80</v>
      </c>
      <c r="I18" s="14"/>
      <c r="J18" s="4" t="str">
        <f t="shared" si="1"/>
        <v>C</v>
      </c>
    </row>
    <row r="19" spans="1:10" x14ac:dyDescent="0.25">
      <c r="A19" s="4">
        <v>15</v>
      </c>
      <c r="B19" s="5" t="s">
        <v>62</v>
      </c>
      <c r="C19" s="4">
        <v>80</v>
      </c>
      <c r="D19" s="14"/>
      <c r="E19" s="4" t="str">
        <f t="shared" si="0"/>
        <v>C</v>
      </c>
      <c r="F19" s="4">
        <v>15</v>
      </c>
      <c r="G19" s="5" t="s">
        <v>62</v>
      </c>
      <c r="H19" s="4">
        <v>80</v>
      </c>
      <c r="I19" s="14"/>
      <c r="J19" s="4" t="str">
        <f t="shared" si="1"/>
        <v>C</v>
      </c>
    </row>
    <row r="20" spans="1:10" x14ac:dyDescent="0.25">
      <c r="A20" s="4">
        <v>16</v>
      </c>
      <c r="B20" s="5" t="s">
        <v>26</v>
      </c>
      <c r="C20" s="4">
        <v>80</v>
      </c>
      <c r="D20" s="14"/>
      <c r="E20" s="4" t="str">
        <f t="shared" si="0"/>
        <v>C</v>
      </c>
      <c r="F20" s="4">
        <v>16</v>
      </c>
      <c r="G20" s="5" t="s">
        <v>26</v>
      </c>
      <c r="H20" s="4">
        <v>80</v>
      </c>
      <c r="I20" s="14"/>
      <c r="J20" s="4" t="str">
        <f t="shared" si="1"/>
        <v>C</v>
      </c>
    </row>
    <row r="21" spans="1:10" x14ac:dyDescent="0.25">
      <c r="A21" s="4">
        <v>17</v>
      </c>
      <c r="B21" s="5" t="s">
        <v>27</v>
      </c>
      <c r="C21" s="4">
        <v>80</v>
      </c>
      <c r="D21" s="14"/>
      <c r="E21" s="4" t="str">
        <f t="shared" si="0"/>
        <v>C</v>
      </c>
      <c r="F21" s="4">
        <v>17</v>
      </c>
      <c r="G21" s="5" t="s">
        <v>27</v>
      </c>
      <c r="H21" s="4">
        <v>80</v>
      </c>
      <c r="I21" s="14"/>
      <c r="J21" s="4" t="str">
        <f t="shared" si="1"/>
        <v>C</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topLeftCell="B4" workbookViewId="0">
      <selection activeCell="G26" sqref="G26"/>
    </sheetView>
  </sheetViews>
  <sheetFormatPr defaultRowHeight="15" x14ac:dyDescent="0.25"/>
  <cols>
    <col min="2" max="2" width="31.7109375" customWidth="1"/>
    <col min="4" max="4" width="27.5703125" customWidth="1"/>
    <col min="7" max="7" width="32.140625" customWidth="1"/>
    <col min="9" max="9" width="27.5703125" customWidth="1"/>
  </cols>
  <sheetData>
    <row r="1" spans="1:10" x14ac:dyDescent="0.25">
      <c r="A1" t="s">
        <v>50</v>
      </c>
      <c r="C1" s="9" t="s">
        <v>54</v>
      </c>
      <c r="D1" s="9"/>
      <c r="F1" t="s">
        <v>50</v>
      </c>
      <c r="H1" s="9" t="s">
        <v>54</v>
      </c>
      <c r="I1" s="9"/>
    </row>
    <row r="2" spans="1:10" x14ac:dyDescent="0.25">
      <c r="A2" t="s">
        <v>51</v>
      </c>
      <c r="C2" t="s">
        <v>67</v>
      </c>
      <c r="F2" t="s">
        <v>51</v>
      </c>
      <c r="H2" t="s">
        <v>67</v>
      </c>
    </row>
    <row r="3" spans="1:10" x14ac:dyDescent="0.25">
      <c r="A3" t="s">
        <v>52</v>
      </c>
      <c r="C3" s="10" t="s">
        <v>55</v>
      </c>
      <c r="F3" t="s">
        <v>52</v>
      </c>
      <c r="H3" s="10" t="s">
        <v>55</v>
      </c>
    </row>
    <row r="4" spans="1:10" ht="45" x14ac:dyDescent="0.25">
      <c r="A4" s="11" t="s">
        <v>0</v>
      </c>
      <c r="B4" s="11" t="s">
        <v>2</v>
      </c>
      <c r="C4" s="12" t="s">
        <v>41</v>
      </c>
      <c r="D4" s="11" t="s">
        <v>42</v>
      </c>
      <c r="E4" s="11" t="s">
        <v>43</v>
      </c>
      <c r="F4" s="11" t="s">
        <v>0</v>
      </c>
      <c r="G4" s="11" t="s">
        <v>44</v>
      </c>
      <c r="H4" s="12" t="s">
        <v>45</v>
      </c>
      <c r="I4" s="11" t="s">
        <v>42</v>
      </c>
      <c r="J4" s="11" t="s">
        <v>43</v>
      </c>
    </row>
    <row r="5" spans="1:10" ht="61.5" customHeight="1" x14ac:dyDescent="0.25">
      <c r="A5" s="4">
        <v>1</v>
      </c>
      <c r="B5" s="7" t="s">
        <v>11</v>
      </c>
      <c r="C5" s="4">
        <v>84</v>
      </c>
      <c r="D5" s="14" t="s">
        <v>78</v>
      </c>
      <c r="E5" s="4" t="str">
        <f>IF(C5&gt;=92,"A",IF(C5&gt;=84,"B",IF(C5&gt;=75,"C","D")))</f>
        <v>B</v>
      </c>
      <c r="F5" s="4">
        <v>1</v>
      </c>
      <c r="G5" s="5" t="s">
        <v>11</v>
      </c>
      <c r="H5" s="4">
        <v>84</v>
      </c>
      <c r="I5" s="14" t="s">
        <v>79</v>
      </c>
      <c r="J5" s="4" t="str">
        <f>IF(H5&gt;=92,"A",IF(H5&gt;=84,"B",IF(H5&gt;=75,"C","D")))</f>
        <v>B</v>
      </c>
    </row>
    <row r="6" spans="1:10" ht="60" customHeight="1" x14ac:dyDescent="0.25">
      <c r="A6" s="4">
        <v>2</v>
      </c>
      <c r="B6" s="17" t="s">
        <v>12</v>
      </c>
      <c r="C6" s="4">
        <v>80</v>
      </c>
      <c r="D6" s="14" t="s">
        <v>78</v>
      </c>
      <c r="E6" s="4" t="str">
        <f t="shared" ref="E6:E21" si="0">IF(C6&gt;=92,"A",IF(C6&gt;=84,"B",IF(C6&gt;=75,"C","D")))</f>
        <v>C</v>
      </c>
      <c r="F6" s="4">
        <v>2</v>
      </c>
      <c r="G6" s="5" t="s">
        <v>12</v>
      </c>
      <c r="H6" s="4">
        <v>84</v>
      </c>
      <c r="I6" s="14" t="s">
        <v>79</v>
      </c>
      <c r="J6" s="4" t="str">
        <f t="shared" ref="J6:J21" si="1">IF(H6&gt;=92,"A",IF(H6&gt;=84,"B",IF(H6&gt;=75,"C","D")))</f>
        <v>B</v>
      </c>
    </row>
    <row r="7" spans="1:10" ht="61.5" customHeight="1" x14ac:dyDescent="0.25">
      <c r="A7" s="4">
        <v>3</v>
      </c>
      <c r="B7" s="18" t="s">
        <v>13</v>
      </c>
      <c r="C7" s="4">
        <v>84</v>
      </c>
      <c r="D7" s="14" t="s">
        <v>78</v>
      </c>
      <c r="E7" s="4" t="str">
        <f t="shared" si="0"/>
        <v>B</v>
      </c>
      <c r="F7" s="4">
        <v>3</v>
      </c>
      <c r="G7" s="5" t="s">
        <v>13</v>
      </c>
      <c r="H7" s="4">
        <v>84</v>
      </c>
      <c r="I7" s="14" t="s">
        <v>79</v>
      </c>
      <c r="J7" s="4" t="str">
        <f t="shared" si="1"/>
        <v>B</v>
      </c>
    </row>
    <row r="8" spans="1:10" ht="62.25" customHeight="1" x14ac:dyDescent="0.25">
      <c r="A8" s="4">
        <v>4</v>
      </c>
      <c r="B8" s="16" t="s">
        <v>14</v>
      </c>
      <c r="C8" s="4">
        <v>83</v>
      </c>
      <c r="D8" s="14" t="s">
        <v>78</v>
      </c>
      <c r="E8" s="4" t="str">
        <f t="shared" si="0"/>
        <v>C</v>
      </c>
      <c r="F8" s="4">
        <v>4</v>
      </c>
      <c r="G8" s="5" t="s">
        <v>14</v>
      </c>
      <c r="H8" s="4">
        <v>86</v>
      </c>
      <c r="I8" s="14" t="s">
        <v>79</v>
      </c>
      <c r="J8" s="4" t="str">
        <f t="shared" si="1"/>
        <v>B</v>
      </c>
    </row>
    <row r="9" spans="1:10" ht="61.5" customHeight="1" x14ac:dyDescent="0.25">
      <c r="A9" s="4">
        <v>5</v>
      </c>
      <c r="B9" s="16" t="s">
        <v>15</v>
      </c>
      <c r="C9" s="4">
        <v>85</v>
      </c>
      <c r="D9" s="14" t="s">
        <v>78</v>
      </c>
      <c r="E9" s="4" t="str">
        <f t="shared" si="0"/>
        <v>B</v>
      </c>
      <c r="F9" s="4">
        <v>5</v>
      </c>
      <c r="G9" s="5" t="s">
        <v>15</v>
      </c>
      <c r="H9" s="4">
        <v>86</v>
      </c>
      <c r="I9" s="14" t="s">
        <v>79</v>
      </c>
      <c r="J9" s="4" t="str">
        <f t="shared" si="1"/>
        <v>B</v>
      </c>
    </row>
    <row r="10" spans="1:10" ht="58.5" customHeight="1" x14ac:dyDescent="0.25">
      <c r="A10" s="4">
        <v>6</v>
      </c>
      <c r="B10" s="5" t="s">
        <v>16</v>
      </c>
      <c r="C10" s="4">
        <v>80</v>
      </c>
      <c r="D10" s="14" t="s">
        <v>78</v>
      </c>
      <c r="E10" s="4" t="str">
        <f t="shared" si="0"/>
        <v>C</v>
      </c>
      <c r="F10" s="4">
        <v>6</v>
      </c>
      <c r="G10" s="5" t="s">
        <v>16</v>
      </c>
      <c r="H10" s="4">
        <v>84</v>
      </c>
      <c r="I10" s="14" t="s">
        <v>79</v>
      </c>
      <c r="J10" s="4" t="str">
        <f t="shared" si="1"/>
        <v>B</v>
      </c>
    </row>
    <row r="11" spans="1:10" ht="59.25" customHeight="1" x14ac:dyDescent="0.25">
      <c r="A11" s="4">
        <v>7</v>
      </c>
      <c r="B11" s="15" t="s">
        <v>17</v>
      </c>
      <c r="C11" s="4">
        <v>84</v>
      </c>
      <c r="D11" s="14" t="s">
        <v>78</v>
      </c>
      <c r="E11" s="4" t="str">
        <f t="shared" si="0"/>
        <v>B</v>
      </c>
      <c r="F11" s="4">
        <v>7</v>
      </c>
      <c r="G11" s="5" t="s">
        <v>17</v>
      </c>
      <c r="H11" s="4">
        <v>84</v>
      </c>
      <c r="I11" s="14" t="s">
        <v>79</v>
      </c>
      <c r="J11" s="4" t="str">
        <f t="shared" si="1"/>
        <v>B</v>
      </c>
    </row>
    <row r="12" spans="1:10" ht="59.25" customHeight="1" x14ac:dyDescent="0.25">
      <c r="A12" s="4">
        <v>8</v>
      </c>
      <c r="B12" s="5" t="s">
        <v>18</v>
      </c>
      <c r="C12" s="4">
        <v>80</v>
      </c>
      <c r="D12" s="14" t="s">
        <v>78</v>
      </c>
      <c r="E12" s="4" t="str">
        <f t="shared" si="0"/>
        <v>C</v>
      </c>
      <c r="F12" s="4">
        <v>8</v>
      </c>
      <c r="G12" s="5" t="s">
        <v>18</v>
      </c>
      <c r="H12" s="4">
        <v>80</v>
      </c>
      <c r="I12" s="14" t="s">
        <v>79</v>
      </c>
      <c r="J12" s="4" t="str">
        <f t="shared" si="1"/>
        <v>C</v>
      </c>
    </row>
    <row r="13" spans="1:10" ht="57" customHeight="1" x14ac:dyDescent="0.25">
      <c r="A13" s="4">
        <v>9</v>
      </c>
      <c r="B13" s="5" t="s">
        <v>19</v>
      </c>
      <c r="C13" s="4">
        <v>80</v>
      </c>
      <c r="D13" s="14" t="s">
        <v>78</v>
      </c>
      <c r="E13" s="4" t="str">
        <f t="shared" si="0"/>
        <v>C</v>
      </c>
      <c r="F13" s="4">
        <v>9</v>
      </c>
      <c r="G13" s="5" t="s">
        <v>19</v>
      </c>
      <c r="H13" s="4">
        <v>84</v>
      </c>
      <c r="I13" s="14" t="s">
        <v>79</v>
      </c>
      <c r="J13" s="4" t="str">
        <f t="shared" si="1"/>
        <v>B</v>
      </c>
    </row>
    <row r="14" spans="1:10" ht="60" x14ac:dyDescent="0.25">
      <c r="A14" s="4">
        <v>10</v>
      </c>
      <c r="B14" s="5" t="s">
        <v>20</v>
      </c>
      <c r="C14" s="4">
        <v>85</v>
      </c>
      <c r="D14" s="14" t="s">
        <v>78</v>
      </c>
      <c r="E14" s="4" t="str">
        <f t="shared" si="0"/>
        <v>B</v>
      </c>
      <c r="F14" s="4">
        <v>10</v>
      </c>
      <c r="G14" s="5" t="s">
        <v>20</v>
      </c>
      <c r="H14" s="4">
        <v>86</v>
      </c>
      <c r="I14" s="14" t="s">
        <v>79</v>
      </c>
      <c r="J14" s="4" t="str">
        <f t="shared" si="1"/>
        <v>B</v>
      </c>
    </row>
    <row r="15" spans="1:10" ht="58.5" customHeight="1" x14ac:dyDescent="0.25">
      <c r="A15" s="4">
        <v>11</v>
      </c>
      <c r="B15" s="5" t="s">
        <v>21</v>
      </c>
      <c r="C15" s="4">
        <v>85</v>
      </c>
      <c r="D15" s="14" t="s">
        <v>78</v>
      </c>
      <c r="E15" s="4" t="str">
        <f t="shared" si="0"/>
        <v>B</v>
      </c>
      <c r="F15" s="4">
        <v>11</v>
      </c>
      <c r="G15" s="5" t="s">
        <v>21</v>
      </c>
      <c r="H15" s="4">
        <v>84</v>
      </c>
      <c r="I15" s="14" t="s">
        <v>79</v>
      </c>
      <c r="J15" s="4" t="str">
        <f t="shared" si="1"/>
        <v>B</v>
      </c>
    </row>
    <row r="16" spans="1:10" ht="47.25" customHeight="1" x14ac:dyDescent="0.25">
      <c r="A16" s="4">
        <v>12</v>
      </c>
      <c r="B16" s="5" t="s">
        <v>22</v>
      </c>
      <c r="C16" s="4">
        <v>85</v>
      </c>
      <c r="D16" s="14" t="s">
        <v>78</v>
      </c>
      <c r="E16" s="4" t="str">
        <f t="shared" si="0"/>
        <v>B</v>
      </c>
      <c r="F16" s="4">
        <v>12</v>
      </c>
      <c r="G16" s="5" t="s">
        <v>22</v>
      </c>
      <c r="H16" s="4">
        <v>86</v>
      </c>
      <c r="I16" s="14" t="s">
        <v>79</v>
      </c>
      <c r="J16" s="4" t="str">
        <f t="shared" si="1"/>
        <v>B</v>
      </c>
    </row>
    <row r="17" spans="1:10" ht="59.25" customHeight="1" x14ac:dyDescent="0.25">
      <c r="A17" s="4">
        <v>13</v>
      </c>
      <c r="B17" s="5" t="s">
        <v>23</v>
      </c>
      <c r="C17" s="4">
        <v>88</v>
      </c>
      <c r="D17" s="14" t="s">
        <v>78</v>
      </c>
      <c r="E17" s="4" t="str">
        <f t="shared" si="0"/>
        <v>B</v>
      </c>
      <c r="F17" s="4">
        <v>13</v>
      </c>
      <c r="G17" s="5" t="s">
        <v>23</v>
      </c>
      <c r="H17" s="4">
        <v>86</v>
      </c>
      <c r="I17" s="14" t="s">
        <v>79</v>
      </c>
      <c r="J17" s="4" t="str">
        <f t="shared" si="1"/>
        <v>B</v>
      </c>
    </row>
    <row r="18" spans="1:10" ht="47.25" customHeight="1" x14ac:dyDescent="0.25">
      <c r="A18" s="4">
        <v>14</v>
      </c>
      <c r="B18" s="5" t="s">
        <v>24</v>
      </c>
      <c r="C18" s="4">
        <v>80</v>
      </c>
      <c r="D18" s="14" t="s">
        <v>78</v>
      </c>
      <c r="E18" s="4" t="str">
        <f t="shared" si="0"/>
        <v>C</v>
      </c>
      <c r="F18" s="4">
        <v>14</v>
      </c>
      <c r="G18" s="5" t="s">
        <v>24</v>
      </c>
      <c r="H18" s="4">
        <v>80</v>
      </c>
      <c r="I18" s="14" t="s">
        <v>79</v>
      </c>
      <c r="J18" s="4" t="str">
        <f t="shared" si="1"/>
        <v>C</v>
      </c>
    </row>
    <row r="19" spans="1:10" ht="60" x14ac:dyDescent="0.25">
      <c r="A19" s="4">
        <v>15</v>
      </c>
      <c r="B19" s="5" t="s">
        <v>62</v>
      </c>
      <c r="C19" s="4">
        <v>81</v>
      </c>
      <c r="D19" s="14" t="s">
        <v>78</v>
      </c>
      <c r="E19" s="4" t="str">
        <f t="shared" si="0"/>
        <v>C</v>
      </c>
      <c r="F19" s="4">
        <v>15</v>
      </c>
      <c r="G19" s="5" t="s">
        <v>62</v>
      </c>
      <c r="H19" s="4">
        <v>80</v>
      </c>
      <c r="I19" s="14" t="s">
        <v>79</v>
      </c>
      <c r="J19" s="4" t="str">
        <f t="shared" si="1"/>
        <v>C</v>
      </c>
    </row>
    <row r="20" spans="1:10" ht="60" x14ac:dyDescent="0.25">
      <c r="A20" s="4">
        <v>16</v>
      </c>
      <c r="B20" s="5" t="s">
        <v>26</v>
      </c>
      <c r="C20" s="4">
        <v>81</v>
      </c>
      <c r="D20" s="14" t="s">
        <v>78</v>
      </c>
      <c r="E20" s="4" t="str">
        <f t="shared" si="0"/>
        <v>C</v>
      </c>
      <c r="F20" s="4">
        <v>16</v>
      </c>
      <c r="G20" s="5" t="s">
        <v>26</v>
      </c>
      <c r="H20" s="4">
        <v>84</v>
      </c>
      <c r="I20" s="14" t="s">
        <v>79</v>
      </c>
      <c r="J20" s="4" t="str">
        <f t="shared" si="1"/>
        <v>B</v>
      </c>
    </row>
    <row r="21" spans="1:10" ht="60" x14ac:dyDescent="0.25">
      <c r="A21" s="4">
        <v>17</v>
      </c>
      <c r="B21" s="5" t="s">
        <v>27</v>
      </c>
      <c r="C21" s="4">
        <v>80</v>
      </c>
      <c r="D21" s="14" t="s">
        <v>78</v>
      </c>
      <c r="E21" s="4" t="str">
        <f t="shared" si="0"/>
        <v>C</v>
      </c>
      <c r="F21" s="4">
        <v>17</v>
      </c>
      <c r="G21" s="5" t="s">
        <v>27</v>
      </c>
      <c r="H21" s="4">
        <v>80</v>
      </c>
      <c r="I21" s="14" t="s">
        <v>79</v>
      </c>
      <c r="J21" s="4" t="str">
        <f t="shared" si="1"/>
        <v>C</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topLeftCell="E48" workbookViewId="0">
      <selection activeCell="I63" sqref="I63:I64"/>
    </sheetView>
  </sheetViews>
  <sheetFormatPr defaultRowHeight="15" x14ac:dyDescent="0.25"/>
  <cols>
    <col min="1" max="1" width="5.140625" customWidth="1"/>
    <col min="2" max="2" width="36.42578125" customWidth="1"/>
    <col min="4" max="4" width="45.85546875" customWidth="1"/>
    <col min="5" max="5" width="15.28515625" customWidth="1"/>
    <col min="6" max="6" width="5.140625" customWidth="1"/>
    <col min="7" max="7" width="36.7109375" customWidth="1"/>
    <col min="9" max="9" width="54.85546875" customWidth="1"/>
    <col min="10" max="10" width="28" customWidth="1"/>
  </cols>
  <sheetData>
    <row r="1" spans="1:10" x14ac:dyDescent="0.25">
      <c r="A1" t="s">
        <v>50</v>
      </c>
      <c r="C1" s="9" t="s">
        <v>54</v>
      </c>
      <c r="D1" s="9"/>
      <c r="F1" t="s">
        <v>50</v>
      </c>
      <c r="H1" s="9" t="s">
        <v>54</v>
      </c>
      <c r="I1" s="9"/>
    </row>
    <row r="2" spans="1:10" x14ac:dyDescent="0.25">
      <c r="A2" t="s">
        <v>51</v>
      </c>
      <c r="C2" t="s">
        <v>53</v>
      </c>
      <c r="F2" t="s">
        <v>51</v>
      </c>
      <c r="H2" t="s">
        <v>53</v>
      </c>
    </row>
    <row r="3" spans="1:10" ht="13.5" customHeight="1" x14ac:dyDescent="0.25">
      <c r="A3" t="s">
        <v>52</v>
      </c>
      <c r="C3" s="10" t="s">
        <v>55</v>
      </c>
      <c r="F3" t="s">
        <v>52</v>
      </c>
      <c r="H3" s="10" t="s">
        <v>55</v>
      </c>
    </row>
    <row r="4" spans="1:10" ht="45.75" customHeight="1" x14ac:dyDescent="0.25">
      <c r="A4" s="11" t="s">
        <v>0</v>
      </c>
      <c r="B4" s="11" t="s">
        <v>2</v>
      </c>
      <c r="C4" s="12" t="s">
        <v>41</v>
      </c>
      <c r="D4" s="11" t="s">
        <v>42</v>
      </c>
      <c r="E4" s="11" t="s">
        <v>43</v>
      </c>
      <c r="F4" s="11" t="s">
        <v>0</v>
      </c>
      <c r="G4" s="11" t="s">
        <v>44</v>
      </c>
      <c r="H4" s="12" t="s">
        <v>45</v>
      </c>
      <c r="I4" s="11" t="s">
        <v>42</v>
      </c>
      <c r="J4" s="11" t="s">
        <v>43</v>
      </c>
    </row>
    <row r="5" spans="1:10" x14ac:dyDescent="0.25">
      <c r="A5" s="4">
        <v>1</v>
      </c>
      <c r="B5" s="5" t="s">
        <v>11</v>
      </c>
      <c r="C5" s="4">
        <v>90</v>
      </c>
      <c r="D5" s="5" t="s">
        <v>46</v>
      </c>
      <c r="E5" s="4" t="str">
        <f>IF(C5&gt;=92,"A",IF(C5&gt;=86,"B",IF(C5&gt;=80,"C","D")))</f>
        <v>B</v>
      </c>
      <c r="F5" s="4">
        <v>1</v>
      </c>
      <c r="G5" s="5" t="s">
        <v>11</v>
      </c>
      <c r="H5" s="4">
        <v>90</v>
      </c>
      <c r="I5" s="5" t="s">
        <v>49</v>
      </c>
      <c r="J5" s="4" t="str">
        <f>IF(H5&gt;=92,"A",IF(H5&gt;=86,"B",IF(H5&gt;=80,"C","D")))</f>
        <v>B</v>
      </c>
    </row>
    <row r="6" spans="1:10" x14ac:dyDescent="0.25">
      <c r="A6" s="4">
        <v>2</v>
      </c>
      <c r="B6" s="5" t="s">
        <v>12</v>
      </c>
      <c r="C6" s="4">
        <v>75</v>
      </c>
      <c r="D6" s="5" t="s">
        <v>46</v>
      </c>
      <c r="E6" s="4" t="str">
        <f t="shared" ref="E6:E21" si="0">IF(C6&gt;=92,"A",IF(C6&gt;=86,"B",IF(C6&gt;=80,"C","D")))</f>
        <v>D</v>
      </c>
      <c r="F6" s="4">
        <v>2</v>
      </c>
      <c r="G6" s="5" t="s">
        <v>12</v>
      </c>
      <c r="H6" s="4">
        <v>75</v>
      </c>
      <c r="I6" s="5" t="s">
        <v>49</v>
      </c>
      <c r="J6" s="4" t="str">
        <f t="shared" ref="J6:J21" si="1">IF(H6&gt;=92,"A",IF(H6&gt;=86,"B",IF(H6&gt;=80,"C","D")))</f>
        <v>D</v>
      </c>
    </row>
    <row r="7" spans="1:10" x14ac:dyDescent="0.25">
      <c r="A7" s="4">
        <v>3</v>
      </c>
      <c r="B7" s="5" t="s">
        <v>13</v>
      </c>
      <c r="C7" s="4">
        <v>75</v>
      </c>
      <c r="D7" s="5" t="s">
        <v>46</v>
      </c>
      <c r="E7" s="4" t="str">
        <f t="shared" si="0"/>
        <v>D</v>
      </c>
      <c r="F7" s="4">
        <v>3</v>
      </c>
      <c r="G7" s="5" t="s">
        <v>13</v>
      </c>
      <c r="H7" s="4">
        <v>75</v>
      </c>
      <c r="I7" s="5" t="s">
        <v>49</v>
      </c>
      <c r="J7" s="4" t="str">
        <f t="shared" si="1"/>
        <v>D</v>
      </c>
    </row>
    <row r="8" spans="1:10" x14ac:dyDescent="0.25">
      <c r="A8" s="4">
        <v>4</v>
      </c>
      <c r="B8" s="5" t="s">
        <v>14</v>
      </c>
      <c r="C8" s="4"/>
      <c r="D8" s="5"/>
      <c r="E8" s="4" t="str">
        <f t="shared" si="0"/>
        <v>D</v>
      </c>
      <c r="F8" s="4">
        <v>4</v>
      </c>
      <c r="G8" s="5" t="s">
        <v>14</v>
      </c>
      <c r="H8" s="4"/>
      <c r="I8" s="5"/>
      <c r="J8" s="4" t="str">
        <f t="shared" si="1"/>
        <v>D</v>
      </c>
    </row>
    <row r="9" spans="1:10" x14ac:dyDescent="0.25">
      <c r="A9" s="4">
        <v>5</v>
      </c>
      <c r="B9" s="5" t="s">
        <v>15</v>
      </c>
      <c r="C9" s="4">
        <v>92</v>
      </c>
      <c r="D9" s="5" t="s">
        <v>46</v>
      </c>
      <c r="E9" s="4" t="str">
        <f t="shared" si="0"/>
        <v>A</v>
      </c>
      <c r="F9" s="4">
        <v>5</v>
      </c>
      <c r="G9" s="5" t="s">
        <v>15</v>
      </c>
      <c r="H9" s="4">
        <v>92</v>
      </c>
      <c r="I9" s="5" t="s">
        <v>49</v>
      </c>
      <c r="J9" s="4" t="str">
        <f t="shared" si="1"/>
        <v>A</v>
      </c>
    </row>
    <row r="10" spans="1:10" x14ac:dyDescent="0.25">
      <c r="A10" s="4">
        <v>6</v>
      </c>
      <c r="B10" s="5" t="s">
        <v>16</v>
      </c>
      <c r="C10" s="4">
        <v>91</v>
      </c>
      <c r="D10" s="5" t="s">
        <v>46</v>
      </c>
      <c r="E10" s="4" t="str">
        <f t="shared" si="0"/>
        <v>B</v>
      </c>
      <c r="F10" s="4">
        <v>6</v>
      </c>
      <c r="G10" s="5" t="s">
        <v>16</v>
      </c>
      <c r="H10" s="4">
        <v>91</v>
      </c>
      <c r="I10" s="5" t="s">
        <v>49</v>
      </c>
      <c r="J10" s="4" t="str">
        <f t="shared" si="1"/>
        <v>B</v>
      </c>
    </row>
    <row r="11" spans="1:10" x14ac:dyDescent="0.25">
      <c r="A11" s="4">
        <v>7</v>
      </c>
      <c r="B11" s="5" t="s">
        <v>17</v>
      </c>
      <c r="C11" s="4">
        <v>90</v>
      </c>
      <c r="D11" s="5" t="s">
        <v>46</v>
      </c>
      <c r="E11" s="4" t="str">
        <f t="shared" si="0"/>
        <v>B</v>
      </c>
      <c r="F11" s="4">
        <v>7</v>
      </c>
      <c r="G11" s="5" t="s">
        <v>17</v>
      </c>
      <c r="H11" s="4">
        <v>90</v>
      </c>
      <c r="I11" s="5" t="s">
        <v>49</v>
      </c>
      <c r="J11" s="4" t="str">
        <f t="shared" si="1"/>
        <v>B</v>
      </c>
    </row>
    <row r="12" spans="1:10" x14ac:dyDescent="0.25">
      <c r="A12" s="4">
        <v>8</v>
      </c>
      <c r="B12" s="5" t="s">
        <v>18</v>
      </c>
      <c r="C12" s="4">
        <v>90</v>
      </c>
      <c r="D12" s="5" t="s">
        <v>46</v>
      </c>
      <c r="E12" s="4" t="str">
        <f t="shared" si="0"/>
        <v>B</v>
      </c>
      <c r="F12" s="4">
        <v>8</v>
      </c>
      <c r="G12" s="5" t="s">
        <v>18</v>
      </c>
      <c r="H12" s="4">
        <v>90</v>
      </c>
      <c r="I12" s="5" t="s">
        <v>49</v>
      </c>
      <c r="J12" s="4" t="str">
        <f t="shared" si="1"/>
        <v>B</v>
      </c>
    </row>
    <row r="13" spans="1:10" x14ac:dyDescent="0.25">
      <c r="A13" s="4">
        <v>9</v>
      </c>
      <c r="B13" s="5" t="s">
        <v>19</v>
      </c>
      <c r="C13" s="4">
        <v>85</v>
      </c>
      <c r="D13" s="5" t="s">
        <v>46</v>
      </c>
      <c r="E13" s="4" t="str">
        <f t="shared" si="0"/>
        <v>C</v>
      </c>
      <c r="F13" s="4">
        <v>9</v>
      </c>
      <c r="G13" s="5" t="s">
        <v>19</v>
      </c>
      <c r="H13" s="4">
        <v>85</v>
      </c>
      <c r="I13" s="5" t="s">
        <v>49</v>
      </c>
      <c r="J13" s="4" t="str">
        <f t="shared" si="1"/>
        <v>C</v>
      </c>
    </row>
    <row r="14" spans="1:10" x14ac:dyDescent="0.25">
      <c r="A14" s="4">
        <v>10</v>
      </c>
      <c r="B14" s="5" t="s">
        <v>20</v>
      </c>
      <c r="C14" s="4">
        <v>90</v>
      </c>
      <c r="D14" s="5" t="s">
        <v>46</v>
      </c>
      <c r="E14" s="4" t="str">
        <f t="shared" si="0"/>
        <v>B</v>
      </c>
      <c r="F14" s="4">
        <v>10</v>
      </c>
      <c r="G14" s="5" t="s">
        <v>20</v>
      </c>
      <c r="H14" s="4">
        <v>90</v>
      </c>
      <c r="I14" s="5" t="s">
        <v>49</v>
      </c>
      <c r="J14" s="4" t="str">
        <f t="shared" si="1"/>
        <v>B</v>
      </c>
    </row>
    <row r="15" spans="1:10" x14ac:dyDescent="0.25">
      <c r="A15" s="4">
        <v>11</v>
      </c>
      <c r="B15" s="5" t="s">
        <v>21</v>
      </c>
      <c r="C15" s="4">
        <v>90</v>
      </c>
      <c r="D15" s="5" t="s">
        <v>46</v>
      </c>
      <c r="E15" s="4" t="str">
        <f t="shared" si="0"/>
        <v>B</v>
      </c>
      <c r="F15" s="4">
        <v>11</v>
      </c>
      <c r="G15" s="5" t="s">
        <v>21</v>
      </c>
      <c r="H15" s="4">
        <v>90</v>
      </c>
      <c r="I15" s="5" t="s">
        <v>49</v>
      </c>
      <c r="J15" s="4" t="str">
        <f t="shared" si="1"/>
        <v>B</v>
      </c>
    </row>
    <row r="16" spans="1:10" x14ac:dyDescent="0.25">
      <c r="A16" s="4">
        <v>12</v>
      </c>
      <c r="B16" s="5" t="s">
        <v>22</v>
      </c>
      <c r="C16" s="4">
        <v>90</v>
      </c>
      <c r="D16" s="5" t="s">
        <v>46</v>
      </c>
      <c r="E16" s="4" t="str">
        <f t="shared" si="0"/>
        <v>B</v>
      </c>
      <c r="F16" s="4">
        <v>12</v>
      </c>
      <c r="G16" s="5" t="s">
        <v>22</v>
      </c>
      <c r="H16" s="4">
        <v>90</v>
      </c>
      <c r="I16" s="5" t="s">
        <v>49</v>
      </c>
      <c r="J16" s="4" t="str">
        <f t="shared" si="1"/>
        <v>B</v>
      </c>
    </row>
    <row r="17" spans="1:10" x14ac:dyDescent="0.25">
      <c r="A17" s="4">
        <v>13</v>
      </c>
      <c r="B17" s="5" t="s">
        <v>23</v>
      </c>
      <c r="C17" s="4">
        <v>90</v>
      </c>
      <c r="D17" s="5" t="s">
        <v>46</v>
      </c>
      <c r="E17" s="4" t="str">
        <f t="shared" si="0"/>
        <v>B</v>
      </c>
      <c r="F17" s="4">
        <v>13</v>
      </c>
      <c r="G17" s="5" t="s">
        <v>23</v>
      </c>
      <c r="H17" s="4">
        <v>90</v>
      </c>
      <c r="I17" s="5" t="s">
        <v>49</v>
      </c>
      <c r="J17" s="4" t="str">
        <f t="shared" si="1"/>
        <v>B</v>
      </c>
    </row>
    <row r="18" spans="1:10" x14ac:dyDescent="0.25">
      <c r="A18" s="4">
        <v>14</v>
      </c>
      <c r="B18" s="5" t="s">
        <v>24</v>
      </c>
      <c r="C18" s="4">
        <v>92</v>
      </c>
      <c r="D18" s="5" t="s">
        <v>46</v>
      </c>
      <c r="E18" s="4" t="str">
        <f t="shared" si="0"/>
        <v>A</v>
      </c>
      <c r="F18" s="4">
        <v>14</v>
      </c>
      <c r="G18" s="5" t="s">
        <v>24</v>
      </c>
      <c r="H18" s="4">
        <v>92</v>
      </c>
      <c r="I18" s="5" t="s">
        <v>49</v>
      </c>
      <c r="J18" s="4" t="str">
        <f t="shared" si="1"/>
        <v>A</v>
      </c>
    </row>
    <row r="19" spans="1:10" x14ac:dyDescent="0.25">
      <c r="A19" s="4">
        <v>15</v>
      </c>
      <c r="B19" s="5" t="s">
        <v>25</v>
      </c>
      <c r="C19" s="4">
        <v>75</v>
      </c>
      <c r="D19" s="5" t="s">
        <v>46</v>
      </c>
      <c r="E19" s="4" t="str">
        <f t="shared" si="0"/>
        <v>D</v>
      </c>
      <c r="F19" s="4">
        <v>15</v>
      </c>
      <c r="G19" s="5" t="s">
        <v>25</v>
      </c>
      <c r="H19" s="4">
        <v>75</v>
      </c>
      <c r="I19" s="5" t="s">
        <v>49</v>
      </c>
      <c r="J19" s="4" t="str">
        <f t="shared" si="1"/>
        <v>D</v>
      </c>
    </row>
    <row r="20" spans="1:10" x14ac:dyDescent="0.25">
      <c r="A20" s="4">
        <v>16</v>
      </c>
      <c r="B20" s="5" t="s">
        <v>26</v>
      </c>
      <c r="C20" s="4">
        <v>90</v>
      </c>
      <c r="D20" s="5" t="s">
        <v>46</v>
      </c>
      <c r="E20" s="4" t="str">
        <f t="shared" si="0"/>
        <v>B</v>
      </c>
      <c r="F20" s="4">
        <v>16</v>
      </c>
      <c r="G20" s="5" t="s">
        <v>26</v>
      </c>
      <c r="H20" s="4">
        <v>90</v>
      </c>
      <c r="I20" s="5" t="s">
        <v>49</v>
      </c>
      <c r="J20" s="4" t="str">
        <f t="shared" si="1"/>
        <v>B</v>
      </c>
    </row>
    <row r="21" spans="1:10" x14ac:dyDescent="0.25">
      <c r="A21" s="4">
        <v>17</v>
      </c>
      <c r="B21" s="5" t="s">
        <v>27</v>
      </c>
      <c r="C21" s="4">
        <v>90</v>
      </c>
      <c r="D21" s="5" t="s">
        <v>46</v>
      </c>
      <c r="E21" s="4" t="str">
        <f t="shared" si="0"/>
        <v>B</v>
      </c>
      <c r="F21" s="4">
        <v>17</v>
      </c>
      <c r="G21" s="5" t="s">
        <v>27</v>
      </c>
      <c r="H21" s="6">
        <v>90</v>
      </c>
      <c r="I21" s="5" t="s">
        <v>49</v>
      </c>
      <c r="J21" s="4" t="str">
        <f t="shared" si="1"/>
        <v>B</v>
      </c>
    </row>
    <row r="26" spans="1:10" ht="7.5" customHeight="1" x14ac:dyDescent="0.25"/>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1"/>
  <sheetViews>
    <sheetView tabSelected="1" view="pageLayout" zoomScale="80" zoomScaleNormal="80" zoomScalePageLayoutView="80" workbookViewId="0">
      <selection activeCell="K19" sqref="K19"/>
    </sheetView>
  </sheetViews>
  <sheetFormatPr defaultRowHeight="15" x14ac:dyDescent="0.25"/>
  <cols>
    <col min="1" max="1" width="4.5703125" style="30" customWidth="1"/>
    <col min="2" max="2" width="24.7109375" style="30" customWidth="1"/>
    <col min="3" max="3" width="1.28515625" style="30" customWidth="1"/>
    <col min="4" max="4" width="7.140625" style="30" customWidth="1"/>
    <col min="5" max="5" width="8" style="30" customWidth="1"/>
    <col min="6" max="7" width="9.140625" style="30"/>
    <col min="8" max="8" width="41.42578125" style="30" customWidth="1"/>
    <col min="9" max="9" width="9.140625" style="30"/>
    <col min="10" max="10" width="10.140625" style="30" customWidth="1"/>
    <col min="11" max="11" width="9.140625" style="30"/>
    <col min="12" max="12" width="43.28515625" style="30" customWidth="1"/>
    <col min="13" max="256" width="9.140625" style="30"/>
    <col min="257" max="257" width="4.5703125" style="30" customWidth="1"/>
    <col min="258" max="258" width="24.7109375" style="30" customWidth="1"/>
    <col min="259" max="259" width="1.28515625" style="30" customWidth="1"/>
    <col min="260" max="260" width="7.140625" style="30" customWidth="1"/>
    <col min="261" max="261" width="8" style="30" customWidth="1"/>
    <col min="262" max="263" width="9.140625" style="30"/>
    <col min="264" max="264" width="41.42578125" style="30" customWidth="1"/>
    <col min="265" max="265" width="9.140625" style="30"/>
    <col min="266" max="266" width="10.140625" style="30" customWidth="1"/>
    <col min="267" max="267" width="9.140625" style="30"/>
    <col min="268" max="268" width="43.28515625" style="30" customWidth="1"/>
    <col min="269" max="512" width="9.140625" style="30"/>
    <col min="513" max="513" width="4.5703125" style="30" customWidth="1"/>
    <col min="514" max="514" width="24.7109375" style="30" customWidth="1"/>
    <col min="515" max="515" width="1.28515625" style="30" customWidth="1"/>
    <col min="516" max="516" width="7.140625" style="30" customWidth="1"/>
    <col min="517" max="517" width="8" style="30" customWidth="1"/>
    <col min="518" max="519" width="9.140625" style="30"/>
    <col min="520" max="520" width="41.42578125" style="30" customWidth="1"/>
    <col min="521" max="521" width="9.140625" style="30"/>
    <col min="522" max="522" width="10.140625" style="30" customWidth="1"/>
    <col min="523" max="523" width="9.140625" style="30"/>
    <col min="524" max="524" width="43.28515625" style="30" customWidth="1"/>
    <col min="525" max="768" width="9.140625" style="30"/>
    <col min="769" max="769" width="4.5703125" style="30" customWidth="1"/>
    <col min="770" max="770" width="24.7109375" style="30" customWidth="1"/>
    <col min="771" max="771" width="1.28515625" style="30" customWidth="1"/>
    <col min="772" max="772" width="7.140625" style="30" customWidth="1"/>
    <col min="773" max="773" width="8" style="30" customWidth="1"/>
    <col min="774" max="775" width="9.140625" style="30"/>
    <col min="776" max="776" width="41.42578125" style="30" customWidth="1"/>
    <col min="777" max="777" width="9.140625" style="30"/>
    <col min="778" max="778" width="10.140625" style="30" customWidth="1"/>
    <col min="779" max="779" width="9.140625" style="30"/>
    <col min="780" max="780" width="43.28515625" style="30" customWidth="1"/>
    <col min="781" max="1024" width="9.140625" style="30"/>
    <col min="1025" max="1025" width="4.5703125" style="30" customWidth="1"/>
    <col min="1026" max="1026" width="24.7109375" style="30" customWidth="1"/>
    <col min="1027" max="1027" width="1.28515625" style="30" customWidth="1"/>
    <col min="1028" max="1028" width="7.140625" style="30" customWidth="1"/>
    <col min="1029" max="1029" width="8" style="30" customWidth="1"/>
    <col min="1030" max="1031" width="9.140625" style="30"/>
    <col min="1032" max="1032" width="41.42578125" style="30" customWidth="1"/>
    <col min="1033" max="1033" width="9.140625" style="30"/>
    <col min="1034" max="1034" width="10.140625" style="30" customWidth="1"/>
    <col min="1035" max="1035" width="9.140625" style="30"/>
    <col min="1036" max="1036" width="43.28515625" style="30" customWidth="1"/>
    <col min="1037" max="1280" width="9.140625" style="30"/>
    <col min="1281" max="1281" width="4.5703125" style="30" customWidth="1"/>
    <col min="1282" max="1282" width="24.7109375" style="30" customWidth="1"/>
    <col min="1283" max="1283" width="1.28515625" style="30" customWidth="1"/>
    <col min="1284" max="1284" width="7.140625" style="30" customWidth="1"/>
    <col min="1285" max="1285" width="8" style="30" customWidth="1"/>
    <col min="1286" max="1287" width="9.140625" style="30"/>
    <col min="1288" max="1288" width="41.42578125" style="30" customWidth="1"/>
    <col min="1289" max="1289" width="9.140625" style="30"/>
    <col min="1290" max="1290" width="10.140625" style="30" customWidth="1"/>
    <col min="1291" max="1291" width="9.140625" style="30"/>
    <col min="1292" max="1292" width="43.28515625" style="30" customWidth="1"/>
    <col min="1293" max="1536" width="9.140625" style="30"/>
    <col min="1537" max="1537" width="4.5703125" style="30" customWidth="1"/>
    <col min="1538" max="1538" width="24.7109375" style="30" customWidth="1"/>
    <col min="1539" max="1539" width="1.28515625" style="30" customWidth="1"/>
    <col min="1540" max="1540" width="7.140625" style="30" customWidth="1"/>
    <col min="1541" max="1541" width="8" style="30" customWidth="1"/>
    <col min="1542" max="1543" width="9.140625" style="30"/>
    <col min="1544" max="1544" width="41.42578125" style="30" customWidth="1"/>
    <col min="1545" max="1545" width="9.140625" style="30"/>
    <col min="1546" max="1546" width="10.140625" style="30" customWidth="1"/>
    <col min="1547" max="1547" width="9.140625" style="30"/>
    <col min="1548" max="1548" width="43.28515625" style="30" customWidth="1"/>
    <col min="1549" max="1792" width="9.140625" style="30"/>
    <col min="1793" max="1793" width="4.5703125" style="30" customWidth="1"/>
    <col min="1794" max="1794" width="24.7109375" style="30" customWidth="1"/>
    <col min="1795" max="1795" width="1.28515625" style="30" customWidth="1"/>
    <col min="1796" max="1796" width="7.140625" style="30" customWidth="1"/>
    <col min="1797" max="1797" width="8" style="30" customWidth="1"/>
    <col min="1798" max="1799" width="9.140625" style="30"/>
    <col min="1800" max="1800" width="41.42578125" style="30" customWidth="1"/>
    <col min="1801" max="1801" width="9.140625" style="30"/>
    <col min="1802" max="1802" width="10.140625" style="30" customWidth="1"/>
    <col min="1803" max="1803" width="9.140625" style="30"/>
    <col min="1804" max="1804" width="43.28515625" style="30" customWidth="1"/>
    <col min="1805" max="2048" width="9.140625" style="30"/>
    <col min="2049" max="2049" width="4.5703125" style="30" customWidth="1"/>
    <col min="2050" max="2050" width="24.7109375" style="30" customWidth="1"/>
    <col min="2051" max="2051" width="1.28515625" style="30" customWidth="1"/>
    <col min="2052" max="2052" width="7.140625" style="30" customWidth="1"/>
    <col min="2053" max="2053" width="8" style="30" customWidth="1"/>
    <col min="2054" max="2055" width="9.140625" style="30"/>
    <col min="2056" max="2056" width="41.42578125" style="30" customWidth="1"/>
    <col min="2057" max="2057" width="9.140625" style="30"/>
    <col min="2058" max="2058" width="10.140625" style="30" customWidth="1"/>
    <col min="2059" max="2059" width="9.140625" style="30"/>
    <col min="2060" max="2060" width="43.28515625" style="30" customWidth="1"/>
    <col min="2061" max="2304" width="9.140625" style="30"/>
    <col min="2305" max="2305" width="4.5703125" style="30" customWidth="1"/>
    <col min="2306" max="2306" width="24.7109375" style="30" customWidth="1"/>
    <col min="2307" max="2307" width="1.28515625" style="30" customWidth="1"/>
    <col min="2308" max="2308" width="7.140625" style="30" customWidth="1"/>
    <col min="2309" max="2309" width="8" style="30" customWidth="1"/>
    <col min="2310" max="2311" width="9.140625" style="30"/>
    <col min="2312" max="2312" width="41.42578125" style="30" customWidth="1"/>
    <col min="2313" max="2313" width="9.140625" style="30"/>
    <col min="2314" max="2314" width="10.140625" style="30" customWidth="1"/>
    <col min="2315" max="2315" width="9.140625" style="30"/>
    <col min="2316" max="2316" width="43.28515625" style="30" customWidth="1"/>
    <col min="2317" max="2560" width="9.140625" style="30"/>
    <col min="2561" max="2561" width="4.5703125" style="30" customWidth="1"/>
    <col min="2562" max="2562" width="24.7109375" style="30" customWidth="1"/>
    <col min="2563" max="2563" width="1.28515625" style="30" customWidth="1"/>
    <col min="2564" max="2564" width="7.140625" style="30" customWidth="1"/>
    <col min="2565" max="2565" width="8" style="30" customWidth="1"/>
    <col min="2566" max="2567" width="9.140625" style="30"/>
    <col min="2568" max="2568" width="41.42578125" style="30" customWidth="1"/>
    <col min="2569" max="2569" width="9.140625" style="30"/>
    <col min="2570" max="2570" width="10.140625" style="30" customWidth="1"/>
    <col min="2571" max="2571" width="9.140625" style="30"/>
    <col min="2572" max="2572" width="43.28515625" style="30" customWidth="1"/>
    <col min="2573" max="2816" width="9.140625" style="30"/>
    <col min="2817" max="2817" width="4.5703125" style="30" customWidth="1"/>
    <col min="2818" max="2818" width="24.7109375" style="30" customWidth="1"/>
    <col min="2819" max="2819" width="1.28515625" style="30" customWidth="1"/>
    <col min="2820" max="2820" width="7.140625" style="30" customWidth="1"/>
    <col min="2821" max="2821" width="8" style="30" customWidth="1"/>
    <col min="2822" max="2823" width="9.140625" style="30"/>
    <col min="2824" max="2824" width="41.42578125" style="30" customWidth="1"/>
    <col min="2825" max="2825" width="9.140625" style="30"/>
    <col min="2826" max="2826" width="10.140625" style="30" customWidth="1"/>
    <col min="2827" max="2827" width="9.140625" style="30"/>
    <col min="2828" max="2828" width="43.28515625" style="30" customWidth="1"/>
    <col min="2829" max="3072" width="9.140625" style="30"/>
    <col min="3073" max="3073" width="4.5703125" style="30" customWidth="1"/>
    <col min="3074" max="3074" width="24.7109375" style="30" customWidth="1"/>
    <col min="3075" max="3075" width="1.28515625" style="30" customWidth="1"/>
    <col min="3076" max="3076" width="7.140625" style="30" customWidth="1"/>
    <col min="3077" max="3077" width="8" style="30" customWidth="1"/>
    <col min="3078" max="3079" width="9.140625" style="30"/>
    <col min="3080" max="3080" width="41.42578125" style="30" customWidth="1"/>
    <col min="3081" max="3081" width="9.140625" style="30"/>
    <col min="3082" max="3082" width="10.140625" style="30" customWidth="1"/>
    <col min="3083" max="3083" width="9.140625" style="30"/>
    <col min="3084" max="3084" width="43.28515625" style="30" customWidth="1"/>
    <col min="3085" max="3328" width="9.140625" style="30"/>
    <col min="3329" max="3329" width="4.5703125" style="30" customWidth="1"/>
    <col min="3330" max="3330" width="24.7109375" style="30" customWidth="1"/>
    <col min="3331" max="3331" width="1.28515625" style="30" customWidth="1"/>
    <col min="3332" max="3332" width="7.140625" style="30" customWidth="1"/>
    <col min="3333" max="3333" width="8" style="30" customWidth="1"/>
    <col min="3334" max="3335" width="9.140625" style="30"/>
    <col min="3336" max="3336" width="41.42578125" style="30" customWidth="1"/>
    <col min="3337" max="3337" width="9.140625" style="30"/>
    <col min="3338" max="3338" width="10.140625" style="30" customWidth="1"/>
    <col min="3339" max="3339" width="9.140625" style="30"/>
    <col min="3340" max="3340" width="43.28515625" style="30" customWidth="1"/>
    <col min="3341" max="3584" width="9.140625" style="30"/>
    <col min="3585" max="3585" width="4.5703125" style="30" customWidth="1"/>
    <col min="3586" max="3586" width="24.7109375" style="30" customWidth="1"/>
    <col min="3587" max="3587" width="1.28515625" style="30" customWidth="1"/>
    <col min="3588" max="3588" width="7.140625" style="30" customWidth="1"/>
    <col min="3589" max="3589" width="8" style="30" customWidth="1"/>
    <col min="3590" max="3591" width="9.140625" style="30"/>
    <col min="3592" max="3592" width="41.42578125" style="30" customWidth="1"/>
    <col min="3593" max="3593" width="9.140625" style="30"/>
    <col min="3594" max="3594" width="10.140625" style="30" customWidth="1"/>
    <col min="3595" max="3595" width="9.140625" style="30"/>
    <col min="3596" max="3596" width="43.28515625" style="30" customWidth="1"/>
    <col min="3597" max="3840" width="9.140625" style="30"/>
    <col min="3841" max="3841" width="4.5703125" style="30" customWidth="1"/>
    <col min="3842" max="3842" width="24.7109375" style="30" customWidth="1"/>
    <col min="3843" max="3843" width="1.28515625" style="30" customWidth="1"/>
    <col min="3844" max="3844" width="7.140625" style="30" customWidth="1"/>
    <col min="3845" max="3845" width="8" style="30" customWidth="1"/>
    <col min="3846" max="3847" width="9.140625" style="30"/>
    <col min="3848" max="3848" width="41.42578125" style="30" customWidth="1"/>
    <col min="3849" max="3849" width="9.140625" style="30"/>
    <col min="3850" max="3850" width="10.140625" style="30" customWidth="1"/>
    <col min="3851" max="3851" width="9.140625" style="30"/>
    <col min="3852" max="3852" width="43.28515625" style="30" customWidth="1"/>
    <col min="3853" max="4096" width="9.140625" style="30"/>
    <col min="4097" max="4097" width="4.5703125" style="30" customWidth="1"/>
    <col min="4098" max="4098" width="24.7109375" style="30" customWidth="1"/>
    <col min="4099" max="4099" width="1.28515625" style="30" customWidth="1"/>
    <col min="4100" max="4100" width="7.140625" style="30" customWidth="1"/>
    <col min="4101" max="4101" width="8" style="30" customWidth="1"/>
    <col min="4102" max="4103" width="9.140625" style="30"/>
    <col min="4104" max="4104" width="41.42578125" style="30" customWidth="1"/>
    <col min="4105" max="4105" width="9.140625" style="30"/>
    <col min="4106" max="4106" width="10.140625" style="30" customWidth="1"/>
    <col min="4107" max="4107" width="9.140625" style="30"/>
    <col min="4108" max="4108" width="43.28515625" style="30" customWidth="1"/>
    <col min="4109" max="4352" width="9.140625" style="30"/>
    <col min="4353" max="4353" width="4.5703125" style="30" customWidth="1"/>
    <col min="4354" max="4354" width="24.7109375" style="30" customWidth="1"/>
    <col min="4355" max="4355" width="1.28515625" style="30" customWidth="1"/>
    <col min="4356" max="4356" width="7.140625" style="30" customWidth="1"/>
    <col min="4357" max="4357" width="8" style="30" customWidth="1"/>
    <col min="4358" max="4359" width="9.140625" style="30"/>
    <col min="4360" max="4360" width="41.42578125" style="30" customWidth="1"/>
    <col min="4361" max="4361" width="9.140625" style="30"/>
    <col min="4362" max="4362" width="10.140625" style="30" customWidth="1"/>
    <col min="4363" max="4363" width="9.140625" style="30"/>
    <col min="4364" max="4364" width="43.28515625" style="30" customWidth="1"/>
    <col min="4365" max="4608" width="9.140625" style="30"/>
    <col min="4609" max="4609" width="4.5703125" style="30" customWidth="1"/>
    <col min="4610" max="4610" width="24.7109375" style="30" customWidth="1"/>
    <col min="4611" max="4611" width="1.28515625" style="30" customWidth="1"/>
    <col min="4612" max="4612" width="7.140625" style="30" customWidth="1"/>
    <col min="4613" max="4613" width="8" style="30" customWidth="1"/>
    <col min="4614" max="4615" width="9.140625" style="30"/>
    <col min="4616" max="4616" width="41.42578125" style="30" customWidth="1"/>
    <col min="4617" max="4617" width="9.140625" style="30"/>
    <col min="4618" max="4618" width="10.140625" style="30" customWidth="1"/>
    <col min="4619" max="4619" width="9.140625" style="30"/>
    <col min="4620" max="4620" width="43.28515625" style="30" customWidth="1"/>
    <col min="4621" max="4864" width="9.140625" style="30"/>
    <col min="4865" max="4865" width="4.5703125" style="30" customWidth="1"/>
    <col min="4866" max="4866" width="24.7109375" style="30" customWidth="1"/>
    <col min="4867" max="4867" width="1.28515625" style="30" customWidth="1"/>
    <col min="4868" max="4868" width="7.140625" style="30" customWidth="1"/>
    <col min="4869" max="4869" width="8" style="30" customWidth="1"/>
    <col min="4870" max="4871" width="9.140625" style="30"/>
    <col min="4872" max="4872" width="41.42578125" style="30" customWidth="1"/>
    <col min="4873" max="4873" width="9.140625" style="30"/>
    <col min="4874" max="4874" width="10.140625" style="30" customWidth="1"/>
    <col min="4875" max="4875" width="9.140625" style="30"/>
    <col min="4876" max="4876" width="43.28515625" style="30" customWidth="1"/>
    <col min="4877" max="5120" width="9.140625" style="30"/>
    <col min="5121" max="5121" width="4.5703125" style="30" customWidth="1"/>
    <col min="5122" max="5122" width="24.7109375" style="30" customWidth="1"/>
    <col min="5123" max="5123" width="1.28515625" style="30" customWidth="1"/>
    <col min="5124" max="5124" width="7.140625" style="30" customWidth="1"/>
    <col min="5125" max="5125" width="8" style="30" customWidth="1"/>
    <col min="5126" max="5127" width="9.140625" style="30"/>
    <col min="5128" max="5128" width="41.42578125" style="30" customWidth="1"/>
    <col min="5129" max="5129" width="9.140625" style="30"/>
    <col min="5130" max="5130" width="10.140625" style="30" customWidth="1"/>
    <col min="5131" max="5131" width="9.140625" style="30"/>
    <col min="5132" max="5132" width="43.28515625" style="30" customWidth="1"/>
    <col min="5133" max="5376" width="9.140625" style="30"/>
    <col min="5377" max="5377" width="4.5703125" style="30" customWidth="1"/>
    <col min="5378" max="5378" width="24.7109375" style="30" customWidth="1"/>
    <col min="5379" max="5379" width="1.28515625" style="30" customWidth="1"/>
    <col min="5380" max="5380" width="7.140625" style="30" customWidth="1"/>
    <col min="5381" max="5381" width="8" style="30" customWidth="1"/>
    <col min="5382" max="5383" width="9.140625" style="30"/>
    <col min="5384" max="5384" width="41.42578125" style="30" customWidth="1"/>
    <col min="5385" max="5385" width="9.140625" style="30"/>
    <col min="5386" max="5386" width="10.140625" style="30" customWidth="1"/>
    <col min="5387" max="5387" width="9.140625" style="30"/>
    <col min="5388" max="5388" width="43.28515625" style="30" customWidth="1"/>
    <col min="5389" max="5632" width="9.140625" style="30"/>
    <col min="5633" max="5633" width="4.5703125" style="30" customWidth="1"/>
    <col min="5634" max="5634" width="24.7109375" style="30" customWidth="1"/>
    <col min="5635" max="5635" width="1.28515625" style="30" customWidth="1"/>
    <col min="5636" max="5636" width="7.140625" style="30" customWidth="1"/>
    <col min="5637" max="5637" width="8" style="30" customWidth="1"/>
    <col min="5638" max="5639" width="9.140625" style="30"/>
    <col min="5640" max="5640" width="41.42578125" style="30" customWidth="1"/>
    <col min="5641" max="5641" width="9.140625" style="30"/>
    <col min="5642" max="5642" width="10.140625" style="30" customWidth="1"/>
    <col min="5643" max="5643" width="9.140625" style="30"/>
    <col min="5644" max="5644" width="43.28515625" style="30" customWidth="1"/>
    <col min="5645" max="5888" width="9.140625" style="30"/>
    <col min="5889" max="5889" width="4.5703125" style="30" customWidth="1"/>
    <col min="5890" max="5890" width="24.7109375" style="30" customWidth="1"/>
    <col min="5891" max="5891" width="1.28515625" style="30" customWidth="1"/>
    <col min="5892" max="5892" width="7.140625" style="30" customWidth="1"/>
    <col min="5893" max="5893" width="8" style="30" customWidth="1"/>
    <col min="5894" max="5895" width="9.140625" style="30"/>
    <col min="5896" max="5896" width="41.42578125" style="30" customWidth="1"/>
    <col min="5897" max="5897" width="9.140625" style="30"/>
    <col min="5898" max="5898" width="10.140625" style="30" customWidth="1"/>
    <col min="5899" max="5899" width="9.140625" style="30"/>
    <col min="5900" max="5900" width="43.28515625" style="30" customWidth="1"/>
    <col min="5901" max="6144" width="9.140625" style="30"/>
    <col min="6145" max="6145" width="4.5703125" style="30" customWidth="1"/>
    <col min="6146" max="6146" width="24.7109375" style="30" customWidth="1"/>
    <col min="6147" max="6147" width="1.28515625" style="30" customWidth="1"/>
    <col min="6148" max="6148" width="7.140625" style="30" customWidth="1"/>
    <col min="6149" max="6149" width="8" style="30" customWidth="1"/>
    <col min="6150" max="6151" width="9.140625" style="30"/>
    <col min="6152" max="6152" width="41.42578125" style="30" customWidth="1"/>
    <col min="6153" max="6153" width="9.140625" style="30"/>
    <col min="6154" max="6154" width="10.140625" style="30" customWidth="1"/>
    <col min="6155" max="6155" width="9.140625" style="30"/>
    <col min="6156" max="6156" width="43.28515625" style="30" customWidth="1"/>
    <col min="6157" max="6400" width="9.140625" style="30"/>
    <col min="6401" max="6401" width="4.5703125" style="30" customWidth="1"/>
    <col min="6402" max="6402" width="24.7109375" style="30" customWidth="1"/>
    <col min="6403" max="6403" width="1.28515625" style="30" customWidth="1"/>
    <col min="6404" max="6404" width="7.140625" style="30" customWidth="1"/>
    <col min="6405" max="6405" width="8" style="30" customWidth="1"/>
    <col min="6406" max="6407" width="9.140625" style="30"/>
    <col min="6408" max="6408" width="41.42578125" style="30" customWidth="1"/>
    <col min="6409" max="6409" width="9.140625" style="30"/>
    <col min="6410" max="6410" width="10.140625" style="30" customWidth="1"/>
    <col min="6411" max="6411" width="9.140625" style="30"/>
    <col min="6412" max="6412" width="43.28515625" style="30" customWidth="1"/>
    <col min="6413" max="6656" width="9.140625" style="30"/>
    <col min="6657" max="6657" width="4.5703125" style="30" customWidth="1"/>
    <col min="6658" max="6658" width="24.7109375" style="30" customWidth="1"/>
    <col min="6659" max="6659" width="1.28515625" style="30" customWidth="1"/>
    <col min="6660" max="6660" width="7.140625" style="30" customWidth="1"/>
    <col min="6661" max="6661" width="8" style="30" customWidth="1"/>
    <col min="6662" max="6663" width="9.140625" style="30"/>
    <col min="6664" max="6664" width="41.42578125" style="30" customWidth="1"/>
    <col min="6665" max="6665" width="9.140625" style="30"/>
    <col min="6666" max="6666" width="10.140625" style="30" customWidth="1"/>
    <col min="6667" max="6667" width="9.140625" style="30"/>
    <col min="6668" max="6668" width="43.28515625" style="30" customWidth="1"/>
    <col min="6669" max="6912" width="9.140625" style="30"/>
    <col min="6913" max="6913" width="4.5703125" style="30" customWidth="1"/>
    <col min="6914" max="6914" width="24.7109375" style="30" customWidth="1"/>
    <col min="6915" max="6915" width="1.28515625" style="30" customWidth="1"/>
    <col min="6916" max="6916" width="7.140625" style="30" customWidth="1"/>
    <col min="6917" max="6917" width="8" style="30" customWidth="1"/>
    <col min="6918" max="6919" width="9.140625" style="30"/>
    <col min="6920" max="6920" width="41.42578125" style="30" customWidth="1"/>
    <col min="6921" max="6921" width="9.140625" style="30"/>
    <col min="6922" max="6922" width="10.140625" style="30" customWidth="1"/>
    <col min="6923" max="6923" width="9.140625" style="30"/>
    <col min="6924" max="6924" width="43.28515625" style="30" customWidth="1"/>
    <col min="6925" max="7168" width="9.140625" style="30"/>
    <col min="7169" max="7169" width="4.5703125" style="30" customWidth="1"/>
    <col min="7170" max="7170" width="24.7109375" style="30" customWidth="1"/>
    <col min="7171" max="7171" width="1.28515625" style="30" customWidth="1"/>
    <col min="7172" max="7172" width="7.140625" style="30" customWidth="1"/>
    <col min="7173" max="7173" width="8" style="30" customWidth="1"/>
    <col min="7174" max="7175" width="9.140625" style="30"/>
    <col min="7176" max="7176" width="41.42578125" style="30" customWidth="1"/>
    <col min="7177" max="7177" width="9.140625" style="30"/>
    <col min="7178" max="7178" width="10.140625" style="30" customWidth="1"/>
    <col min="7179" max="7179" width="9.140625" style="30"/>
    <col min="7180" max="7180" width="43.28515625" style="30" customWidth="1"/>
    <col min="7181" max="7424" width="9.140625" style="30"/>
    <col min="7425" max="7425" width="4.5703125" style="30" customWidth="1"/>
    <col min="7426" max="7426" width="24.7109375" style="30" customWidth="1"/>
    <col min="7427" max="7427" width="1.28515625" style="30" customWidth="1"/>
    <col min="7428" max="7428" width="7.140625" style="30" customWidth="1"/>
    <col min="7429" max="7429" width="8" style="30" customWidth="1"/>
    <col min="7430" max="7431" width="9.140625" style="30"/>
    <col min="7432" max="7432" width="41.42578125" style="30" customWidth="1"/>
    <col min="7433" max="7433" width="9.140625" style="30"/>
    <col min="7434" max="7434" width="10.140625" style="30" customWidth="1"/>
    <col min="7435" max="7435" width="9.140625" style="30"/>
    <col min="7436" max="7436" width="43.28515625" style="30" customWidth="1"/>
    <col min="7437" max="7680" width="9.140625" style="30"/>
    <col min="7681" max="7681" width="4.5703125" style="30" customWidth="1"/>
    <col min="7682" max="7682" width="24.7109375" style="30" customWidth="1"/>
    <col min="7683" max="7683" width="1.28515625" style="30" customWidth="1"/>
    <col min="7684" max="7684" width="7.140625" style="30" customWidth="1"/>
    <col min="7685" max="7685" width="8" style="30" customWidth="1"/>
    <col min="7686" max="7687" width="9.140625" style="30"/>
    <col min="7688" max="7688" width="41.42578125" style="30" customWidth="1"/>
    <col min="7689" max="7689" width="9.140625" style="30"/>
    <col min="7690" max="7690" width="10.140625" style="30" customWidth="1"/>
    <col min="7691" max="7691" width="9.140625" style="30"/>
    <col min="7692" max="7692" width="43.28515625" style="30" customWidth="1"/>
    <col min="7693" max="7936" width="9.140625" style="30"/>
    <col min="7937" max="7937" width="4.5703125" style="30" customWidth="1"/>
    <col min="7938" max="7938" width="24.7109375" style="30" customWidth="1"/>
    <col min="7939" max="7939" width="1.28515625" style="30" customWidth="1"/>
    <col min="7940" max="7940" width="7.140625" style="30" customWidth="1"/>
    <col min="7941" max="7941" width="8" style="30" customWidth="1"/>
    <col min="7942" max="7943" width="9.140625" style="30"/>
    <col min="7944" max="7944" width="41.42578125" style="30" customWidth="1"/>
    <col min="7945" max="7945" width="9.140625" style="30"/>
    <col min="7946" max="7946" width="10.140625" style="30" customWidth="1"/>
    <col min="7947" max="7947" width="9.140625" style="30"/>
    <col min="7948" max="7948" width="43.28515625" style="30" customWidth="1"/>
    <col min="7949" max="8192" width="9.140625" style="30"/>
    <col min="8193" max="8193" width="4.5703125" style="30" customWidth="1"/>
    <col min="8194" max="8194" width="24.7109375" style="30" customWidth="1"/>
    <col min="8195" max="8195" width="1.28515625" style="30" customWidth="1"/>
    <col min="8196" max="8196" width="7.140625" style="30" customWidth="1"/>
    <col min="8197" max="8197" width="8" style="30" customWidth="1"/>
    <col min="8198" max="8199" width="9.140625" style="30"/>
    <col min="8200" max="8200" width="41.42578125" style="30" customWidth="1"/>
    <col min="8201" max="8201" width="9.140625" style="30"/>
    <col min="8202" max="8202" width="10.140625" style="30" customWidth="1"/>
    <col min="8203" max="8203" width="9.140625" style="30"/>
    <col min="8204" max="8204" width="43.28515625" style="30" customWidth="1"/>
    <col min="8205" max="8448" width="9.140625" style="30"/>
    <col min="8449" max="8449" width="4.5703125" style="30" customWidth="1"/>
    <col min="8450" max="8450" width="24.7109375" style="30" customWidth="1"/>
    <col min="8451" max="8451" width="1.28515625" style="30" customWidth="1"/>
    <col min="8452" max="8452" width="7.140625" style="30" customWidth="1"/>
    <col min="8453" max="8453" width="8" style="30" customWidth="1"/>
    <col min="8454" max="8455" width="9.140625" style="30"/>
    <col min="8456" max="8456" width="41.42578125" style="30" customWidth="1"/>
    <col min="8457" max="8457" width="9.140625" style="30"/>
    <col min="8458" max="8458" width="10.140625" style="30" customWidth="1"/>
    <col min="8459" max="8459" width="9.140625" style="30"/>
    <col min="8460" max="8460" width="43.28515625" style="30" customWidth="1"/>
    <col min="8461" max="8704" width="9.140625" style="30"/>
    <col min="8705" max="8705" width="4.5703125" style="30" customWidth="1"/>
    <col min="8706" max="8706" width="24.7109375" style="30" customWidth="1"/>
    <col min="8707" max="8707" width="1.28515625" style="30" customWidth="1"/>
    <col min="8708" max="8708" width="7.140625" style="30" customWidth="1"/>
    <col min="8709" max="8709" width="8" style="30" customWidth="1"/>
    <col min="8710" max="8711" width="9.140625" style="30"/>
    <col min="8712" max="8712" width="41.42578125" style="30" customWidth="1"/>
    <col min="8713" max="8713" width="9.140625" style="30"/>
    <col min="8714" max="8714" width="10.140625" style="30" customWidth="1"/>
    <col min="8715" max="8715" width="9.140625" style="30"/>
    <col min="8716" max="8716" width="43.28515625" style="30" customWidth="1"/>
    <col min="8717" max="8960" width="9.140625" style="30"/>
    <col min="8961" max="8961" width="4.5703125" style="30" customWidth="1"/>
    <col min="8962" max="8962" width="24.7109375" style="30" customWidth="1"/>
    <col min="8963" max="8963" width="1.28515625" style="30" customWidth="1"/>
    <col min="8964" max="8964" width="7.140625" style="30" customWidth="1"/>
    <col min="8965" max="8965" width="8" style="30" customWidth="1"/>
    <col min="8966" max="8967" width="9.140625" style="30"/>
    <col min="8968" max="8968" width="41.42578125" style="30" customWidth="1"/>
    <col min="8969" max="8969" width="9.140625" style="30"/>
    <col min="8970" max="8970" width="10.140625" style="30" customWidth="1"/>
    <col min="8971" max="8971" width="9.140625" style="30"/>
    <col min="8972" max="8972" width="43.28515625" style="30" customWidth="1"/>
    <col min="8973" max="9216" width="9.140625" style="30"/>
    <col min="9217" max="9217" width="4.5703125" style="30" customWidth="1"/>
    <col min="9218" max="9218" width="24.7109375" style="30" customWidth="1"/>
    <col min="9219" max="9219" width="1.28515625" style="30" customWidth="1"/>
    <col min="9220" max="9220" width="7.140625" style="30" customWidth="1"/>
    <col min="9221" max="9221" width="8" style="30" customWidth="1"/>
    <col min="9222" max="9223" width="9.140625" style="30"/>
    <col min="9224" max="9224" width="41.42578125" style="30" customWidth="1"/>
    <col min="9225" max="9225" width="9.140625" style="30"/>
    <col min="9226" max="9226" width="10.140625" style="30" customWidth="1"/>
    <col min="9227" max="9227" width="9.140625" style="30"/>
    <col min="9228" max="9228" width="43.28515625" style="30" customWidth="1"/>
    <col min="9229" max="9472" width="9.140625" style="30"/>
    <col min="9473" max="9473" width="4.5703125" style="30" customWidth="1"/>
    <col min="9474" max="9474" width="24.7109375" style="30" customWidth="1"/>
    <col min="9475" max="9475" width="1.28515625" style="30" customWidth="1"/>
    <col min="9476" max="9476" width="7.140625" style="30" customWidth="1"/>
    <col min="9477" max="9477" width="8" style="30" customWidth="1"/>
    <col min="9478" max="9479" width="9.140625" style="30"/>
    <col min="9480" max="9480" width="41.42578125" style="30" customWidth="1"/>
    <col min="9481" max="9481" width="9.140625" style="30"/>
    <col min="9482" max="9482" width="10.140625" style="30" customWidth="1"/>
    <col min="9483" max="9483" width="9.140625" style="30"/>
    <col min="9484" max="9484" width="43.28515625" style="30" customWidth="1"/>
    <col min="9485" max="9728" width="9.140625" style="30"/>
    <col min="9729" max="9729" width="4.5703125" style="30" customWidth="1"/>
    <col min="9730" max="9730" width="24.7109375" style="30" customWidth="1"/>
    <col min="9731" max="9731" width="1.28515625" style="30" customWidth="1"/>
    <col min="9732" max="9732" width="7.140625" style="30" customWidth="1"/>
    <col min="9733" max="9733" width="8" style="30" customWidth="1"/>
    <col min="9734" max="9735" width="9.140625" style="30"/>
    <col min="9736" max="9736" width="41.42578125" style="30" customWidth="1"/>
    <col min="9737" max="9737" width="9.140625" style="30"/>
    <col min="9738" max="9738" width="10.140625" style="30" customWidth="1"/>
    <col min="9739" max="9739" width="9.140625" style="30"/>
    <col min="9740" max="9740" width="43.28515625" style="30" customWidth="1"/>
    <col min="9741" max="9984" width="9.140625" style="30"/>
    <col min="9985" max="9985" width="4.5703125" style="30" customWidth="1"/>
    <col min="9986" max="9986" width="24.7109375" style="30" customWidth="1"/>
    <col min="9987" max="9987" width="1.28515625" style="30" customWidth="1"/>
    <col min="9988" max="9988" width="7.140625" style="30" customWidth="1"/>
    <col min="9989" max="9989" width="8" style="30" customWidth="1"/>
    <col min="9990" max="9991" width="9.140625" style="30"/>
    <col min="9992" max="9992" width="41.42578125" style="30" customWidth="1"/>
    <col min="9993" max="9993" width="9.140625" style="30"/>
    <col min="9994" max="9994" width="10.140625" style="30" customWidth="1"/>
    <col min="9995" max="9995" width="9.140625" style="30"/>
    <col min="9996" max="9996" width="43.28515625" style="30" customWidth="1"/>
    <col min="9997" max="10240" width="9.140625" style="30"/>
    <col min="10241" max="10241" width="4.5703125" style="30" customWidth="1"/>
    <col min="10242" max="10242" width="24.7109375" style="30" customWidth="1"/>
    <col min="10243" max="10243" width="1.28515625" style="30" customWidth="1"/>
    <col min="10244" max="10244" width="7.140625" style="30" customWidth="1"/>
    <col min="10245" max="10245" width="8" style="30" customWidth="1"/>
    <col min="10246" max="10247" width="9.140625" style="30"/>
    <col min="10248" max="10248" width="41.42578125" style="30" customWidth="1"/>
    <col min="10249" max="10249" width="9.140625" style="30"/>
    <col min="10250" max="10250" width="10.140625" style="30" customWidth="1"/>
    <col min="10251" max="10251" width="9.140625" style="30"/>
    <col min="10252" max="10252" width="43.28515625" style="30" customWidth="1"/>
    <col min="10253" max="10496" width="9.140625" style="30"/>
    <col min="10497" max="10497" width="4.5703125" style="30" customWidth="1"/>
    <col min="10498" max="10498" width="24.7109375" style="30" customWidth="1"/>
    <col min="10499" max="10499" width="1.28515625" style="30" customWidth="1"/>
    <col min="10500" max="10500" width="7.140625" style="30" customWidth="1"/>
    <col min="10501" max="10501" width="8" style="30" customWidth="1"/>
    <col min="10502" max="10503" width="9.140625" style="30"/>
    <col min="10504" max="10504" width="41.42578125" style="30" customWidth="1"/>
    <col min="10505" max="10505" width="9.140625" style="30"/>
    <col min="10506" max="10506" width="10.140625" style="30" customWidth="1"/>
    <col min="10507" max="10507" width="9.140625" style="30"/>
    <col min="10508" max="10508" width="43.28515625" style="30" customWidth="1"/>
    <col min="10509" max="10752" width="9.140625" style="30"/>
    <col min="10753" max="10753" width="4.5703125" style="30" customWidth="1"/>
    <col min="10754" max="10754" width="24.7109375" style="30" customWidth="1"/>
    <col min="10755" max="10755" width="1.28515625" style="30" customWidth="1"/>
    <col min="10756" max="10756" width="7.140625" style="30" customWidth="1"/>
    <col min="10757" max="10757" width="8" style="30" customWidth="1"/>
    <col min="10758" max="10759" width="9.140625" style="30"/>
    <col min="10760" max="10760" width="41.42578125" style="30" customWidth="1"/>
    <col min="10761" max="10761" width="9.140625" style="30"/>
    <col min="10762" max="10762" width="10.140625" style="30" customWidth="1"/>
    <col min="10763" max="10763" width="9.140625" style="30"/>
    <col min="10764" max="10764" width="43.28515625" style="30" customWidth="1"/>
    <col min="10765" max="11008" width="9.140625" style="30"/>
    <col min="11009" max="11009" width="4.5703125" style="30" customWidth="1"/>
    <col min="11010" max="11010" width="24.7109375" style="30" customWidth="1"/>
    <col min="11011" max="11011" width="1.28515625" style="30" customWidth="1"/>
    <col min="11012" max="11012" width="7.140625" style="30" customWidth="1"/>
    <col min="11013" max="11013" width="8" style="30" customWidth="1"/>
    <col min="11014" max="11015" width="9.140625" style="30"/>
    <col min="11016" max="11016" width="41.42578125" style="30" customWidth="1"/>
    <col min="11017" max="11017" width="9.140625" style="30"/>
    <col min="11018" max="11018" width="10.140625" style="30" customWidth="1"/>
    <col min="11019" max="11019" width="9.140625" style="30"/>
    <col min="11020" max="11020" width="43.28515625" style="30" customWidth="1"/>
    <col min="11021" max="11264" width="9.140625" style="30"/>
    <col min="11265" max="11265" width="4.5703125" style="30" customWidth="1"/>
    <col min="11266" max="11266" width="24.7109375" style="30" customWidth="1"/>
    <col min="11267" max="11267" width="1.28515625" style="30" customWidth="1"/>
    <col min="11268" max="11268" width="7.140625" style="30" customWidth="1"/>
    <col min="11269" max="11269" width="8" style="30" customWidth="1"/>
    <col min="11270" max="11271" width="9.140625" style="30"/>
    <col min="11272" max="11272" width="41.42578125" style="30" customWidth="1"/>
    <col min="11273" max="11273" width="9.140625" style="30"/>
    <col min="11274" max="11274" width="10.140625" style="30" customWidth="1"/>
    <col min="11275" max="11275" width="9.140625" style="30"/>
    <col min="11276" max="11276" width="43.28515625" style="30" customWidth="1"/>
    <col min="11277" max="11520" width="9.140625" style="30"/>
    <col min="11521" max="11521" width="4.5703125" style="30" customWidth="1"/>
    <col min="11522" max="11522" width="24.7109375" style="30" customWidth="1"/>
    <col min="11523" max="11523" width="1.28515625" style="30" customWidth="1"/>
    <col min="11524" max="11524" width="7.140625" style="30" customWidth="1"/>
    <col min="11525" max="11525" width="8" style="30" customWidth="1"/>
    <col min="11526" max="11527" width="9.140625" style="30"/>
    <col min="11528" max="11528" width="41.42578125" style="30" customWidth="1"/>
    <col min="11529" max="11529" width="9.140625" style="30"/>
    <col min="11530" max="11530" width="10.140625" style="30" customWidth="1"/>
    <col min="11531" max="11531" width="9.140625" style="30"/>
    <col min="11532" max="11532" width="43.28515625" style="30" customWidth="1"/>
    <col min="11533" max="11776" width="9.140625" style="30"/>
    <col min="11777" max="11777" width="4.5703125" style="30" customWidth="1"/>
    <col min="11778" max="11778" width="24.7109375" style="30" customWidth="1"/>
    <col min="11779" max="11779" width="1.28515625" style="30" customWidth="1"/>
    <col min="11780" max="11780" width="7.140625" style="30" customWidth="1"/>
    <col min="11781" max="11781" width="8" style="30" customWidth="1"/>
    <col min="11782" max="11783" width="9.140625" style="30"/>
    <col min="11784" max="11784" width="41.42578125" style="30" customWidth="1"/>
    <col min="11785" max="11785" width="9.140625" style="30"/>
    <col min="11786" max="11786" width="10.140625" style="30" customWidth="1"/>
    <col min="11787" max="11787" width="9.140625" style="30"/>
    <col min="11788" max="11788" width="43.28515625" style="30" customWidth="1"/>
    <col min="11789" max="12032" width="9.140625" style="30"/>
    <col min="12033" max="12033" width="4.5703125" style="30" customWidth="1"/>
    <col min="12034" max="12034" width="24.7109375" style="30" customWidth="1"/>
    <col min="12035" max="12035" width="1.28515625" style="30" customWidth="1"/>
    <col min="12036" max="12036" width="7.140625" style="30" customWidth="1"/>
    <col min="12037" max="12037" width="8" style="30" customWidth="1"/>
    <col min="12038" max="12039" width="9.140625" style="30"/>
    <col min="12040" max="12040" width="41.42578125" style="30" customWidth="1"/>
    <col min="12041" max="12041" width="9.140625" style="30"/>
    <col min="12042" max="12042" width="10.140625" style="30" customWidth="1"/>
    <col min="12043" max="12043" width="9.140625" style="30"/>
    <col min="12044" max="12044" width="43.28515625" style="30" customWidth="1"/>
    <col min="12045" max="12288" width="9.140625" style="30"/>
    <col min="12289" max="12289" width="4.5703125" style="30" customWidth="1"/>
    <col min="12290" max="12290" width="24.7109375" style="30" customWidth="1"/>
    <col min="12291" max="12291" width="1.28515625" style="30" customWidth="1"/>
    <col min="12292" max="12292" width="7.140625" style="30" customWidth="1"/>
    <col min="12293" max="12293" width="8" style="30" customWidth="1"/>
    <col min="12294" max="12295" width="9.140625" style="30"/>
    <col min="12296" max="12296" width="41.42578125" style="30" customWidth="1"/>
    <col min="12297" max="12297" width="9.140625" style="30"/>
    <col min="12298" max="12298" width="10.140625" style="30" customWidth="1"/>
    <col min="12299" max="12299" width="9.140625" style="30"/>
    <col min="12300" max="12300" width="43.28515625" style="30" customWidth="1"/>
    <col min="12301" max="12544" width="9.140625" style="30"/>
    <col min="12545" max="12545" width="4.5703125" style="30" customWidth="1"/>
    <col min="12546" max="12546" width="24.7109375" style="30" customWidth="1"/>
    <col min="12547" max="12547" width="1.28515625" style="30" customWidth="1"/>
    <col min="12548" max="12548" width="7.140625" style="30" customWidth="1"/>
    <col min="12549" max="12549" width="8" style="30" customWidth="1"/>
    <col min="12550" max="12551" width="9.140625" style="30"/>
    <col min="12552" max="12552" width="41.42578125" style="30" customWidth="1"/>
    <col min="12553" max="12553" width="9.140625" style="30"/>
    <col min="12554" max="12554" width="10.140625" style="30" customWidth="1"/>
    <col min="12555" max="12555" width="9.140625" style="30"/>
    <col min="12556" max="12556" width="43.28515625" style="30" customWidth="1"/>
    <col min="12557" max="12800" width="9.140625" style="30"/>
    <col min="12801" max="12801" width="4.5703125" style="30" customWidth="1"/>
    <col min="12802" max="12802" width="24.7109375" style="30" customWidth="1"/>
    <col min="12803" max="12803" width="1.28515625" style="30" customWidth="1"/>
    <col min="12804" max="12804" width="7.140625" style="30" customWidth="1"/>
    <col min="12805" max="12805" width="8" style="30" customWidth="1"/>
    <col min="12806" max="12807" width="9.140625" style="30"/>
    <col min="12808" max="12808" width="41.42578125" style="30" customWidth="1"/>
    <col min="12809" max="12809" width="9.140625" style="30"/>
    <col min="12810" max="12810" width="10.140625" style="30" customWidth="1"/>
    <col min="12811" max="12811" width="9.140625" style="30"/>
    <col min="12812" max="12812" width="43.28515625" style="30" customWidth="1"/>
    <col min="12813" max="13056" width="9.140625" style="30"/>
    <col min="13057" max="13057" width="4.5703125" style="30" customWidth="1"/>
    <col min="13058" max="13058" width="24.7109375" style="30" customWidth="1"/>
    <col min="13059" max="13059" width="1.28515625" style="30" customWidth="1"/>
    <col min="13060" max="13060" width="7.140625" style="30" customWidth="1"/>
    <col min="13061" max="13061" width="8" style="30" customWidth="1"/>
    <col min="13062" max="13063" width="9.140625" style="30"/>
    <col min="13064" max="13064" width="41.42578125" style="30" customWidth="1"/>
    <col min="13065" max="13065" width="9.140625" style="30"/>
    <col min="13066" max="13066" width="10.140625" style="30" customWidth="1"/>
    <col min="13067" max="13067" width="9.140625" style="30"/>
    <col min="13068" max="13068" width="43.28515625" style="30" customWidth="1"/>
    <col min="13069" max="13312" width="9.140625" style="30"/>
    <col min="13313" max="13313" width="4.5703125" style="30" customWidth="1"/>
    <col min="13314" max="13314" width="24.7109375" style="30" customWidth="1"/>
    <col min="13315" max="13315" width="1.28515625" style="30" customWidth="1"/>
    <col min="13316" max="13316" width="7.140625" style="30" customWidth="1"/>
    <col min="13317" max="13317" width="8" style="30" customWidth="1"/>
    <col min="13318" max="13319" width="9.140625" style="30"/>
    <col min="13320" max="13320" width="41.42578125" style="30" customWidth="1"/>
    <col min="13321" max="13321" width="9.140625" style="30"/>
    <col min="13322" max="13322" width="10.140625" style="30" customWidth="1"/>
    <col min="13323" max="13323" width="9.140625" style="30"/>
    <col min="13324" max="13324" width="43.28515625" style="30" customWidth="1"/>
    <col min="13325" max="13568" width="9.140625" style="30"/>
    <col min="13569" max="13569" width="4.5703125" style="30" customWidth="1"/>
    <col min="13570" max="13570" width="24.7109375" style="30" customWidth="1"/>
    <col min="13571" max="13571" width="1.28515625" style="30" customWidth="1"/>
    <col min="13572" max="13572" width="7.140625" style="30" customWidth="1"/>
    <col min="13573" max="13573" width="8" style="30" customWidth="1"/>
    <col min="13574" max="13575" width="9.140625" style="30"/>
    <col min="13576" max="13576" width="41.42578125" style="30" customWidth="1"/>
    <col min="13577" max="13577" width="9.140625" style="30"/>
    <col min="13578" max="13578" width="10.140625" style="30" customWidth="1"/>
    <col min="13579" max="13579" width="9.140625" style="30"/>
    <col min="13580" max="13580" width="43.28515625" style="30" customWidth="1"/>
    <col min="13581" max="13824" width="9.140625" style="30"/>
    <col min="13825" max="13825" width="4.5703125" style="30" customWidth="1"/>
    <col min="13826" max="13826" width="24.7109375" style="30" customWidth="1"/>
    <col min="13827" max="13827" width="1.28515625" style="30" customWidth="1"/>
    <col min="13828" max="13828" width="7.140625" style="30" customWidth="1"/>
    <col min="13829" max="13829" width="8" style="30" customWidth="1"/>
    <col min="13830" max="13831" width="9.140625" style="30"/>
    <col min="13832" max="13832" width="41.42578125" style="30" customWidth="1"/>
    <col min="13833" max="13833" width="9.140625" style="30"/>
    <col min="13834" max="13834" width="10.140625" style="30" customWidth="1"/>
    <col min="13835" max="13835" width="9.140625" style="30"/>
    <col min="13836" max="13836" width="43.28515625" style="30" customWidth="1"/>
    <col min="13837" max="14080" width="9.140625" style="30"/>
    <col min="14081" max="14081" width="4.5703125" style="30" customWidth="1"/>
    <col min="14082" max="14082" width="24.7109375" style="30" customWidth="1"/>
    <col min="14083" max="14083" width="1.28515625" style="30" customWidth="1"/>
    <col min="14084" max="14084" width="7.140625" style="30" customWidth="1"/>
    <col min="14085" max="14085" width="8" style="30" customWidth="1"/>
    <col min="14086" max="14087" width="9.140625" style="30"/>
    <col min="14088" max="14088" width="41.42578125" style="30" customWidth="1"/>
    <col min="14089" max="14089" width="9.140625" style="30"/>
    <col min="14090" max="14090" width="10.140625" style="30" customWidth="1"/>
    <col min="14091" max="14091" width="9.140625" style="30"/>
    <col min="14092" max="14092" width="43.28515625" style="30" customWidth="1"/>
    <col min="14093" max="14336" width="9.140625" style="30"/>
    <col min="14337" max="14337" width="4.5703125" style="30" customWidth="1"/>
    <col min="14338" max="14338" width="24.7109375" style="30" customWidth="1"/>
    <col min="14339" max="14339" width="1.28515625" style="30" customWidth="1"/>
    <col min="14340" max="14340" width="7.140625" style="30" customWidth="1"/>
    <col min="14341" max="14341" width="8" style="30" customWidth="1"/>
    <col min="14342" max="14343" width="9.140625" style="30"/>
    <col min="14344" max="14344" width="41.42578125" style="30" customWidth="1"/>
    <col min="14345" max="14345" width="9.140625" style="30"/>
    <col min="14346" max="14346" width="10.140625" style="30" customWidth="1"/>
    <col min="14347" max="14347" width="9.140625" style="30"/>
    <col min="14348" max="14348" width="43.28515625" style="30" customWidth="1"/>
    <col min="14349" max="14592" width="9.140625" style="30"/>
    <col min="14593" max="14593" width="4.5703125" style="30" customWidth="1"/>
    <col min="14594" max="14594" width="24.7109375" style="30" customWidth="1"/>
    <col min="14595" max="14595" width="1.28515625" style="30" customWidth="1"/>
    <col min="14596" max="14596" width="7.140625" style="30" customWidth="1"/>
    <col min="14597" max="14597" width="8" style="30" customWidth="1"/>
    <col min="14598" max="14599" width="9.140625" style="30"/>
    <col min="14600" max="14600" width="41.42578125" style="30" customWidth="1"/>
    <col min="14601" max="14601" width="9.140625" style="30"/>
    <col min="14602" max="14602" width="10.140625" style="30" customWidth="1"/>
    <col min="14603" max="14603" width="9.140625" style="30"/>
    <col min="14604" max="14604" width="43.28515625" style="30" customWidth="1"/>
    <col min="14605" max="14848" width="9.140625" style="30"/>
    <col min="14849" max="14849" width="4.5703125" style="30" customWidth="1"/>
    <col min="14850" max="14850" width="24.7109375" style="30" customWidth="1"/>
    <col min="14851" max="14851" width="1.28515625" style="30" customWidth="1"/>
    <col min="14852" max="14852" width="7.140625" style="30" customWidth="1"/>
    <col min="14853" max="14853" width="8" style="30" customWidth="1"/>
    <col min="14854" max="14855" width="9.140625" style="30"/>
    <col min="14856" max="14856" width="41.42578125" style="30" customWidth="1"/>
    <col min="14857" max="14857" width="9.140625" style="30"/>
    <col min="14858" max="14858" width="10.140625" style="30" customWidth="1"/>
    <col min="14859" max="14859" width="9.140625" style="30"/>
    <col min="14860" max="14860" width="43.28515625" style="30" customWidth="1"/>
    <col min="14861" max="15104" width="9.140625" style="30"/>
    <col min="15105" max="15105" width="4.5703125" style="30" customWidth="1"/>
    <col min="15106" max="15106" width="24.7109375" style="30" customWidth="1"/>
    <col min="15107" max="15107" width="1.28515625" style="30" customWidth="1"/>
    <col min="15108" max="15108" width="7.140625" style="30" customWidth="1"/>
    <col min="15109" max="15109" width="8" style="30" customWidth="1"/>
    <col min="15110" max="15111" width="9.140625" style="30"/>
    <col min="15112" max="15112" width="41.42578125" style="30" customWidth="1"/>
    <col min="15113" max="15113" width="9.140625" style="30"/>
    <col min="15114" max="15114" width="10.140625" style="30" customWidth="1"/>
    <col min="15115" max="15115" width="9.140625" style="30"/>
    <col min="15116" max="15116" width="43.28515625" style="30" customWidth="1"/>
    <col min="15117" max="15360" width="9.140625" style="30"/>
    <col min="15361" max="15361" width="4.5703125" style="30" customWidth="1"/>
    <col min="15362" max="15362" width="24.7109375" style="30" customWidth="1"/>
    <col min="15363" max="15363" width="1.28515625" style="30" customWidth="1"/>
    <col min="15364" max="15364" width="7.140625" style="30" customWidth="1"/>
    <col min="15365" max="15365" width="8" style="30" customWidth="1"/>
    <col min="15366" max="15367" width="9.140625" style="30"/>
    <col min="15368" max="15368" width="41.42578125" style="30" customWidth="1"/>
    <col min="15369" max="15369" width="9.140625" style="30"/>
    <col min="15370" max="15370" width="10.140625" style="30" customWidth="1"/>
    <col min="15371" max="15371" width="9.140625" style="30"/>
    <col min="15372" max="15372" width="43.28515625" style="30" customWidth="1"/>
    <col min="15373" max="15616" width="9.140625" style="30"/>
    <col min="15617" max="15617" width="4.5703125" style="30" customWidth="1"/>
    <col min="15618" max="15618" width="24.7109375" style="30" customWidth="1"/>
    <col min="15619" max="15619" width="1.28515625" style="30" customWidth="1"/>
    <col min="15620" max="15620" width="7.140625" style="30" customWidth="1"/>
    <col min="15621" max="15621" width="8" style="30" customWidth="1"/>
    <col min="15622" max="15623" width="9.140625" style="30"/>
    <col min="15624" max="15624" width="41.42578125" style="30" customWidth="1"/>
    <col min="15625" max="15625" width="9.140625" style="30"/>
    <col min="15626" max="15626" width="10.140625" style="30" customWidth="1"/>
    <col min="15627" max="15627" width="9.140625" style="30"/>
    <col min="15628" max="15628" width="43.28515625" style="30" customWidth="1"/>
    <col min="15629" max="15872" width="9.140625" style="30"/>
    <col min="15873" max="15873" width="4.5703125" style="30" customWidth="1"/>
    <col min="15874" max="15874" width="24.7109375" style="30" customWidth="1"/>
    <col min="15875" max="15875" width="1.28515625" style="30" customWidth="1"/>
    <col min="15876" max="15876" width="7.140625" style="30" customWidth="1"/>
    <col min="15877" max="15877" width="8" style="30" customWidth="1"/>
    <col min="15878" max="15879" width="9.140625" style="30"/>
    <col min="15880" max="15880" width="41.42578125" style="30" customWidth="1"/>
    <col min="15881" max="15881" width="9.140625" style="30"/>
    <col min="15882" max="15882" width="10.140625" style="30" customWidth="1"/>
    <col min="15883" max="15883" width="9.140625" style="30"/>
    <col min="15884" max="15884" width="43.28515625" style="30" customWidth="1"/>
    <col min="15885" max="16128" width="9.140625" style="30"/>
    <col min="16129" max="16129" width="4.5703125" style="30" customWidth="1"/>
    <col min="16130" max="16130" width="24.7109375" style="30" customWidth="1"/>
    <col min="16131" max="16131" width="1.28515625" style="30" customWidth="1"/>
    <col min="16132" max="16132" width="7.140625" style="30" customWidth="1"/>
    <col min="16133" max="16133" width="8" style="30" customWidth="1"/>
    <col min="16134" max="16135" width="9.140625" style="30"/>
    <col min="16136" max="16136" width="41.42578125" style="30" customWidth="1"/>
    <col min="16137" max="16137" width="9.140625" style="30"/>
    <col min="16138" max="16138" width="10.140625" style="30" customWidth="1"/>
    <col min="16139" max="16139" width="9.140625" style="30"/>
    <col min="16140" max="16140" width="43.28515625" style="30" customWidth="1"/>
    <col min="16141" max="16384" width="9.140625" style="30"/>
  </cols>
  <sheetData>
    <row r="1" spans="1:12" x14ac:dyDescent="0.25">
      <c r="A1" s="30">
        <v>1</v>
      </c>
      <c r="B1" s="30" t="s">
        <v>90</v>
      </c>
      <c r="C1" s="30" t="s">
        <v>91</v>
      </c>
      <c r="D1" s="30" t="str">
        <f>VLOOKUP(A1,lgrtbsm,3)</f>
        <v>ADAM RIZKI HIDAYAH SIMANULANG</v>
      </c>
      <c r="E1" s="31"/>
      <c r="F1" s="31"/>
      <c r="G1" s="31"/>
      <c r="I1" s="30" t="s">
        <v>92</v>
      </c>
      <c r="K1" s="30" t="s">
        <v>93</v>
      </c>
    </row>
    <row r="2" spans="1:12" x14ac:dyDescent="0.25">
      <c r="B2" s="30" t="s">
        <v>94</v>
      </c>
      <c r="C2" s="30" t="s">
        <v>91</v>
      </c>
      <c r="D2" s="32">
        <f>VLOOKUP(A1,lgrtbsm,2)</f>
        <v>5038</v>
      </c>
      <c r="I2" s="30" t="s">
        <v>95</v>
      </c>
      <c r="K2" s="30" t="s">
        <v>96</v>
      </c>
    </row>
    <row r="3" spans="1:12" x14ac:dyDescent="0.25">
      <c r="B3" s="30" t="s">
        <v>97</v>
      </c>
      <c r="C3" s="30" t="s">
        <v>91</v>
      </c>
      <c r="D3" s="30" t="s">
        <v>98</v>
      </c>
    </row>
    <row r="5" spans="1:12" x14ac:dyDescent="0.25">
      <c r="A5" s="51" t="s">
        <v>99</v>
      </c>
      <c r="B5" s="51" t="s">
        <v>100</v>
      </c>
      <c r="C5" s="51"/>
      <c r="D5" s="51"/>
      <c r="E5" s="51" t="s">
        <v>101</v>
      </c>
      <c r="F5" s="51"/>
      <c r="G5" s="51"/>
      <c r="H5" s="51"/>
      <c r="I5" s="51" t="s">
        <v>102</v>
      </c>
      <c r="J5" s="51"/>
      <c r="K5" s="51"/>
      <c r="L5" s="51"/>
    </row>
    <row r="6" spans="1:12" x14ac:dyDescent="0.25">
      <c r="A6" s="51"/>
      <c r="B6" s="51"/>
      <c r="C6" s="51"/>
      <c r="D6" s="51"/>
      <c r="E6" s="33" t="s">
        <v>103</v>
      </c>
      <c r="F6" s="33" t="s">
        <v>104</v>
      </c>
      <c r="G6" s="33" t="s">
        <v>105</v>
      </c>
      <c r="H6" s="33" t="s">
        <v>106</v>
      </c>
      <c r="I6" s="33" t="s">
        <v>3</v>
      </c>
      <c r="J6" s="33" t="s">
        <v>107</v>
      </c>
      <c r="K6" s="33" t="s">
        <v>105</v>
      </c>
      <c r="L6" s="33" t="s">
        <v>106</v>
      </c>
    </row>
    <row r="7" spans="1:12" x14ac:dyDescent="0.25">
      <c r="A7" s="52" t="s">
        <v>108</v>
      </c>
      <c r="B7" s="52"/>
      <c r="C7" s="52"/>
      <c r="D7" s="52"/>
      <c r="E7" s="52"/>
      <c r="F7" s="52"/>
      <c r="G7" s="52"/>
      <c r="H7" s="52"/>
      <c r="I7" s="52"/>
      <c r="J7" s="52"/>
      <c r="K7" s="52"/>
      <c r="L7" s="52"/>
    </row>
    <row r="8" spans="1:12" ht="58.5" customHeight="1" x14ac:dyDescent="0.25">
      <c r="A8" s="33">
        <v>1</v>
      </c>
      <c r="B8" s="50" t="s">
        <v>109</v>
      </c>
      <c r="C8" s="50"/>
      <c r="D8" s="50"/>
      <c r="E8" s="33">
        <v>80</v>
      </c>
      <c r="F8" s="33">
        <f>VLOOKUP(A1,lgrtbsm,5)</f>
        <v>90</v>
      </c>
      <c r="G8" s="33" t="str">
        <f>IF(F8&gt;=92,"A",IF(F8&gt;=86,"B",IF(F8&gt;=80,"C","D")))</f>
        <v>B</v>
      </c>
      <c r="H8" s="34"/>
      <c r="I8" s="33">
        <v>80</v>
      </c>
      <c r="J8" s="33">
        <f>VLOOKUP(A1,lgrtbsm,6)</f>
        <v>90</v>
      </c>
      <c r="K8" s="42" t="str">
        <f>IF(J8&gt;=92,"A",IF(J8&gt;=86,"B",IF(J8&gt;=80,"C","D")))</f>
        <v>B</v>
      </c>
      <c r="L8" s="34"/>
    </row>
    <row r="9" spans="1:12" ht="45" customHeight="1" x14ac:dyDescent="0.25">
      <c r="A9" s="33">
        <v>2</v>
      </c>
      <c r="B9" s="50" t="s">
        <v>110</v>
      </c>
      <c r="C9" s="50"/>
      <c r="D9" s="50"/>
      <c r="E9" s="33">
        <v>75</v>
      </c>
      <c r="F9" s="33">
        <f>VLOOKUP(A1,lgrtbsm,7)</f>
        <v>85</v>
      </c>
      <c r="G9" s="33" t="str">
        <f>+G8</f>
        <v>B</v>
      </c>
      <c r="H9" s="35"/>
      <c r="I9" s="33">
        <v>75</v>
      </c>
      <c r="J9" s="33">
        <f>VLOOKUP(A1,lgrtbsm,8)</f>
        <v>90</v>
      </c>
      <c r="K9" s="33"/>
      <c r="L9" s="35"/>
    </row>
    <row r="10" spans="1:12" ht="38.25" customHeight="1" x14ac:dyDescent="0.25">
      <c r="A10" s="33">
        <v>3</v>
      </c>
      <c r="B10" s="50" t="s">
        <v>111</v>
      </c>
      <c r="C10" s="50"/>
      <c r="D10" s="50"/>
      <c r="E10" s="33">
        <v>75</v>
      </c>
      <c r="F10" s="33">
        <f>VLOOKUP(A1,lgrtbsm,9)</f>
        <v>85</v>
      </c>
      <c r="G10" s="33"/>
      <c r="H10" s="34"/>
      <c r="I10" s="33">
        <v>75</v>
      </c>
      <c r="J10" s="33">
        <f>VLOOKUP(A1,lgrtbsm,10)</f>
        <v>85</v>
      </c>
      <c r="K10" s="33"/>
      <c r="L10" s="35"/>
    </row>
    <row r="11" spans="1:12" ht="47.25" customHeight="1" x14ac:dyDescent="0.25">
      <c r="A11" s="33">
        <v>4</v>
      </c>
      <c r="B11" s="50" t="s">
        <v>112</v>
      </c>
      <c r="C11" s="50"/>
      <c r="D11" s="50"/>
      <c r="E11" s="33">
        <v>75</v>
      </c>
      <c r="F11" s="33">
        <f>VLOOKUP(A1,lgrtbsm,11)</f>
        <v>78</v>
      </c>
      <c r="G11" s="33"/>
      <c r="H11" s="36"/>
      <c r="I11" s="33">
        <v>75</v>
      </c>
      <c r="J11" s="33">
        <f>VLOOKUP(A1,lgrtbsm,12)</f>
        <v>78</v>
      </c>
      <c r="K11" s="33"/>
      <c r="L11" s="36"/>
    </row>
    <row r="12" spans="1:12" ht="53.25" customHeight="1" x14ac:dyDescent="0.25">
      <c r="A12" s="33">
        <v>5</v>
      </c>
      <c r="B12" s="53" t="s">
        <v>113</v>
      </c>
      <c r="C12" s="54"/>
      <c r="D12" s="55"/>
      <c r="E12" s="33">
        <v>75</v>
      </c>
      <c r="F12" s="33">
        <f>VLOOKUP(A1,lgrtbsm,13)</f>
        <v>84</v>
      </c>
      <c r="G12" s="33"/>
      <c r="H12" s="37"/>
      <c r="I12" s="33">
        <v>75</v>
      </c>
      <c r="J12" s="33">
        <f>VLOOKUP(A1,lgrtbsm,14)</f>
        <v>84</v>
      </c>
      <c r="K12" s="33"/>
      <c r="L12" s="35"/>
    </row>
    <row r="13" spans="1:12" x14ac:dyDescent="0.25">
      <c r="A13" s="56" t="s">
        <v>114</v>
      </c>
      <c r="B13" s="56"/>
      <c r="C13" s="56"/>
      <c r="D13" s="56"/>
      <c r="E13" s="56"/>
      <c r="F13" s="56"/>
      <c r="G13" s="56"/>
      <c r="H13" s="56"/>
      <c r="I13" s="56"/>
      <c r="J13" s="56"/>
      <c r="K13" s="56"/>
      <c r="L13" s="56"/>
    </row>
    <row r="14" spans="1:12" ht="49.5" customHeight="1" x14ac:dyDescent="0.25">
      <c r="A14" s="33">
        <v>1</v>
      </c>
      <c r="B14" s="50" t="s">
        <v>115</v>
      </c>
      <c r="C14" s="50"/>
      <c r="D14" s="50"/>
      <c r="E14" s="33">
        <v>75</v>
      </c>
      <c r="F14" s="33"/>
      <c r="G14" s="33"/>
      <c r="H14" s="36"/>
      <c r="I14" s="33">
        <v>75</v>
      </c>
      <c r="J14" s="33"/>
      <c r="K14" s="33"/>
      <c r="L14" s="36"/>
    </row>
    <row r="15" spans="1:12" x14ac:dyDescent="0.25">
      <c r="A15" s="56" t="s">
        <v>116</v>
      </c>
      <c r="B15" s="56"/>
      <c r="C15" s="56"/>
      <c r="D15" s="56"/>
      <c r="E15" s="56"/>
      <c r="F15" s="56"/>
      <c r="G15" s="56"/>
      <c r="H15" s="56"/>
      <c r="I15" s="56"/>
      <c r="J15" s="56"/>
      <c r="K15" s="56"/>
      <c r="L15" s="56"/>
    </row>
    <row r="16" spans="1:12" x14ac:dyDescent="0.25">
      <c r="A16" s="56" t="s">
        <v>117</v>
      </c>
      <c r="B16" s="56"/>
      <c r="C16" s="56"/>
      <c r="D16" s="56"/>
      <c r="E16" s="56"/>
      <c r="F16" s="56"/>
      <c r="G16" s="56"/>
      <c r="H16" s="56"/>
      <c r="I16" s="56"/>
      <c r="J16" s="56"/>
      <c r="K16" s="56"/>
      <c r="L16" s="56"/>
    </row>
    <row r="17" spans="1:12" ht="63" customHeight="1" x14ac:dyDescent="0.25">
      <c r="A17" s="33">
        <v>1</v>
      </c>
      <c r="B17" s="57" t="s">
        <v>28</v>
      </c>
      <c r="C17" s="58"/>
      <c r="D17" s="59"/>
      <c r="E17" s="33">
        <v>80</v>
      </c>
      <c r="F17" s="33">
        <f>VLOOKUP(A1,lgrtbsm,15)</f>
        <v>81</v>
      </c>
      <c r="G17" s="33" t="str">
        <f>IF(F17&gt;=92,"A",IF(F17&gt;=86,"B",IF(F17&gt;=80,"C","D")))</f>
        <v>C</v>
      </c>
      <c r="H17" s="36"/>
      <c r="I17" s="33">
        <v>80</v>
      </c>
      <c r="J17" s="43">
        <f>VLOOKUP(A1,lgrtbsm,16)</f>
        <v>83</v>
      </c>
      <c r="K17" s="33" t="str">
        <f>IF(J17&gt;=92,"A",IF(J17&gt;=86,"B",IF(J17&gt;=80,"C","D")))</f>
        <v>C</v>
      </c>
      <c r="L17" s="35"/>
    </row>
    <row r="18" spans="1:12" ht="63" customHeight="1" x14ac:dyDescent="0.25">
      <c r="A18" s="33">
        <v>2</v>
      </c>
      <c r="B18" s="57" t="s">
        <v>29</v>
      </c>
      <c r="C18" s="58"/>
      <c r="D18" s="59"/>
      <c r="E18" s="33">
        <v>80</v>
      </c>
      <c r="F18" s="33">
        <f>VLOOKUP(A1,lgrtbsm,17)</f>
        <v>80</v>
      </c>
      <c r="G18" s="33"/>
      <c r="H18" s="36"/>
      <c r="I18" s="33">
        <v>80</v>
      </c>
      <c r="J18" s="33">
        <f>VLOOKUP(A1,lgrtbsm,18)</f>
        <v>80</v>
      </c>
      <c r="K18" s="33" t="str">
        <f>IF(J18&gt;=92,"A",IF(J18&gt;=86,"B",IF(J18&gt;=80,"C","D")))</f>
        <v>C</v>
      </c>
      <c r="L18" s="35"/>
    </row>
    <row r="19" spans="1:12" ht="63" customHeight="1" x14ac:dyDescent="0.25">
      <c r="A19" s="33">
        <v>3</v>
      </c>
      <c r="B19" s="57" t="s">
        <v>30</v>
      </c>
      <c r="C19" s="58"/>
      <c r="D19" s="59"/>
      <c r="E19" s="33">
        <v>80</v>
      </c>
      <c r="F19" s="33">
        <f>VLOOKUP(A1,lgrtbsm,19)</f>
        <v>82</v>
      </c>
      <c r="G19" s="33"/>
      <c r="H19" s="36"/>
      <c r="I19" s="33">
        <v>80</v>
      </c>
      <c r="J19" s="33">
        <f>VLOOKUP(A1,lgrtbsm,19)</f>
        <v>82</v>
      </c>
      <c r="K19" s="33"/>
      <c r="L19" s="35"/>
    </row>
    <row r="20" spans="1:12" ht="63" customHeight="1" x14ac:dyDescent="0.25">
      <c r="A20" s="33">
        <v>4</v>
      </c>
      <c r="B20" s="57" t="s">
        <v>31</v>
      </c>
      <c r="C20" s="58"/>
      <c r="D20" s="59"/>
      <c r="E20" s="33">
        <v>80</v>
      </c>
      <c r="F20" s="33">
        <f>VLOOKUP(A1,lgrtbsm,20)</f>
        <v>82</v>
      </c>
      <c r="G20" s="33"/>
      <c r="H20" s="36"/>
      <c r="I20" s="33">
        <v>80</v>
      </c>
      <c r="J20" s="33">
        <f>VLOOKUP(A1,lgrtbsm,21)</f>
        <v>80</v>
      </c>
      <c r="K20" s="33"/>
      <c r="L20" s="35"/>
    </row>
    <row r="21" spans="1:12" ht="63" customHeight="1" x14ac:dyDescent="0.25">
      <c r="A21" s="33">
        <v>5</v>
      </c>
      <c r="B21" s="57" t="s">
        <v>32</v>
      </c>
      <c r="C21" s="58"/>
      <c r="D21" s="59"/>
      <c r="E21" s="33">
        <v>80</v>
      </c>
      <c r="F21" s="33">
        <f>VLOOKUP(A1,lgrtbsm,23)</f>
        <v>84</v>
      </c>
      <c r="G21" s="33"/>
      <c r="H21" s="36"/>
      <c r="I21" s="33">
        <v>80</v>
      </c>
      <c r="J21" s="33">
        <f>VLOOKUP(A1,lgrtbsm,24)</f>
        <v>84</v>
      </c>
      <c r="K21" s="33"/>
      <c r="L21" s="35"/>
    </row>
    <row r="22" spans="1:12" ht="63" customHeight="1" x14ac:dyDescent="0.25">
      <c r="A22" s="33">
        <v>6</v>
      </c>
      <c r="B22" s="60"/>
      <c r="C22" s="61"/>
      <c r="D22" s="62"/>
      <c r="E22" s="33">
        <v>80</v>
      </c>
      <c r="F22" s="33"/>
      <c r="G22" s="33"/>
      <c r="H22" s="36"/>
      <c r="I22" s="33">
        <v>80</v>
      </c>
      <c r="J22" s="33"/>
      <c r="K22" s="33"/>
      <c r="L22" s="35"/>
    </row>
    <row r="23" spans="1:12" x14ac:dyDescent="0.25">
      <c r="A23" s="38"/>
      <c r="B23" s="38"/>
      <c r="C23" s="38"/>
      <c r="D23" s="38"/>
      <c r="E23" s="38"/>
      <c r="F23" s="38"/>
      <c r="G23" s="38"/>
      <c r="H23" s="39"/>
      <c r="I23" s="40"/>
      <c r="J23" s="38"/>
      <c r="K23" s="38"/>
      <c r="L23" s="40"/>
    </row>
    <row r="24" spans="1:12" x14ac:dyDescent="0.25">
      <c r="A24" s="38"/>
      <c r="B24" s="38"/>
      <c r="C24" s="38"/>
      <c r="D24" s="38"/>
      <c r="E24" s="38"/>
      <c r="F24" s="38"/>
      <c r="G24" s="38"/>
      <c r="H24" s="39"/>
      <c r="I24" s="40"/>
      <c r="J24" s="38"/>
      <c r="K24" s="38"/>
      <c r="L24" s="40"/>
    </row>
    <row r="25" spans="1:12" x14ac:dyDescent="0.25">
      <c r="A25" s="41"/>
      <c r="B25" s="41"/>
      <c r="C25" s="41"/>
      <c r="D25" s="41"/>
    </row>
    <row r="26" spans="1:12" x14ac:dyDescent="0.25">
      <c r="A26" s="41"/>
      <c r="B26" s="41"/>
      <c r="C26" s="41"/>
      <c r="D26" s="41"/>
    </row>
    <row r="27" spans="1:12" x14ac:dyDescent="0.25">
      <c r="A27" s="41"/>
      <c r="B27" s="41"/>
      <c r="C27" s="41"/>
      <c r="D27" s="41"/>
    </row>
    <row r="28" spans="1:12" x14ac:dyDescent="0.25">
      <c r="A28" s="41"/>
      <c r="B28" s="41"/>
      <c r="C28" s="41"/>
      <c r="D28" s="41"/>
    </row>
    <row r="29" spans="1:12" x14ac:dyDescent="0.25">
      <c r="A29" s="41"/>
      <c r="B29" s="41"/>
      <c r="C29" s="41"/>
      <c r="D29" s="41"/>
    </row>
    <row r="30" spans="1:12" x14ac:dyDescent="0.25">
      <c r="A30" s="41"/>
      <c r="B30" s="41"/>
      <c r="C30" s="41"/>
      <c r="D30" s="41"/>
    </row>
    <row r="31" spans="1:12" x14ac:dyDescent="0.25">
      <c r="A31" s="41"/>
      <c r="B31" s="41"/>
      <c r="C31" s="41"/>
      <c r="D31" s="41"/>
    </row>
    <row r="32" spans="1:12" x14ac:dyDescent="0.25">
      <c r="A32" s="41"/>
      <c r="B32" s="41"/>
      <c r="C32" s="41"/>
      <c r="D32" s="41"/>
    </row>
    <row r="33" spans="1:4" x14ac:dyDescent="0.25">
      <c r="A33" s="41"/>
      <c r="B33" s="41"/>
      <c r="C33" s="41"/>
      <c r="D33" s="41"/>
    </row>
    <row r="34" spans="1:4" x14ac:dyDescent="0.25">
      <c r="A34" s="41"/>
      <c r="B34" s="41"/>
      <c r="C34" s="41"/>
      <c r="D34" s="41"/>
    </row>
    <row r="35" spans="1:4" x14ac:dyDescent="0.25">
      <c r="A35" s="41"/>
      <c r="B35" s="41"/>
      <c r="C35" s="41"/>
      <c r="D35" s="41"/>
    </row>
    <row r="36" spans="1:4" x14ac:dyDescent="0.25">
      <c r="A36" s="41"/>
      <c r="B36" s="41"/>
      <c r="C36" s="41"/>
      <c r="D36" s="41"/>
    </row>
    <row r="37" spans="1:4" x14ac:dyDescent="0.25">
      <c r="A37" s="41"/>
      <c r="B37" s="41"/>
      <c r="C37" s="41"/>
      <c r="D37" s="41"/>
    </row>
    <row r="38" spans="1:4" x14ac:dyDescent="0.25">
      <c r="A38" s="41"/>
      <c r="B38" s="41"/>
      <c r="C38" s="41"/>
      <c r="D38" s="41"/>
    </row>
    <row r="39" spans="1:4" x14ac:dyDescent="0.25">
      <c r="A39" s="41"/>
      <c r="B39" s="41"/>
      <c r="C39" s="41"/>
      <c r="D39" s="41"/>
    </row>
    <row r="40" spans="1:4" x14ac:dyDescent="0.25">
      <c r="A40" s="41"/>
      <c r="B40" s="41"/>
      <c r="C40" s="41"/>
      <c r="D40" s="41"/>
    </row>
    <row r="41" spans="1:4" x14ac:dyDescent="0.25">
      <c r="A41" s="41"/>
      <c r="B41" s="41"/>
      <c r="C41" s="41"/>
      <c r="D41" s="41"/>
    </row>
    <row r="42" spans="1:4" x14ac:dyDescent="0.25">
      <c r="A42" s="41"/>
      <c r="B42" s="41"/>
      <c r="C42" s="41"/>
      <c r="D42" s="41"/>
    </row>
    <row r="43" spans="1:4" x14ac:dyDescent="0.25">
      <c r="A43" s="41"/>
      <c r="B43" s="41"/>
      <c r="C43" s="41"/>
      <c r="D43" s="41"/>
    </row>
    <row r="44" spans="1:4" x14ac:dyDescent="0.25">
      <c r="A44" s="41"/>
      <c r="B44" s="41"/>
      <c r="C44" s="41"/>
      <c r="D44" s="41"/>
    </row>
    <row r="45" spans="1:4" x14ac:dyDescent="0.25">
      <c r="A45" s="41"/>
      <c r="B45" s="41"/>
      <c r="C45" s="41"/>
      <c r="D45" s="41"/>
    </row>
    <row r="46" spans="1:4" x14ac:dyDescent="0.25">
      <c r="A46" s="41"/>
      <c r="B46" s="41"/>
      <c r="C46" s="41"/>
      <c r="D46" s="41"/>
    </row>
    <row r="47" spans="1:4" x14ac:dyDescent="0.25">
      <c r="A47" s="41"/>
      <c r="B47" s="41"/>
      <c r="C47" s="41"/>
      <c r="D47" s="41"/>
    </row>
    <row r="48" spans="1:4" x14ac:dyDescent="0.25">
      <c r="A48" s="41"/>
      <c r="B48" s="41"/>
      <c r="C48" s="41"/>
      <c r="D48" s="41"/>
    </row>
    <row r="49" spans="1:4" x14ac:dyDescent="0.25">
      <c r="A49" s="41"/>
      <c r="B49" s="41"/>
      <c r="C49" s="41"/>
      <c r="D49" s="41"/>
    </row>
    <row r="50" spans="1:4" x14ac:dyDescent="0.25">
      <c r="A50" s="41"/>
      <c r="B50" s="41"/>
      <c r="C50" s="41"/>
      <c r="D50" s="41"/>
    </row>
    <row r="51" spans="1:4" x14ac:dyDescent="0.25">
      <c r="A51" s="41"/>
      <c r="B51" s="41"/>
      <c r="C51" s="41"/>
      <c r="D51" s="41"/>
    </row>
    <row r="52" spans="1:4" x14ac:dyDescent="0.25">
      <c r="A52" s="41"/>
      <c r="B52" s="41"/>
      <c r="C52" s="41"/>
      <c r="D52" s="41"/>
    </row>
    <row r="53" spans="1:4" x14ac:dyDescent="0.25">
      <c r="A53" s="41"/>
      <c r="B53" s="41"/>
      <c r="C53" s="41"/>
      <c r="D53" s="41"/>
    </row>
    <row r="54" spans="1:4" x14ac:dyDescent="0.25">
      <c r="A54" s="41"/>
      <c r="B54" s="41"/>
      <c r="C54" s="41"/>
      <c r="D54" s="41"/>
    </row>
    <row r="55" spans="1:4" x14ac:dyDescent="0.25">
      <c r="A55" s="41"/>
      <c r="B55" s="41"/>
      <c r="C55" s="41"/>
      <c r="D55" s="41"/>
    </row>
    <row r="56" spans="1:4" x14ac:dyDescent="0.25">
      <c r="A56" s="41"/>
      <c r="B56" s="41"/>
      <c r="C56" s="41"/>
      <c r="D56" s="41"/>
    </row>
    <row r="57" spans="1:4" x14ac:dyDescent="0.25">
      <c r="A57" s="41"/>
      <c r="B57" s="41"/>
      <c r="C57" s="41"/>
      <c r="D57" s="41"/>
    </row>
    <row r="58" spans="1:4" x14ac:dyDescent="0.25">
      <c r="A58" s="41"/>
      <c r="B58" s="41"/>
      <c r="C58" s="41"/>
      <c r="D58" s="41"/>
    </row>
    <row r="59" spans="1:4" x14ac:dyDescent="0.25">
      <c r="A59" s="41"/>
      <c r="B59" s="41"/>
      <c r="C59" s="41"/>
      <c r="D59" s="41"/>
    </row>
    <row r="60" spans="1:4" x14ac:dyDescent="0.25">
      <c r="A60" s="41"/>
      <c r="B60" s="41"/>
      <c r="C60" s="41"/>
      <c r="D60" s="41"/>
    </row>
    <row r="61" spans="1:4" x14ac:dyDescent="0.25">
      <c r="A61" s="41"/>
      <c r="B61" s="41"/>
      <c r="C61" s="41"/>
      <c r="D61" s="41"/>
    </row>
    <row r="62" spans="1:4" x14ac:dyDescent="0.25">
      <c r="A62" s="41"/>
      <c r="B62" s="41"/>
      <c r="C62" s="41"/>
      <c r="D62" s="41"/>
    </row>
    <row r="63" spans="1:4" x14ac:dyDescent="0.25">
      <c r="A63" s="41"/>
      <c r="B63" s="41"/>
      <c r="C63" s="41"/>
      <c r="D63" s="41"/>
    </row>
    <row r="64" spans="1:4" x14ac:dyDescent="0.25">
      <c r="A64" s="41"/>
      <c r="B64" s="41"/>
      <c r="C64" s="41"/>
      <c r="D64" s="41"/>
    </row>
    <row r="65" spans="1:4" x14ac:dyDescent="0.25">
      <c r="A65" s="41"/>
      <c r="B65" s="41"/>
      <c r="C65" s="41"/>
      <c r="D65" s="41"/>
    </row>
    <row r="66" spans="1:4" x14ac:dyDescent="0.25">
      <c r="A66" s="41"/>
      <c r="B66" s="41"/>
      <c r="C66" s="41"/>
      <c r="D66" s="41"/>
    </row>
    <row r="67" spans="1:4" x14ac:dyDescent="0.25">
      <c r="A67" s="41"/>
      <c r="B67" s="41"/>
      <c r="C67" s="41"/>
      <c r="D67" s="41"/>
    </row>
    <row r="68" spans="1:4" x14ac:dyDescent="0.25">
      <c r="A68" s="41"/>
      <c r="B68" s="41"/>
      <c r="C68" s="41"/>
      <c r="D68" s="41"/>
    </row>
    <row r="69" spans="1:4" x14ac:dyDescent="0.25">
      <c r="A69" s="41"/>
      <c r="B69" s="41"/>
      <c r="C69" s="41"/>
      <c r="D69" s="41"/>
    </row>
    <row r="70" spans="1:4" x14ac:dyDescent="0.25">
      <c r="A70" s="41"/>
      <c r="B70" s="41"/>
      <c r="C70" s="41"/>
      <c r="D70" s="41"/>
    </row>
    <row r="71" spans="1:4" x14ac:dyDescent="0.25">
      <c r="A71" s="41"/>
      <c r="B71" s="41"/>
      <c r="C71" s="41"/>
      <c r="D71" s="41"/>
    </row>
  </sheetData>
  <mergeCells count="20">
    <mergeCell ref="B21:D21"/>
    <mergeCell ref="B22:D22"/>
    <mergeCell ref="A15:L15"/>
    <mergeCell ref="A16:L16"/>
    <mergeCell ref="B17:D17"/>
    <mergeCell ref="B18:D18"/>
    <mergeCell ref="B19:D19"/>
    <mergeCell ref="B20:D20"/>
    <mergeCell ref="B14:D14"/>
    <mergeCell ref="A5:A6"/>
    <mergeCell ref="B5:D6"/>
    <mergeCell ref="E5:H5"/>
    <mergeCell ref="I5:L5"/>
    <mergeCell ref="A7:L7"/>
    <mergeCell ref="B8:D8"/>
    <mergeCell ref="B9:D9"/>
    <mergeCell ref="B10:D10"/>
    <mergeCell ref="B11:D11"/>
    <mergeCell ref="B12:D12"/>
    <mergeCell ref="A13:L13"/>
  </mergeCells>
  <pageMargins left="0.70866141732283472" right="0.55118110236220474" top="1.6535433070866143" bottom="0.74803149606299213" header="0.31496062992125984" footer="0.31496062992125984"/>
  <pageSetup paperSize="9" scale="75"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LEGGER!$A$11:$A$27</xm:f>
          </x14:formula1>
          <xm:sqref>A1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topLeftCell="C1" workbookViewId="0">
      <selection activeCell="E5" sqref="E5"/>
    </sheetView>
  </sheetViews>
  <sheetFormatPr defaultRowHeight="15" x14ac:dyDescent="0.25"/>
  <cols>
    <col min="2" max="2" width="32" customWidth="1"/>
    <col min="4" max="4" width="26" customWidth="1"/>
    <col min="7" max="7" width="32.28515625" customWidth="1"/>
    <col min="9" max="9" width="34.7109375" customWidth="1"/>
  </cols>
  <sheetData>
    <row r="1" spans="1:10" x14ac:dyDescent="0.25">
      <c r="A1" t="s">
        <v>50</v>
      </c>
      <c r="C1" s="9" t="s">
        <v>54</v>
      </c>
      <c r="D1" s="9"/>
      <c r="F1" t="s">
        <v>50</v>
      </c>
      <c r="H1" s="9" t="s">
        <v>54</v>
      </c>
      <c r="I1" s="9"/>
    </row>
    <row r="2" spans="1:10" x14ac:dyDescent="0.25">
      <c r="A2" t="s">
        <v>51</v>
      </c>
      <c r="C2" t="s">
        <v>69</v>
      </c>
      <c r="F2" t="s">
        <v>51</v>
      </c>
      <c r="H2" t="s">
        <v>69</v>
      </c>
    </row>
    <row r="3" spans="1:10" x14ac:dyDescent="0.25">
      <c r="A3" t="s">
        <v>52</v>
      </c>
      <c r="C3" s="10" t="s">
        <v>59</v>
      </c>
      <c r="F3" t="s">
        <v>52</v>
      </c>
      <c r="H3" s="10" t="s">
        <v>59</v>
      </c>
    </row>
    <row r="4" spans="1:10" ht="45" x14ac:dyDescent="0.25">
      <c r="A4" s="11" t="s">
        <v>0</v>
      </c>
      <c r="B4" s="11" t="s">
        <v>2</v>
      </c>
      <c r="C4" s="12" t="s">
        <v>41</v>
      </c>
      <c r="D4" s="11" t="s">
        <v>42</v>
      </c>
      <c r="E4" s="11" t="s">
        <v>43</v>
      </c>
      <c r="F4" s="11" t="s">
        <v>0</v>
      </c>
      <c r="G4" s="11" t="s">
        <v>44</v>
      </c>
      <c r="H4" s="12" t="s">
        <v>45</v>
      </c>
      <c r="I4" s="11" t="s">
        <v>42</v>
      </c>
      <c r="J4" s="11" t="s">
        <v>43</v>
      </c>
    </row>
    <row r="5" spans="1:10" ht="75.75" customHeight="1" x14ac:dyDescent="0.25">
      <c r="A5" s="4">
        <v>1</v>
      </c>
      <c r="B5" s="7" t="s">
        <v>11</v>
      </c>
      <c r="C5" s="4">
        <v>85</v>
      </c>
      <c r="D5" s="14" t="s">
        <v>70</v>
      </c>
      <c r="E5" s="4" t="str">
        <f>IF(C5&gt;=92,"A",IF(C5&gt;=84,"B",IF(C5&gt;=75,"C","D")))</f>
        <v>B</v>
      </c>
      <c r="F5" s="4">
        <v>1</v>
      </c>
      <c r="G5" s="7" t="s">
        <v>11</v>
      </c>
      <c r="H5" s="4">
        <v>85</v>
      </c>
      <c r="I5" s="14" t="s">
        <v>71</v>
      </c>
      <c r="J5" s="4" t="str">
        <f>IF(H5&gt;=92,"A",IF(H5&gt;=84,"B",IF(H5&gt;=75,"C","D")))</f>
        <v>B</v>
      </c>
    </row>
    <row r="6" spans="1:10" ht="78" customHeight="1" x14ac:dyDescent="0.25">
      <c r="A6" s="4">
        <v>2</v>
      </c>
      <c r="B6" s="8" t="s">
        <v>12</v>
      </c>
      <c r="C6" s="4">
        <v>88</v>
      </c>
      <c r="D6" s="14" t="s">
        <v>70</v>
      </c>
      <c r="E6" s="4" t="str">
        <f t="shared" ref="E6:E21" si="0">IF(C6&gt;=92,"A",IF(C6&gt;=84,"B",IF(C6&gt;=75,"C","D")))</f>
        <v>B</v>
      </c>
      <c r="F6" s="4">
        <v>2</v>
      </c>
      <c r="G6" s="7" t="s">
        <v>12</v>
      </c>
      <c r="H6" s="4">
        <v>88</v>
      </c>
      <c r="I6" s="14" t="s">
        <v>71</v>
      </c>
      <c r="J6" s="4" t="str">
        <f t="shared" ref="J6:J21" si="1">IF(H6&gt;=92,"A",IF(H6&gt;=84,"B",IF(H6&gt;=75,"C","D")))</f>
        <v>B</v>
      </c>
    </row>
    <row r="7" spans="1:10" ht="73.5" customHeight="1" x14ac:dyDescent="0.25">
      <c r="A7" s="4">
        <v>3</v>
      </c>
      <c r="B7" s="8" t="s">
        <v>13</v>
      </c>
      <c r="C7" s="4">
        <v>78</v>
      </c>
      <c r="D7" s="14" t="s">
        <v>70</v>
      </c>
      <c r="E7" s="4" t="str">
        <f t="shared" si="0"/>
        <v>C</v>
      </c>
      <c r="F7" s="4">
        <v>3</v>
      </c>
      <c r="G7" s="7" t="s">
        <v>13</v>
      </c>
      <c r="H7" s="4">
        <v>78</v>
      </c>
      <c r="I7" s="14" t="s">
        <v>71</v>
      </c>
      <c r="J7" s="4" t="str">
        <f t="shared" si="1"/>
        <v>C</v>
      </c>
    </row>
    <row r="8" spans="1:10" ht="75" customHeight="1" x14ac:dyDescent="0.25">
      <c r="A8" s="4">
        <v>4</v>
      </c>
      <c r="B8" s="7" t="s">
        <v>14</v>
      </c>
      <c r="C8" s="6">
        <v>80</v>
      </c>
      <c r="D8" s="14" t="s">
        <v>70</v>
      </c>
      <c r="E8" s="4" t="str">
        <f t="shared" si="0"/>
        <v>C</v>
      </c>
      <c r="F8" s="4">
        <v>4</v>
      </c>
      <c r="G8" s="7" t="s">
        <v>14</v>
      </c>
      <c r="H8" s="6">
        <v>80</v>
      </c>
      <c r="I8" s="14" t="s">
        <v>71</v>
      </c>
      <c r="J8" s="4" t="str">
        <f t="shared" si="1"/>
        <v>C</v>
      </c>
    </row>
    <row r="9" spans="1:10" ht="78" customHeight="1" x14ac:dyDescent="0.25">
      <c r="A9" s="4">
        <v>5</v>
      </c>
      <c r="B9" s="7" t="s">
        <v>15</v>
      </c>
      <c r="C9" s="6">
        <v>92</v>
      </c>
      <c r="D9" s="14" t="s">
        <v>70</v>
      </c>
      <c r="E9" s="4" t="str">
        <f t="shared" si="0"/>
        <v>A</v>
      </c>
      <c r="F9" s="4">
        <v>5</v>
      </c>
      <c r="G9" s="7" t="s">
        <v>15</v>
      </c>
      <c r="H9" s="6">
        <v>92</v>
      </c>
      <c r="I9" s="14" t="s">
        <v>71</v>
      </c>
      <c r="J9" s="4" t="str">
        <f t="shared" si="1"/>
        <v>A</v>
      </c>
    </row>
    <row r="10" spans="1:10" ht="76.5" customHeight="1" x14ac:dyDescent="0.25">
      <c r="A10" s="4">
        <v>6</v>
      </c>
      <c r="B10" s="4" t="s">
        <v>16</v>
      </c>
      <c r="C10" s="6">
        <v>84</v>
      </c>
      <c r="D10" s="14" t="s">
        <v>70</v>
      </c>
      <c r="E10" s="4" t="str">
        <f t="shared" si="0"/>
        <v>B</v>
      </c>
      <c r="F10" s="4">
        <v>6</v>
      </c>
      <c r="G10" s="7" t="s">
        <v>16</v>
      </c>
      <c r="H10" s="6">
        <v>84</v>
      </c>
      <c r="I10" s="14" t="s">
        <v>71</v>
      </c>
      <c r="J10" s="4" t="str">
        <f t="shared" si="1"/>
        <v>B</v>
      </c>
    </row>
    <row r="11" spans="1:10" ht="78.75" customHeight="1" x14ac:dyDescent="0.25">
      <c r="A11" s="4">
        <v>7</v>
      </c>
      <c r="B11" s="4" t="s">
        <v>17</v>
      </c>
      <c r="C11" s="6">
        <v>85</v>
      </c>
      <c r="D11" s="14" t="s">
        <v>70</v>
      </c>
      <c r="E11" s="4" t="str">
        <f t="shared" si="0"/>
        <v>B</v>
      </c>
      <c r="F11" s="4">
        <v>7</v>
      </c>
      <c r="G11" s="7" t="s">
        <v>17</v>
      </c>
      <c r="H11" s="6">
        <v>85</v>
      </c>
      <c r="I11" s="14" t="s">
        <v>71</v>
      </c>
      <c r="J11" s="4" t="str">
        <f t="shared" si="1"/>
        <v>B</v>
      </c>
    </row>
    <row r="12" spans="1:10" ht="73.5" customHeight="1" x14ac:dyDescent="0.25">
      <c r="A12" s="4">
        <v>8</v>
      </c>
      <c r="B12" s="4" t="s">
        <v>18</v>
      </c>
      <c r="C12" s="6">
        <v>85</v>
      </c>
      <c r="D12" s="14" t="s">
        <v>70</v>
      </c>
      <c r="E12" s="4" t="str">
        <f t="shared" si="0"/>
        <v>B</v>
      </c>
      <c r="F12" s="4">
        <v>8</v>
      </c>
      <c r="G12" s="7" t="s">
        <v>18</v>
      </c>
      <c r="H12" s="6">
        <v>85</v>
      </c>
      <c r="I12" s="14" t="s">
        <v>71</v>
      </c>
      <c r="J12" s="4" t="str">
        <f t="shared" si="1"/>
        <v>B</v>
      </c>
    </row>
    <row r="13" spans="1:10" ht="78" customHeight="1" x14ac:dyDescent="0.25">
      <c r="A13" s="4">
        <v>9</v>
      </c>
      <c r="B13" s="4" t="s">
        <v>19</v>
      </c>
      <c r="C13" s="6">
        <v>78</v>
      </c>
      <c r="D13" s="14" t="s">
        <v>70</v>
      </c>
      <c r="E13" s="4" t="str">
        <f t="shared" si="0"/>
        <v>C</v>
      </c>
      <c r="F13" s="4">
        <v>9</v>
      </c>
      <c r="G13" s="7" t="s">
        <v>19</v>
      </c>
      <c r="H13" s="6">
        <v>78</v>
      </c>
      <c r="I13" s="14" t="s">
        <v>71</v>
      </c>
      <c r="J13" s="4" t="str">
        <f t="shared" si="1"/>
        <v>C</v>
      </c>
    </row>
    <row r="14" spans="1:10" ht="78" customHeight="1" x14ac:dyDescent="0.25">
      <c r="A14" s="4">
        <v>10</v>
      </c>
      <c r="B14" s="4" t="s">
        <v>20</v>
      </c>
      <c r="C14" s="6">
        <v>85</v>
      </c>
      <c r="D14" s="14" t="s">
        <v>70</v>
      </c>
      <c r="E14" s="4" t="str">
        <f t="shared" si="0"/>
        <v>B</v>
      </c>
      <c r="F14" s="4">
        <v>10</v>
      </c>
      <c r="G14" s="7" t="s">
        <v>20</v>
      </c>
      <c r="H14" s="6">
        <v>85</v>
      </c>
      <c r="I14" s="14" t="s">
        <v>71</v>
      </c>
      <c r="J14" s="4" t="str">
        <f t="shared" si="1"/>
        <v>B</v>
      </c>
    </row>
    <row r="15" spans="1:10" ht="76.5" customHeight="1" x14ac:dyDescent="0.25">
      <c r="A15" s="4">
        <v>11</v>
      </c>
      <c r="B15" s="4" t="s">
        <v>21</v>
      </c>
      <c r="C15" s="6">
        <v>94</v>
      </c>
      <c r="D15" s="14" t="s">
        <v>70</v>
      </c>
      <c r="E15" s="4" t="str">
        <f t="shared" si="0"/>
        <v>A</v>
      </c>
      <c r="F15" s="4">
        <v>11</v>
      </c>
      <c r="G15" s="7" t="s">
        <v>21</v>
      </c>
      <c r="H15" s="6">
        <v>94</v>
      </c>
      <c r="I15" s="14" t="s">
        <v>71</v>
      </c>
      <c r="J15" s="4" t="str">
        <f t="shared" si="1"/>
        <v>A</v>
      </c>
    </row>
    <row r="16" spans="1:10" ht="77.25" customHeight="1" x14ac:dyDescent="0.25">
      <c r="A16" s="4">
        <v>12</v>
      </c>
      <c r="B16" s="4" t="s">
        <v>22</v>
      </c>
      <c r="C16" s="6">
        <v>92</v>
      </c>
      <c r="D16" s="14" t="s">
        <v>70</v>
      </c>
      <c r="E16" s="4" t="str">
        <f t="shared" si="0"/>
        <v>A</v>
      </c>
      <c r="F16" s="4">
        <v>12</v>
      </c>
      <c r="G16" s="7" t="s">
        <v>22</v>
      </c>
      <c r="H16" s="6">
        <v>92</v>
      </c>
      <c r="I16" s="14" t="s">
        <v>71</v>
      </c>
      <c r="J16" s="4" t="str">
        <f t="shared" si="1"/>
        <v>A</v>
      </c>
    </row>
    <row r="17" spans="1:10" ht="78" customHeight="1" x14ac:dyDescent="0.25">
      <c r="A17" s="4">
        <v>13</v>
      </c>
      <c r="B17" s="4" t="s">
        <v>23</v>
      </c>
      <c r="C17" s="6">
        <v>85</v>
      </c>
      <c r="D17" s="14" t="s">
        <v>70</v>
      </c>
      <c r="E17" s="4" t="str">
        <f t="shared" si="0"/>
        <v>B</v>
      </c>
      <c r="F17" s="4">
        <v>13</v>
      </c>
      <c r="G17" s="7" t="s">
        <v>23</v>
      </c>
      <c r="H17" s="6">
        <v>85</v>
      </c>
      <c r="I17" s="14" t="s">
        <v>71</v>
      </c>
      <c r="J17" s="4" t="str">
        <f t="shared" si="1"/>
        <v>B</v>
      </c>
    </row>
    <row r="18" spans="1:10" ht="90" x14ac:dyDescent="0.25">
      <c r="A18" s="4">
        <v>14</v>
      </c>
      <c r="B18" s="4" t="s">
        <v>24</v>
      </c>
      <c r="C18" s="6">
        <v>88</v>
      </c>
      <c r="D18" s="14" t="s">
        <v>70</v>
      </c>
      <c r="E18" s="4" t="str">
        <f t="shared" si="0"/>
        <v>B</v>
      </c>
      <c r="F18" s="4">
        <v>14</v>
      </c>
      <c r="G18" s="7" t="s">
        <v>24</v>
      </c>
      <c r="H18" s="6">
        <v>88</v>
      </c>
      <c r="I18" s="14" t="s">
        <v>71</v>
      </c>
      <c r="J18" s="4" t="str">
        <f t="shared" si="1"/>
        <v>B</v>
      </c>
    </row>
    <row r="19" spans="1:10" ht="90" x14ac:dyDescent="0.25">
      <c r="A19" s="4">
        <v>15</v>
      </c>
      <c r="B19" s="4" t="s">
        <v>62</v>
      </c>
      <c r="C19" s="6">
        <v>75</v>
      </c>
      <c r="D19" s="14" t="s">
        <v>70</v>
      </c>
      <c r="E19" s="4" t="str">
        <f t="shared" si="0"/>
        <v>C</v>
      </c>
      <c r="F19" s="4">
        <v>15</v>
      </c>
      <c r="G19" s="7" t="s">
        <v>62</v>
      </c>
      <c r="H19" s="6">
        <v>75</v>
      </c>
      <c r="I19" s="14" t="s">
        <v>71</v>
      </c>
      <c r="J19" s="4" t="str">
        <f t="shared" si="1"/>
        <v>C</v>
      </c>
    </row>
    <row r="20" spans="1:10" ht="90" x14ac:dyDescent="0.25">
      <c r="A20" s="4">
        <v>16</v>
      </c>
      <c r="B20" s="4" t="s">
        <v>26</v>
      </c>
      <c r="C20" s="6">
        <v>85</v>
      </c>
      <c r="D20" s="14" t="s">
        <v>70</v>
      </c>
      <c r="E20" s="4" t="str">
        <f t="shared" si="0"/>
        <v>B</v>
      </c>
      <c r="F20" s="4">
        <v>16</v>
      </c>
      <c r="G20" s="7" t="s">
        <v>26</v>
      </c>
      <c r="H20" s="6">
        <v>85</v>
      </c>
      <c r="I20" s="14" t="s">
        <v>71</v>
      </c>
      <c r="J20" s="4" t="str">
        <f t="shared" si="1"/>
        <v>B</v>
      </c>
    </row>
    <row r="21" spans="1:10" ht="90" x14ac:dyDescent="0.25">
      <c r="A21" s="4">
        <v>17</v>
      </c>
      <c r="B21" s="4" t="s">
        <v>27</v>
      </c>
      <c r="C21" s="6">
        <v>78</v>
      </c>
      <c r="D21" s="14" t="s">
        <v>70</v>
      </c>
      <c r="E21" s="4" t="str">
        <f t="shared" si="0"/>
        <v>C</v>
      </c>
      <c r="F21" s="4">
        <v>17</v>
      </c>
      <c r="G21" s="7" t="s">
        <v>27</v>
      </c>
      <c r="H21" s="6">
        <v>78</v>
      </c>
      <c r="I21" s="14" t="s">
        <v>71</v>
      </c>
      <c r="J21" s="4" t="str">
        <f t="shared" si="1"/>
        <v>C</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topLeftCell="A5" workbookViewId="0">
      <selection sqref="A1:J21"/>
    </sheetView>
  </sheetViews>
  <sheetFormatPr defaultRowHeight="15" x14ac:dyDescent="0.25"/>
  <cols>
    <col min="2" max="2" width="32.5703125" customWidth="1"/>
    <col min="7" max="7" width="32" customWidth="1"/>
  </cols>
  <sheetData>
    <row r="1" spans="1:10" x14ac:dyDescent="0.25">
      <c r="A1" t="s">
        <v>50</v>
      </c>
      <c r="C1" s="9" t="s">
        <v>54</v>
      </c>
      <c r="D1" s="9"/>
      <c r="F1" t="s">
        <v>50</v>
      </c>
      <c r="H1" s="9" t="s">
        <v>54</v>
      </c>
      <c r="I1" s="9"/>
    </row>
    <row r="2" spans="1:10" x14ac:dyDescent="0.25">
      <c r="A2" t="s">
        <v>51</v>
      </c>
      <c r="C2" t="s">
        <v>68</v>
      </c>
      <c r="F2" t="s">
        <v>51</v>
      </c>
      <c r="H2" t="s">
        <v>68</v>
      </c>
    </row>
    <row r="3" spans="1:10" x14ac:dyDescent="0.25">
      <c r="A3" t="s">
        <v>52</v>
      </c>
      <c r="C3" s="10" t="s">
        <v>55</v>
      </c>
      <c r="F3" t="s">
        <v>52</v>
      </c>
      <c r="H3" s="10" t="s">
        <v>55</v>
      </c>
    </row>
    <row r="4" spans="1:10" ht="45" x14ac:dyDescent="0.25">
      <c r="A4" s="11" t="s">
        <v>0</v>
      </c>
      <c r="B4" s="11" t="s">
        <v>2</v>
      </c>
      <c r="C4" s="12" t="s">
        <v>41</v>
      </c>
      <c r="D4" s="11" t="s">
        <v>42</v>
      </c>
      <c r="E4" s="11" t="s">
        <v>43</v>
      </c>
      <c r="F4" s="11" t="s">
        <v>0</v>
      </c>
      <c r="G4" s="11" t="s">
        <v>44</v>
      </c>
      <c r="H4" s="12" t="s">
        <v>45</v>
      </c>
      <c r="I4" s="11" t="s">
        <v>42</v>
      </c>
      <c r="J4" s="11" t="s">
        <v>43</v>
      </c>
    </row>
    <row r="5" spans="1:10" x14ac:dyDescent="0.25">
      <c r="A5" s="4">
        <v>1</v>
      </c>
      <c r="B5" s="7" t="s">
        <v>11</v>
      </c>
      <c r="C5" s="4">
        <v>80</v>
      </c>
      <c r="D5" s="14"/>
      <c r="E5" s="4" t="str">
        <f>IF(C5&gt;=92,"A",IF(C5&gt;=84,"B",IF(C5&gt;=75,"C","D")))</f>
        <v>C</v>
      </c>
      <c r="F5" s="4">
        <v>1</v>
      </c>
      <c r="G5" s="5" t="s">
        <v>11</v>
      </c>
      <c r="H5" s="4">
        <v>80</v>
      </c>
      <c r="I5" s="14"/>
      <c r="J5" s="4" t="str">
        <f>IF(H5&gt;=92,"A",IF(H5&gt;=84,"B",IF(H5&gt;=75,"C","D")))</f>
        <v>C</v>
      </c>
    </row>
    <row r="6" spans="1:10" ht="14.25" customHeight="1" x14ac:dyDescent="0.25">
      <c r="A6" s="4">
        <v>2</v>
      </c>
      <c r="B6" s="17" t="s">
        <v>12</v>
      </c>
      <c r="C6" s="4">
        <v>80</v>
      </c>
      <c r="D6" s="14"/>
      <c r="E6" s="4" t="str">
        <f t="shared" ref="E6:E21" si="0">IF(C6&gt;=92,"A",IF(C6&gt;=84,"B",IF(C6&gt;=75,"C","D")))</f>
        <v>C</v>
      </c>
      <c r="F6" s="4">
        <v>2</v>
      </c>
      <c r="G6" s="5" t="s">
        <v>12</v>
      </c>
      <c r="H6" s="4">
        <v>80</v>
      </c>
      <c r="I6" s="14"/>
      <c r="J6" s="4" t="str">
        <f t="shared" ref="J6:J21" si="1">IF(H6&gt;=92,"A",IF(H6&gt;=84,"B",IF(H6&gt;=75,"C","D")))</f>
        <v>C</v>
      </c>
    </row>
    <row r="7" spans="1:10" ht="15" customHeight="1" x14ac:dyDescent="0.25">
      <c r="A7" s="4">
        <v>3</v>
      </c>
      <c r="B7" s="18" t="s">
        <v>13</v>
      </c>
      <c r="C7" s="4">
        <v>80</v>
      </c>
      <c r="D7" s="14"/>
      <c r="E7" s="4" t="str">
        <f t="shared" si="0"/>
        <v>C</v>
      </c>
      <c r="F7" s="4">
        <v>3</v>
      </c>
      <c r="G7" s="5" t="s">
        <v>13</v>
      </c>
      <c r="H7" s="4">
        <v>80</v>
      </c>
      <c r="I7" s="14"/>
      <c r="J7" s="4" t="str">
        <f t="shared" si="1"/>
        <v>C</v>
      </c>
    </row>
    <row r="8" spans="1:10" x14ac:dyDescent="0.25">
      <c r="A8" s="4">
        <v>4</v>
      </c>
      <c r="B8" s="16" t="s">
        <v>14</v>
      </c>
      <c r="C8" s="4">
        <v>80</v>
      </c>
      <c r="D8" s="14"/>
      <c r="E8" s="4" t="str">
        <f t="shared" si="0"/>
        <v>C</v>
      </c>
      <c r="F8" s="4">
        <v>4</v>
      </c>
      <c r="G8" s="5" t="s">
        <v>14</v>
      </c>
      <c r="H8" s="4">
        <v>80</v>
      </c>
      <c r="I8" s="14"/>
      <c r="J8" s="4" t="str">
        <f t="shared" si="1"/>
        <v>C</v>
      </c>
    </row>
    <row r="9" spans="1:10" x14ac:dyDescent="0.25">
      <c r="A9" s="4">
        <v>5</v>
      </c>
      <c r="B9" s="16" t="s">
        <v>15</v>
      </c>
      <c r="C9" s="4">
        <v>80</v>
      </c>
      <c r="D9" s="14"/>
      <c r="E9" s="4" t="str">
        <f t="shared" si="0"/>
        <v>C</v>
      </c>
      <c r="F9" s="4">
        <v>5</v>
      </c>
      <c r="G9" s="5" t="s">
        <v>15</v>
      </c>
      <c r="H9" s="4">
        <v>80</v>
      </c>
      <c r="I9" s="14"/>
      <c r="J9" s="4" t="str">
        <f t="shared" si="1"/>
        <v>C</v>
      </c>
    </row>
    <row r="10" spans="1:10" x14ac:dyDescent="0.25">
      <c r="A10" s="4">
        <v>6</v>
      </c>
      <c r="B10" s="5" t="s">
        <v>16</v>
      </c>
      <c r="C10" s="4">
        <v>82</v>
      </c>
      <c r="D10" s="14"/>
      <c r="E10" s="4" t="str">
        <f t="shared" si="0"/>
        <v>C</v>
      </c>
      <c r="F10" s="4">
        <v>6</v>
      </c>
      <c r="G10" s="5" t="s">
        <v>16</v>
      </c>
      <c r="H10" s="4">
        <v>82</v>
      </c>
      <c r="I10" s="14"/>
      <c r="J10" s="4" t="str">
        <f t="shared" si="1"/>
        <v>C</v>
      </c>
    </row>
    <row r="11" spans="1:10" x14ac:dyDescent="0.25">
      <c r="A11" s="4">
        <v>7</v>
      </c>
      <c r="B11" s="15" t="s">
        <v>17</v>
      </c>
      <c r="C11" s="4">
        <v>85</v>
      </c>
      <c r="D11" s="14"/>
      <c r="E11" s="4" t="str">
        <f t="shared" si="0"/>
        <v>B</v>
      </c>
      <c r="F11" s="4">
        <v>7</v>
      </c>
      <c r="G11" s="5" t="s">
        <v>17</v>
      </c>
      <c r="H11" s="4">
        <v>85</v>
      </c>
      <c r="I11" s="14"/>
      <c r="J11" s="4" t="str">
        <f t="shared" si="1"/>
        <v>B</v>
      </c>
    </row>
    <row r="12" spans="1:10" x14ac:dyDescent="0.25">
      <c r="A12" s="4">
        <v>8</v>
      </c>
      <c r="B12" s="5" t="s">
        <v>18</v>
      </c>
      <c r="C12" s="4">
        <v>80</v>
      </c>
      <c r="D12" s="14"/>
      <c r="E12" s="4" t="str">
        <f t="shared" si="0"/>
        <v>C</v>
      </c>
      <c r="F12" s="4">
        <v>8</v>
      </c>
      <c r="G12" s="5" t="s">
        <v>18</v>
      </c>
      <c r="H12" s="4">
        <v>80</v>
      </c>
      <c r="I12" s="14"/>
      <c r="J12" s="4" t="str">
        <f t="shared" si="1"/>
        <v>C</v>
      </c>
    </row>
    <row r="13" spans="1:10" x14ac:dyDescent="0.25">
      <c r="A13" s="4">
        <v>9</v>
      </c>
      <c r="B13" s="5" t="s">
        <v>19</v>
      </c>
      <c r="C13" s="4">
        <v>80</v>
      </c>
      <c r="D13" s="14"/>
      <c r="E13" s="4" t="str">
        <f t="shared" si="0"/>
        <v>C</v>
      </c>
      <c r="F13" s="4">
        <v>9</v>
      </c>
      <c r="G13" s="5" t="s">
        <v>19</v>
      </c>
      <c r="H13" s="4">
        <v>80</v>
      </c>
      <c r="I13" s="14"/>
      <c r="J13" s="4" t="str">
        <f t="shared" si="1"/>
        <v>C</v>
      </c>
    </row>
    <row r="14" spans="1:10" x14ac:dyDescent="0.25">
      <c r="A14" s="4">
        <v>10</v>
      </c>
      <c r="B14" s="5" t="s">
        <v>20</v>
      </c>
      <c r="C14" s="4">
        <v>80</v>
      </c>
      <c r="D14" s="14"/>
      <c r="E14" s="4" t="str">
        <f t="shared" si="0"/>
        <v>C</v>
      </c>
      <c r="F14" s="4">
        <v>10</v>
      </c>
      <c r="G14" s="5" t="s">
        <v>20</v>
      </c>
      <c r="H14" s="4">
        <v>80</v>
      </c>
      <c r="I14" s="14"/>
      <c r="J14" s="4" t="str">
        <f t="shared" si="1"/>
        <v>C</v>
      </c>
    </row>
    <row r="15" spans="1:10" x14ac:dyDescent="0.25">
      <c r="A15" s="4">
        <v>11</v>
      </c>
      <c r="B15" s="5" t="s">
        <v>21</v>
      </c>
      <c r="C15" s="4">
        <v>85</v>
      </c>
      <c r="D15" s="14"/>
      <c r="E15" s="4" t="str">
        <f t="shared" si="0"/>
        <v>B</v>
      </c>
      <c r="F15" s="4">
        <v>11</v>
      </c>
      <c r="G15" s="5" t="s">
        <v>21</v>
      </c>
      <c r="H15" s="4">
        <v>85</v>
      </c>
      <c r="I15" s="14"/>
      <c r="J15" s="4" t="str">
        <f t="shared" si="1"/>
        <v>B</v>
      </c>
    </row>
    <row r="16" spans="1:10" x14ac:dyDescent="0.25">
      <c r="A16" s="4">
        <v>12</v>
      </c>
      <c r="B16" s="5" t="s">
        <v>22</v>
      </c>
      <c r="C16" s="4">
        <v>85</v>
      </c>
      <c r="D16" s="14"/>
      <c r="E16" s="4" t="str">
        <f t="shared" si="0"/>
        <v>B</v>
      </c>
      <c r="F16" s="4">
        <v>12</v>
      </c>
      <c r="G16" s="5" t="s">
        <v>22</v>
      </c>
      <c r="H16" s="4">
        <v>85</v>
      </c>
      <c r="I16" s="14"/>
      <c r="J16" s="4" t="str">
        <f t="shared" si="1"/>
        <v>B</v>
      </c>
    </row>
    <row r="17" spans="1:10" x14ac:dyDescent="0.25">
      <c r="A17" s="4">
        <v>13</v>
      </c>
      <c r="B17" s="5" t="s">
        <v>23</v>
      </c>
      <c r="C17" s="4">
        <v>85</v>
      </c>
      <c r="D17" s="14"/>
      <c r="E17" s="4" t="str">
        <f t="shared" si="0"/>
        <v>B</v>
      </c>
      <c r="F17" s="4">
        <v>13</v>
      </c>
      <c r="G17" s="5" t="s">
        <v>23</v>
      </c>
      <c r="H17" s="4">
        <v>85</v>
      </c>
      <c r="I17" s="14"/>
      <c r="J17" s="4" t="str">
        <f t="shared" si="1"/>
        <v>B</v>
      </c>
    </row>
    <row r="18" spans="1:10" x14ac:dyDescent="0.25">
      <c r="A18" s="4">
        <v>14</v>
      </c>
      <c r="B18" s="5" t="s">
        <v>24</v>
      </c>
      <c r="C18" s="4">
        <v>85</v>
      </c>
      <c r="D18" s="14"/>
      <c r="E18" s="4" t="str">
        <f t="shared" si="0"/>
        <v>B</v>
      </c>
      <c r="F18" s="4">
        <v>14</v>
      </c>
      <c r="G18" s="5" t="s">
        <v>24</v>
      </c>
      <c r="H18" s="4">
        <v>85</v>
      </c>
      <c r="I18" s="14"/>
      <c r="J18" s="4" t="str">
        <f t="shared" si="1"/>
        <v>B</v>
      </c>
    </row>
    <row r="19" spans="1:10" x14ac:dyDescent="0.25">
      <c r="A19" s="4">
        <v>15</v>
      </c>
      <c r="B19" s="5" t="s">
        <v>62</v>
      </c>
      <c r="C19" s="4">
        <v>80</v>
      </c>
      <c r="D19" s="14"/>
      <c r="E19" s="4" t="str">
        <f t="shared" si="0"/>
        <v>C</v>
      </c>
      <c r="F19" s="4">
        <v>15</v>
      </c>
      <c r="G19" s="5" t="s">
        <v>62</v>
      </c>
      <c r="H19" s="4">
        <v>80</v>
      </c>
      <c r="I19" s="14"/>
      <c r="J19" s="4" t="str">
        <f t="shared" si="1"/>
        <v>C</v>
      </c>
    </row>
    <row r="20" spans="1:10" x14ac:dyDescent="0.25">
      <c r="A20" s="4">
        <v>16</v>
      </c>
      <c r="B20" s="5" t="s">
        <v>26</v>
      </c>
      <c r="C20" s="4">
        <v>80</v>
      </c>
      <c r="D20" s="14"/>
      <c r="E20" s="4" t="str">
        <f t="shared" si="0"/>
        <v>C</v>
      </c>
      <c r="F20" s="4">
        <v>16</v>
      </c>
      <c r="G20" s="5" t="s">
        <v>26</v>
      </c>
      <c r="H20" s="4">
        <v>80</v>
      </c>
      <c r="I20" s="14"/>
      <c r="J20" s="4" t="str">
        <f t="shared" si="1"/>
        <v>C</v>
      </c>
    </row>
    <row r="21" spans="1:10" x14ac:dyDescent="0.25">
      <c r="A21" s="4">
        <v>17</v>
      </c>
      <c r="B21" s="5" t="s">
        <v>27</v>
      </c>
      <c r="C21" s="4">
        <v>80</v>
      </c>
      <c r="D21" s="14"/>
      <c r="E21" s="4" t="str">
        <f t="shared" si="0"/>
        <v>C</v>
      </c>
      <c r="F21" s="4">
        <v>17</v>
      </c>
      <c r="G21" s="5" t="s">
        <v>27</v>
      </c>
      <c r="H21" s="4">
        <v>80</v>
      </c>
      <c r="I21" s="14"/>
      <c r="J21" s="4" t="str">
        <f t="shared" si="1"/>
        <v>C</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topLeftCell="D1" workbookViewId="0">
      <selection activeCell="J5" sqref="J5"/>
    </sheetView>
  </sheetViews>
  <sheetFormatPr defaultRowHeight="15" x14ac:dyDescent="0.25"/>
  <cols>
    <col min="1" max="1" width="5.140625" customWidth="1"/>
    <col min="2" max="2" width="36.42578125" customWidth="1"/>
    <col min="4" max="4" width="45.85546875" customWidth="1"/>
    <col min="5" max="5" width="9.28515625" customWidth="1"/>
    <col min="6" max="6" width="5.140625" customWidth="1"/>
    <col min="7" max="7" width="36.7109375" customWidth="1"/>
    <col min="9" max="9" width="54.85546875" customWidth="1"/>
  </cols>
  <sheetData>
    <row r="1" spans="1:10" x14ac:dyDescent="0.25">
      <c r="A1" t="s">
        <v>50</v>
      </c>
      <c r="C1" s="9" t="s">
        <v>54</v>
      </c>
      <c r="D1" s="9"/>
      <c r="F1" t="s">
        <v>50</v>
      </c>
      <c r="H1" s="9" t="s">
        <v>54</v>
      </c>
      <c r="I1" s="9"/>
    </row>
    <row r="2" spans="1:10" x14ac:dyDescent="0.25">
      <c r="A2" t="s">
        <v>51</v>
      </c>
      <c r="C2" t="s">
        <v>58</v>
      </c>
      <c r="F2" t="s">
        <v>51</v>
      </c>
      <c r="H2" t="s">
        <v>58</v>
      </c>
    </row>
    <row r="3" spans="1:10" ht="13.5" customHeight="1" x14ac:dyDescent="0.25">
      <c r="A3" t="s">
        <v>52</v>
      </c>
      <c r="C3" s="10" t="s">
        <v>59</v>
      </c>
      <c r="F3" t="s">
        <v>52</v>
      </c>
      <c r="H3" s="10" t="s">
        <v>59</v>
      </c>
    </row>
    <row r="4" spans="1:10" ht="45.75" customHeight="1" x14ac:dyDescent="0.25">
      <c r="A4" s="11" t="s">
        <v>0</v>
      </c>
      <c r="B4" s="11" t="s">
        <v>2</v>
      </c>
      <c r="C4" s="12" t="s">
        <v>41</v>
      </c>
      <c r="D4" s="11" t="s">
        <v>42</v>
      </c>
      <c r="E4" s="11" t="s">
        <v>43</v>
      </c>
      <c r="F4" s="11" t="s">
        <v>0</v>
      </c>
      <c r="G4" s="11" t="s">
        <v>44</v>
      </c>
      <c r="H4" s="12" t="s">
        <v>45</v>
      </c>
      <c r="I4" s="11" t="s">
        <v>42</v>
      </c>
      <c r="J4" s="11" t="s">
        <v>43</v>
      </c>
    </row>
    <row r="5" spans="1:10" ht="30" x14ac:dyDescent="0.25">
      <c r="A5" s="4">
        <v>1</v>
      </c>
      <c r="B5" s="5" t="s">
        <v>11</v>
      </c>
      <c r="C5" s="4">
        <v>85</v>
      </c>
      <c r="D5" s="13" t="s">
        <v>56</v>
      </c>
      <c r="E5" s="4" t="s">
        <v>47</v>
      </c>
      <c r="F5" s="4">
        <v>1</v>
      </c>
      <c r="G5" s="5" t="s">
        <v>11</v>
      </c>
      <c r="H5" s="4">
        <v>90</v>
      </c>
      <c r="I5" s="13" t="s">
        <v>57</v>
      </c>
      <c r="J5" s="4" t="s">
        <v>47</v>
      </c>
    </row>
    <row r="6" spans="1:10" ht="30" x14ac:dyDescent="0.25">
      <c r="A6" s="4">
        <v>2</v>
      </c>
      <c r="B6" s="5" t="s">
        <v>12</v>
      </c>
      <c r="C6" s="4">
        <v>85</v>
      </c>
      <c r="D6" s="13" t="s">
        <v>56</v>
      </c>
      <c r="E6" s="4" t="str">
        <f t="shared" ref="E6:E21" si="0">IF(C6&gt;=92,"A",IF(C6&gt;=84,"B",IF(C6&gt;=75,"C","D")))</f>
        <v>B</v>
      </c>
      <c r="F6" s="4">
        <v>2</v>
      </c>
      <c r="G6" s="5" t="s">
        <v>12</v>
      </c>
      <c r="H6" s="4">
        <v>90</v>
      </c>
      <c r="I6" s="13" t="s">
        <v>57</v>
      </c>
      <c r="J6" s="4" t="s">
        <v>47</v>
      </c>
    </row>
    <row r="7" spans="1:10" ht="30" x14ac:dyDescent="0.25">
      <c r="A7" s="4">
        <v>3</v>
      </c>
      <c r="B7" s="5" t="s">
        <v>13</v>
      </c>
      <c r="C7" s="4">
        <v>85</v>
      </c>
      <c r="D7" s="13" t="s">
        <v>56</v>
      </c>
      <c r="E7" s="4" t="str">
        <f t="shared" si="0"/>
        <v>B</v>
      </c>
      <c r="F7" s="4">
        <v>3</v>
      </c>
      <c r="G7" s="5" t="s">
        <v>13</v>
      </c>
      <c r="H7" s="4">
        <v>85</v>
      </c>
      <c r="I7" s="13" t="s">
        <v>57</v>
      </c>
      <c r="J7" s="4" t="s">
        <v>47</v>
      </c>
    </row>
    <row r="8" spans="1:10" ht="30" x14ac:dyDescent="0.25">
      <c r="A8" s="4">
        <v>4</v>
      </c>
      <c r="B8" s="5" t="s">
        <v>14</v>
      </c>
      <c r="C8" s="4">
        <v>90</v>
      </c>
      <c r="D8" s="13" t="s">
        <v>56</v>
      </c>
      <c r="E8" s="4" t="str">
        <f t="shared" si="0"/>
        <v>B</v>
      </c>
      <c r="F8" s="4">
        <v>4</v>
      </c>
      <c r="G8" s="5" t="s">
        <v>14</v>
      </c>
      <c r="H8" s="4">
        <v>90</v>
      </c>
      <c r="I8" s="13" t="s">
        <v>57</v>
      </c>
      <c r="J8" s="4" t="s">
        <v>47</v>
      </c>
    </row>
    <row r="9" spans="1:10" ht="30" x14ac:dyDescent="0.25">
      <c r="A9" s="4">
        <v>5</v>
      </c>
      <c r="B9" s="5" t="s">
        <v>15</v>
      </c>
      <c r="C9" s="4">
        <v>95</v>
      </c>
      <c r="D9" s="13" t="s">
        <v>56</v>
      </c>
      <c r="E9" s="4" t="str">
        <f t="shared" si="0"/>
        <v>A</v>
      </c>
      <c r="F9" s="4">
        <v>5</v>
      </c>
      <c r="G9" s="5" t="s">
        <v>15</v>
      </c>
      <c r="H9" s="4">
        <v>95</v>
      </c>
      <c r="I9" s="13" t="s">
        <v>57</v>
      </c>
      <c r="J9" s="4" t="s">
        <v>48</v>
      </c>
    </row>
    <row r="10" spans="1:10" ht="30" x14ac:dyDescent="0.25">
      <c r="A10" s="4">
        <v>6</v>
      </c>
      <c r="B10" s="5" t="s">
        <v>16</v>
      </c>
      <c r="C10" s="4">
        <v>90</v>
      </c>
      <c r="D10" s="13" t="s">
        <v>56</v>
      </c>
      <c r="E10" s="4" t="str">
        <f t="shared" si="0"/>
        <v>B</v>
      </c>
      <c r="F10" s="4">
        <v>6</v>
      </c>
      <c r="G10" s="5" t="s">
        <v>16</v>
      </c>
      <c r="H10" s="4">
        <v>90</v>
      </c>
      <c r="I10" s="13" t="s">
        <v>57</v>
      </c>
      <c r="J10" s="4" t="s">
        <v>47</v>
      </c>
    </row>
    <row r="11" spans="1:10" ht="30" x14ac:dyDescent="0.25">
      <c r="A11" s="4">
        <v>7</v>
      </c>
      <c r="B11" s="5" t="s">
        <v>17</v>
      </c>
      <c r="C11" s="4">
        <v>85</v>
      </c>
      <c r="D11" s="13" t="s">
        <v>56</v>
      </c>
      <c r="E11" s="4" t="str">
        <f t="shared" si="0"/>
        <v>B</v>
      </c>
      <c r="F11" s="4">
        <v>7</v>
      </c>
      <c r="G11" s="5" t="s">
        <v>17</v>
      </c>
      <c r="H11" s="4">
        <v>90</v>
      </c>
      <c r="I11" s="13" t="s">
        <v>57</v>
      </c>
      <c r="J11" s="4" t="s">
        <v>47</v>
      </c>
    </row>
    <row r="12" spans="1:10" ht="30" x14ac:dyDescent="0.25">
      <c r="A12" s="4">
        <v>8</v>
      </c>
      <c r="B12" s="5" t="s">
        <v>18</v>
      </c>
      <c r="C12" s="4">
        <v>85</v>
      </c>
      <c r="D12" s="13" t="s">
        <v>56</v>
      </c>
      <c r="E12" s="4" t="str">
        <f t="shared" si="0"/>
        <v>B</v>
      </c>
      <c r="F12" s="4">
        <v>8</v>
      </c>
      <c r="G12" s="5" t="s">
        <v>18</v>
      </c>
      <c r="H12" s="4">
        <v>90</v>
      </c>
      <c r="I12" s="13" t="s">
        <v>57</v>
      </c>
      <c r="J12" s="4" t="s">
        <v>47</v>
      </c>
    </row>
    <row r="13" spans="1:10" ht="30" x14ac:dyDescent="0.25">
      <c r="A13" s="4">
        <v>9</v>
      </c>
      <c r="B13" s="5" t="s">
        <v>19</v>
      </c>
      <c r="C13" s="4">
        <v>85</v>
      </c>
      <c r="D13" s="13" t="s">
        <v>56</v>
      </c>
      <c r="E13" s="4" t="str">
        <f t="shared" si="0"/>
        <v>B</v>
      </c>
      <c r="F13" s="4">
        <v>9</v>
      </c>
      <c r="G13" s="5" t="s">
        <v>19</v>
      </c>
      <c r="H13" s="4">
        <v>90</v>
      </c>
      <c r="I13" s="13" t="s">
        <v>57</v>
      </c>
      <c r="J13" s="4" t="s">
        <v>47</v>
      </c>
    </row>
    <row r="14" spans="1:10" ht="30" x14ac:dyDescent="0.25">
      <c r="A14" s="4">
        <v>10</v>
      </c>
      <c r="B14" s="5" t="s">
        <v>20</v>
      </c>
      <c r="C14" s="4">
        <v>90</v>
      </c>
      <c r="D14" s="13" t="s">
        <v>56</v>
      </c>
      <c r="E14" s="4" t="str">
        <f t="shared" si="0"/>
        <v>B</v>
      </c>
      <c r="F14" s="4">
        <v>10</v>
      </c>
      <c r="G14" s="5" t="s">
        <v>20</v>
      </c>
      <c r="H14" s="4">
        <v>90</v>
      </c>
      <c r="I14" s="13" t="s">
        <v>57</v>
      </c>
      <c r="J14" s="4" t="s">
        <v>47</v>
      </c>
    </row>
    <row r="15" spans="1:10" ht="30" x14ac:dyDescent="0.25">
      <c r="A15" s="4">
        <v>11</v>
      </c>
      <c r="B15" s="5" t="s">
        <v>21</v>
      </c>
      <c r="C15" s="4">
        <v>95</v>
      </c>
      <c r="D15" s="13" t="s">
        <v>56</v>
      </c>
      <c r="E15" s="4" t="str">
        <f t="shared" si="0"/>
        <v>A</v>
      </c>
      <c r="F15" s="4">
        <v>11</v>
      </c>
      <c r="G15" s="5" t="s">
        <v>21</v>
      </c>
      <c r="H15" s="4">
        <v>95</v>
      </c>
      <c r="I15" s="13" t="s">
        <v>57</v>
      </c>
      <c r="J15" s="4" t="s">
        <v>48</v>
      </c>
    </row>
    <row r="16" spans="1:10" ht="30" x14ac:dyDescent="0.25">
      <c r="A16" s="4">
        <v>12</v>
      </c>
      <c r="B16" s="5" t="s">
        <v>22</v>
      </c>
      <c r="C16" s="4">
        <v>95</v>
      </c>
      <c r="D16" s="13" t="s">
        <v>56</v>
      </c>
      <c r="E16" s="4" t="str">
        <f t="shared" si="0"/>
        <v>A</v>
      </c>
      <c r="F16" s="4">
        <v>12</v>
      </c>
      <c r="G16" s="5" t="s">
        <v>22</v>
      </c>
      <c r="H16" s="4">
        <v>95</v>
      </c>
      <c r="I16" s="13" t="s">
        <v>57</v>
      </c>
      <c r="J16" s="4" t="s">
        <v>48</v>
      </c>
    </row>
    <row r="17" spans="1:10" ht="30" x14ac:dyDescent="0.25">
      <c r="A17" s="4">
        <v>13</v>
      </c>
      <c r="B17" s="5" t="s">
        <v>23</v>
      </c>
      <c r="C17" s="4">
        <v>90</v>
      </c>
      <c r="D17" s="13" t="s">
        <v>56</v>
      </c>
      <c r="E17" s="4" t="str">
        <f t="shared" si="0"/>
        <v>B</v>
      </c>
      <c r="F17" s="4">
        <v>13</v>
      </c>
      <c r="G17" s="5" t="s">
        <v>23</v>
      </c>
      <c r="H17" s="4">
        <v>90</v>
      </c>
      <c r="I17" s="13" t="s">
        <v>57</v>
      </c>
      <c r="J17" s="4" t="s">
        <v>47</v>
      </c>
    </row>
    <row r="18" spans="1:10" ht="30" x14ac:dyDescent="0.25">
      <c r="A18" s="4">
        <v>14</v>
      </c>
      <c r="B18" s="5" t="s">
        <v>24</v>
      </c>
      <c r="C18" s="4">
        <v>95</v>
      </c>
      <c r="D18" s="13" t="s">
        <v>56</v>
      </c>
      <c r="E18" s="4" t="str">
        <f t="shared" si="0"/>
        <v>A</v>
      </c>
      <c r="F18" s="4">
        <v>14</v>
      </c>
      <c r="G18" s="5" t="s">
        <v>24</v>
      </c>
      <c r="H18" s="4">
        <v>95</v>
      </c>
      <c r="I18" s="13" t="s">
        <v>57</v>
      </c>
      <c r="J18" s="4" t="s">
        <v>48</v>
      </c>
    </row>
    <row r="19" spans="1:10" ht="30" x14ac:dyDescent="0.25">
      <c r="A19" s="4">
        <v>15</v>
      </c>
      <c r="B19" s="5" t="s">
        <v>25</v>
      </c>
      <c r="C19" s="4">
        <v>85</v>
      </c>
      <c r="D19" s="13" t="s">
        <v>56</v>
      </c>
      <c r="E19" s="4" t="str">
        <f t="shared" si="0"/>
        <v>B</v>
      </c>
      <c r="F19" s="4">
        <v>15</v>
      </c>
      <c r="G19" s="5" t="s">
        <v>25</v>
      </c>
      <c r="H19" s="4">
        <v>85</v>
      </c>
      <c r="I19" s="13" t="s">
        <v>57</v>
      </c>
      <c r="J19" s="4" t="s">
        <v>47</v>
      </c>
    </row>
    <row r="20" spans="1:10" ht="30" x14ac:dyDescent="0.25">
      <c r="A20" s="4">
        <v>16</v>
      </c>
      <c r="B20" s="5" t="s">
        <v>26</v>
      </c>
      <c r="C20" s="4">
        <v>95</v>
      </c>
      <c r="D20" s="13" t="s">
        <v>56</v>
      </c>
      <c r="E20" s="4" t="str">
        <f t="shared" si="0"/>
        <v>A</v>
      </c>
      <c r="F20" s="4">
        <v>16</v>
      </c>
      <c r="G20" s="5" t="s">
        <v>26</v>
      </c>
      <c r="H20" s="4">
        <v>95</v>
      </c>
      <c r="I20" s="13" t="s">
        <v>57</v>
      </c>
      <c r="J20" s="4" t="s">
        <v>48</v>
      </c>
    </row>
    <row r="21" spans="1:10" ht="30" x14ac:dyDescent="0.25">
      <c r="A21" s="4">
        <v>17</v>
      </c>
      <c r="B21" s="5" t="s">
        <v>27</v>
      </c>
      <c r="C21" s="4">
        <v>85</v>
      </c>
      <c r="D21" s="13" t="s">
        <v>56</v>
      </c>
      <c r="E21" s="4" t="str">
        <f t="shared" si="0"/>
        <v>B</v>
      </c>
      <c r="F21" s="4">
        <v>17</v>
      </c>
      <c r="G21" s="5" t="s">
        <v>27</v>
      </c>
      <c r="H21" s="6">
        <v>90</v>
      </c>
      <c r="I21" s="13" t="s">
        <v>57</v>
      </c>
      <c r="J21" s="4" t="s">
        <v>47</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topLeftCell="D13" workbookViewId="0">
      <selection activeCell="H5" sqref="H5"/>
    </sheetView>
  </sheetViews>
  <sheetFormatPr defaultRowHeight="15" x14ac:dyDescent="0.25"/>
  <cols>
    <col min="2" max="2" width="32.28515625" customWidth="1"/>
    <col min="3" max="3" width="14.85546875" bestFit="1" customWidth="1"/>
    <col min="4" max="4" width="51.7109375" customWidth="1"/>
    <col min="7" max="7" width="34.85546875" customWidth="1"/>
    <col min="8" max="8" width="14.85546875" customWidth="1"/>
    <col min="9" max="9" width="55.28515625" bestFit="1" customWidth="1"/>
    <col min="10" max="10" width="15.42578125" customWidth="1"/>
  </cols>
  <sheetData>
    <row r="1" spans="1:10" x14ac:dyDescent="0.25">
      <c r="A1" t="s">
        <v>50</v>
      </c>
      <c r="C1" s="9" t="s">
        <v>54</v>
      </c>
      <c r="D1" s="9"/>
      <c r="F1" t="s">
        <v>50</v>
      </c>
      <c r="H1" s="9" t="s">
        <v>54</v>
      </c>
      <c r="I1" s="9"/>
    </row>
    <row r="2" spans="1:10" x14ac:dyDescent="0.25">
      <c r="A2" t="s">
        <v>51</v>
      </c>
      <c r="C2" t="s">
        <v>60</v>
      </c>
      <c r="F2" t="s">
        <v>51</v>
      </c>
      <c r="H2" t="s">
        <v>60</v>
      </c>
    </row>
    <row r="3" spans="1:10" x14ac:dyDescent="0.25">
      <c r="A3" t="s">
        <v>52</v>
      </c>
      <c r="C3" s="10" t="s">
        <v>59</v>
      </c>
      <c r="F3" t="s">
        <v>52</v>
      </c>
      <c r="H3" s="10" t="s">
        <v>59</v>
      </c>
    </row>
    <row r="4" spans="1:10" ht="36.75" customHeight="1" x14ac:dyDescent="0.25">
      <c r="A4" s="11" t="s">
        <v>0</v>
      </c>
      <c r="B4" s="11" t="s">
        <v>2</v>
      </c>
      <c r="C4" s="12" t="s">
        <v>41</v>
      </c>
      <c r="D4" s="11" t="s">
        <v>42</v>
      </c>
      <c r="E4" s="11" t="s">
        <v>43</v>
      </c>
      <c r="F4" s="11" t="s">
        <v>0</v>
      </c>
      <c r="G4" s="11" t="s">
        <v>44</v>
      </c>
      <c r="H4" s="12" t="s">
        <v>45</v>
      </c>
      <c r="I4" s="11" t="s">
        <v>42</v>
      </c>
      <c r="J4" s="11" t="s">
        <v>43</v>
      </c>
    </row>
    <row r="5" spans="1:10" ht="72.75" customHeight="1" x14ac:dyDescent="0.25">
      <c r="A5" s="4">
        <v>1</v>
      </c>
      <c r="B5" s="7" t="s">
        <v>11</v>
      </c>
      <c r="C5" s="4">
        <v>78</v>
      </c>
      <c r="D5" s="14" t="s">
        <v>61</v>
      </c>
      <c r="E5" s="4" t="str">
        <f>IF(C5&gt;=92,"A",IF(C5&gt;=84,"B",IF(C5&gt;=75,"C","D")))</f>
        <v>C</v>
      </c>
      <c r="F5" s="4">
        <v>1</v>
      </c>
      <c r="G5" s="7" t="s">
        <v>11</v>
      </c>
      <c r="H5" s="4">
        <v>78</v>
      </c>
      <c r="I5" s="14" t="s">
        <v>63</v>
      </c>
      <c r="J5" s="4" t="str">
        <f>IF(H5&gt;=92,"A",IF(H5&gt;=84,"B",IF(H5&gt;=75,"C","D")))</f>
        <v>C</v>
      </c>
    </row>
    <row r="6" spans="1:10" ht="75" x14ac:dyDescent="0.25">
      <c r="A6" s="4">
        <v>2</v>
      </c>
      <c r="B6" s="7" t="s">
        <v>12</v>
      </c>
      <c r="C6" s="4">
        <v>78</v>
      </c>
      <c r="D6" s="14" t="s">
        <v>61</v>
      </c>
      <c r="E6" s="4" t="str">
        <f t="shared" ref="E6:E21" si="0">IF(C6&gt;=92,"A",IF(C6&gt;=84,"B",IF(C6&gt;=75,"C","D")))</f>
        <v>C</v>
      </c>
      <c r="F6" s="4">
        <v>2</v>
      </c>
      <c r="G6" s="7" t="s">
        <v>12</v>
      </c>
      <c r="H6" s="4">
        <v>78</v>
      </c>
      <c r="I6" s="14" t="s">
        <v>63</v>
      </c>
      <c r="J6" s="4" t="str">
        <f t="shared" ref="J6:J21" si="1">IF(H6&gt;=92,"A",IF(H6&gt;=84,"B",IF(H6&gt;=75,"C","D")))</f>
        <v>C</v>
      </c>
    </row>
    <row r="7" spans="1:10" ht="75" x14ac:dyDescent="0.25">
      <c r="A7" s="4">
        <v>3</v>
      </c>
      <c r="B7" s="7" t="s">
        <v>13</v>
      </c>
      <c r="C7" s="4">
        <v>78</v>
      </c>
      <c r="D7" s="14" t="s">
        <v>61</v>
      </c>
      <c r="E7" s="4" t="str">
        <f t="shared" si="0"/>
        <v>C</v>
      </c>
      <c r="F7" s="4">
        <v>3</v>
      </c>
      <c r="G7" s="7" t="s">
        <v>13</v>
      </c>
      <c r="H7" s="4">
        <v>78</v>
      </c>
      <c r="I7" s="14" t="s">
        <v>63</v>
      </c>
      <c r="J7" s="4" t="str">
        <f t="shared" si="1"/>
        <v>C</v>
      </c>
    </row>
    <row r="8" spans="1:10" ht="75" x14ac:dyDescent="0.25">
      <c r="A8" s="4">
        <v>4</v>
      </c>
      <c r="B8" s="7" t="s">
        <v>14</v>
      </c>
      <c r="C8" s="6">
        <v>79</v>
      </c>
      <c r="D8" s="14" t="s">
        <v>61</v>
      </c>
      <c r="E8" s="4" t="str">
        <f t="shared" si="0"/>
        <v>C</v>
      </c>
      <c r="F8" s="4">
        <v>4</v>
      </c>
      <c r="G8" s="7" t="s">
        <v>14</v>
      </c>
      <c r="H8" s="6">
        <v>79</v>
      </c>
      <c r="I8" s="14" t="s">
        <v>63</v>
      </c>
      <c r="J8" s="4" t="str">
        <f t="shared" si="1"/>
        <v>C</v>
      </c>
    </row>
    <row r="9" spans="1:10" ht="75" x14ac:dyDescent="0.25">
      <c r="A9" s="4">
        <v>5</v>
      </c>
      <c r="B9" s="7" t="s">
        <v>15</v>
      </c>
      <c r="C9" s="6">
        <v>82</v>
      </c>
      <c r="D9" s="14" t="s">
        <v>61</v>
      </c>
      <c r="E9" s="4" t="str">
        <f t="shared" si="0"/>
        <v>C</v>
      </c>
      <c r="F9" s="4">
        <v>5</v>
      </c>
      <c r="G9" s="7" t="s">
        <v>15</v>
      </c>
      <c r="H9" s="6">
        <v>82</v>
      </c>
      <c r="I9" s="14" t="s">
        <v>63</v>
      </c>
      <c r="J9" s="4" t="str">
        <f t="shared" si="1"/>
        <v>C</v>
      </c>
    </row>
    <row r="10" spans="1:10" ht="75" x14ac:dyDescent="0.25">
      <c r="A10" s="4">
        <v>6</v>
      </c>
      <c r="B10" s="8" t="s">
        <v>16</v>
      </c>
      <c r="C10" s="6">
        <v>85</v>
      </c>
      <c r="D10" s="14" t="s">
        <v>61</v>
      </c>
      <c r="E10" s="4" t="str">
        <f t="shared" si="0"/>
        <v>B</v>
      </c>
      <c r="F10" s="4">
        <v>6</v>
      </c>
      <c r="G10" s="7" t="s">
        <v>16</v>
      </c>
      <c r="H10" s="6">
        <v>85</v>
      </c>
      <c r="I10" s="14" t="s">
        <v>63</v>
      </c>
      <c r="J10" s="4" t="str">
        <f t="shared" si="1"/>
        <v>B</v>
      </c>
    </row>
    <row r="11" spans="1:10" ht="75" x14ac:dyDescent="0.25">
      <c r="A11" s="4">
        <v>7</v>
      </c>
      <c r="B11" s="8" t="s">
        <v>17</v>
      </c>
      <c r="C11" s="6">
        <v>78</v>
      </c>
      <c r="D11" s="14" t="s">
        <v>61</v>
      </c>
      <c r="E11" s="4" t="str">
        <f t="shared" si="0"/>
        <v>C</v>
      </c>
      <c r="F11" s="4">
        <v>7</v>
      </c>
      <c r="G11" s="7" t="s">
        <v>17</v>
      </c>
      <c r="H11" s="6">
        <v>78</v>
      </c>
      <c r="I11" s="14" t="s">
        <v>63</v>
      </c>
      <c r="J11" s="4" t="str">
        <f t="shared" si="1"/>
        <v>C</v>
      </c>
    </row>
    <row r="12" spans="1:10" ht="75" x14ac:dyDescent="0.25">
      <c r="A12" s="4">
        <v>8</v>
      </c>
      <c r="B12" s="8" t="s">
        <v>18</v>
      </c>
      <c r="C12" s="6">
        <v>78</v>
      </c>
      <c r="D12" s="14" t="s">
        <v>61</v>
      </c>
      <c r="E12" s="4" t="str">
        <f t="shared" si="0"/>
        <v>C</v>
      </c>
      <c r="F12" s="4">
        <v>8</v>
      </c>
      <c r="G12" s="7" t="s">
        <v>18</v>
      </c>
      <c r="H12" s="6">
        <v>78</v>
      </c>
      <c r="I12" s="14" t="s">
        <v>63</v>
      </c>
      <c r="J12" s="4" t="str">
        <f t="shared" si="1"/>
        <v>C</v>
      </c>
    </row>
    <row r="13" spans="1:10" ht="75" x14ac:dyDescent="0.25">
      <c r="A13" s="4">
        <v>9</v>
      </c>
      <c r="B13" s="8" t="s">
        <v>19</v>
      </c>
      <c r="C13" s="6">
        <v>78</v>
      </c>
      <c r="D13" s="14" t="s">
        <v>61</v>
      </c>
      <c r="E13" s="4" t="str">
        <f t="shared" si="0"/>
        <v>C</v>
      </c>
      <c r="F13" s="4">
        <v>9</v>
      </c>
      <c r="G13" s="7" t="s">
        <v>19</v>
      </c>
      <c r="H13" s="6">
        <v>78</v>
      </c>
      <c r="I13" s="14" t="s">
        <v>63</v>
      </c>
      <c r="J13" s="4" t="str">
        <f t="shared" si="1"/>
        <v>C</v>
      </c>
    </row>
    <row r="14" spans="1:10" ht="75" x14ac:dyDescent="0.25">
      <c r="A14" s="4">
        <v>10</v>
      </c>
      <c r="B14" s="8" t="s">
        <v>20</v>
      </c>
      <c r="C14" s="6">
        <v>76</v>
      </c>
      <c r="D14" s="14" t="s">
        <v>61</v>
      </c>
      <c r="E14" s="4" t="str">
        <f t="shared" si="0"/>
        <v>C</v>
      </c>
      <c r="F14" s="4">
        <v>10</v>
      </c>
      <c r="G14" s="7" t="s">
        <v>20</v>
      </c>
      <c r="H14" s="6">
        <v>76</v>
      </c>
      <c r="I14" s="14" t="s">
        <v>63</v>
      </c>
      <c r="J14" s="4" t="str">
        <f t="shared" si="1"/>
        <v>C</v>
      </c>
    </row>
    <row r="15" spans="1:10" ht="75" x14ac:dyDescent="0.25">
      <c r="A15" s="4">
        <v>11</v>
      </c>
      <c r="B15" s="8" t="s">
        <v>21</v>
      </c>
      <c r="C15" s="6">
        <v>84</v>
      </c>
      <c r="D15" s="14" t="s">
        <v>61</v>
      </c>
      <c r="E15" s="4" t="str">
        <f t="shared" si="0"/>
        <v>B</v>
      </c>
      <c r="F15" s="4">
        <v>11</v>
      </c>
      <c r="G15" s="7" t="s">
        <v>21</v>
      </c>
      <c r="H15" s="6">
        <v>84</v>
      </c>
      <c r="I15" s="14" t="s">
        <v>63</v>
      </c>
      <c r="J15" s="4" t="str">
        <f t="shared" si="1"/>
        <v>B</v>
      </c>
    </row>
    <row r="16" spans="1:10" ht="75" x14ac:dyDescent="0.25">
      <c r="A16" s="4">
        <v>12</v>
      </c>
      <c r="B16" s="8" t="s">
        <v>22</v>
      </c>
      <c r="C16" s="6">
        <v>87</v>
      </c>
      <c r="D16" s="14" t="s">
        <v>61</v>
      </c>
      <c r="E16" s="4" t="str">
        <f t="shared" si="0"/>
        <v>B</v>
      </c>
      <c r="F16" s="4">
        <v>12</v>
      </c>
      <c r="G16" s="7" t="s">
        <v>22</v>
      </c>
      <c r="H16" s="6">
        <v>87</v>
      </c>
      <c r="I16" s="14" t="s">
        <v>63</v>
      </c>
      <c r="J16" s="4" t="str">
        <f t="shared" si="1"/>
        <v>B</v>
      </c>
    </row>
    <row r="17" spans="1:10" ht="75" x14ac:dyDescent="0.25">
      <c r="A17" s="4">
        <v>13</v>
      </c>
      <c r="B17" s="8" t="s">
        <v>23</v>
      </c>
      <c r="C17" s="6">
        <v>84</v>
      </c>
      <c r="D17" s="14" t="s">
        <v>61</v>
      </c>
      <c r="E17" s="4" t="str">
        <f t="shared" si="0"/>
        <v>B</v>
      </c>
      <c r="F17" s="4">
        <v>13</v>
      </c>
      <c r="G17" s="7" t="s">
        <v>23</v>
      </c>
      <c r="H17" s="6">
        <v>84</v>
      </c>
      <c r="I17" s="14" t="s">
        <v>63</v>
      </c>
      <c r="J17" s="4" t="str">
        <f t="shared" si="1"/>
        <v>B</v>
      </c>
    </row>
    <row r="18" spans="1:10" ht="75" x14ac:dyDescent="0.25">
      <c r="A18" s="4">
        <v>14</v>
      </c>
      <c r="B18" s="8" t="s">
        <v>24</v>
      </c>
      <c r="C18" s="6">
        <v>87</v>
      </c>
      <c r="D18" s="14" t="s">
        <v>61</v>
      </c>
      <c r="E18" s="4" t="str">
        <f t="shared" si="0"/>
        <v>B</v>
      </c>
      <c r="F18" s="4">
        <v>14</v>
      </c>
      <c r="G18" s="7" t="s">
        <v>24</v>
      </c>
      <c r="H18" s="6">
        <v>87</v>
      </c>
      <c r="I18" s="14" t="s">
        <v>63</v>
      </c>
      <c r="J18" s="4" t="str">
        <f t="shared" si="1"/>
        <v>B</v>
      </c>
    </row>
    <row r="19" spans="1:10" x14ac:dyDescent="0.25">
      <c r="A19" s="4">
        <v>15</v>
      </c>
      <c r="B19" s="8" t="s">
        <v>62</v>
      </c>
      <c r="C19" s="6"/>
      <c r="D19" s="14"/>
      <c r="E19" s="4"/>
      <c r="F19" s="4">
        <v>15</v>
      </c>
      <c r="G19" s="7" t="s">
        <v>62</v>
      </c>
      <c r="H19" s="6"/>
      <c r="I19" s="14"/>
      <c r="J19" s="4"/>
    </row>
    <row r="20" spans="1:10" ht="75" x14ac:dyDescent="0.25">
      <c r="A20" s="4">
        <v>16</v>
      </c>
      <c r="B20" s="8" t="s">
        <v>26</v>
      </c>
      <c r="C20" s="6">
        <v>78</v>
      </c>
      <c r="D20" s="14" t="s">
        <v>61</v>
      </c>
      <c r="E20" s="4" t="str">
        <f t="shared" si="0"/>
        <v>C</v>
      </c>
      <c r="F20" s="4">
        <v>16</v>
      </c>
      <c r="G20" s="7" t="s">
        <v>26</v>
      </c>
      <c r="H20" s="6">
        <v>78</v>
      </c>
      <c r="I20" s="14" t="s">
        <v>63</v>
      </c>
      <c r="J20" s="4" t="str">
        <f t="shared" si="1"/>
        <v>C</v>
      </c>
    </row>
    <row r="21" spans="1:10" ht="75" x14ac:dyDescent="0.25">
      <c r="A21" s="4">
        <v>17</v>
      </c>
      <c r="B21" s="8" t="s">
        <v>27</v>
      </c>
      <c r="C21" s="6">
        <v>78</v>
      </c>
      <c r="D21" s="14" t="s">
        <v>61</v>
      </c>
      <c r="E21" s="4" t="str">
        <f t="shared" si="0"/>
        <v>C</v>
      </c>
      <c r="F21" s="4">
        <v>17</v>
      </c>
      <c r="G21" s="7" t="s">
        <v>27</v>
      </c>
      <c r="H21" s="6">
        <v>78</v>
      </c>
      <c r="I21" s="14" t="s">
        <v>63</v>
      </c>
      <c r="J21" s="4" t="str">
        <f t="shared" si="1"/>
        <v>C</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topLeftCell="B1" workbookViewId="0">
      <selection activeCell="E5" sqref="E5"/>
    </sheetView>
  </sheetViews>
  <sheetFormatPr defaultRowHeight="15" x14ac:dyDescent="0.25"/>
  <cols>
    <col min="2" max="2" width="33.85546875" customWidth="1"/>
    <col min="4" max="4" width="33.42578125" customWidth="1"/>
    <col min="7" max="7" width="36.28515625" customWidth="1"/>
    <col min="9" max="9" width="26.7109375" customWidth="1"/>
  </cols>
  <sheetData>
    <row r="1" spans="1:10" x14ac:dyDescent="0.25">
      <c r="A1" t="s">
        <v>50</v>
      </c>
      <c r="C1" s="9" t="s">
        <v>54</v>
      </c>
      <c r="D1" s="9"/>
      <c r="F1" t="s">
        <v>50</v>
      </c>
      <c r="H1" s="9" t="s">
        <v>54</v>
      </c>
      <c r="I1" s="9"/>
    </row>
    <row r="2" spans="1:10" x14ac:dyDescent="0.25">
      <c r="A2" t="s">
        <v>51</v>
      </c>
      <c r="C2" t="s">
        <v>64</v>
      </c>
      <c r="F2" t="s">
        <v>51</v>
      </c>
      <c r="H2" t="s">
        <v>64</v>
      </c>
    </row>
    <row r="3" spans="1:10" x14ac:dyDescent="0.25">
      <c r="A3" t="s">
        <v>52</v>
      </c>
      <c r="C3" s="10" t="s">
        <v>59</v>
      </c>
      <c r="F3" t="s">
        <v>52</v>
      </c>
      <c r="H3" s="10" t="s">
        <v>59</v>
      </c>
    </row>
    <row r="4" spans="1:10" ht="45" x14ac:dyDescent="0.25">
      <c r="A4" s="11" t="s">
        <v>0</v>
      </c>
      <c r="B4" s="11" t="s">
        <v>2</v>
      </c>
      <c r="C4" s="12" t="s">
        <v>41</v>
      </c>
      <c r="D4" s="11" t="s">
        <v>42</v>
      </c>
      <c r="E4" s="11" t="s">
        <v>43</v>
      </c>
      <c r="F4" s="11" t="s">
        <v>0</v>
      </c>
      <c r="G4" s="11" t="s">
        <v>44</v>
      </c>
      <c r="H4" s="12" t="s">
        <v>45</v>
      </c>
      <c r="I4" s="11" t="s">
        <v>42</v>
      </c>
      <c r="J4" s="11" t="s">
        <v>43</v>
      </c>
    </row>
    <row r="5" spans="1:10" ht="60" x14ac:dyDescent="0.25">
      <c r="A5" s="4">
        <v>1</v>
      </c>
      <c r="B5" s="7" t="s">
        <v>11</v>
      </c>
      <c r="C5" s="4">
        <v>84</v>
      </c>
      <c r="D5" s="14" t="s">
        <v>72</v>
      </c>
      <c r="E5" s="4" t="str">
        <f>IF(C5&gt;=92,"A",IF(C5&gt;=84,"B",IF(C5&gt;=75,"C","D")))</f>
        <v>B</v>
      </c>
      <c r="F5" s="4">
        <v>1</v>
      </c>
      <c r="G5" s="5" t="s">
        <v>11</v>
      </c>
      <c r="H5" s="4">
        <v>84</v>
      </c>
      <c r="I5" s="14" t="s">
        <v>73</v>
      </c>
      <c r="J5" s="4" t="str">
        <f>IF(H5&gt;=92,"A",IF(H5&gt;=84,"B",IF(H5&gt;=75,"C","D")))</f>
        <v>B</v>
      </c>
    </row>
    <row r="6" spans="1:10" ht="60" x14ac:dyDescent="0.25">
      <c r="A6" s="4">
        <v>2</v>
      </c>
      <c r="B6" s="17" t="s">
        <v>12</v>
      </c>
      <c r="C6" s="4">
        <v>75</v>
      </c>
      <c r="D6" s="14" t="s">
        <v>72</v>
      </c>
      <c r="E6" s="4" t="str">
        <f t="shared" ref="E6:E21" si="0">IF(C6&gt;=92,"A",IF(C6&gt;=84,"B",IF(C6&gt;=75,"C","D")))</f>
        <v>C</v>
      </c>
      <c r="F6" s="4">
        <v>2</v>
      </c>
      <c r="G6" s="5" t="s">
        <v>12</v>
      </c>
      <c r="H6" s="4">
        <v>75</v>
      </c>
      <c r="I6" s="14" t="s">
        <v>73</v>
      </c>
      <c r="J6" s="4" t="str">
        <f t="shared" ref="J6:J21" si="1">IF(H6&gt;=92,"A",IF(H6&gt;=84,"B",IF(H6&gt;=75,"C","D")))</f>
        <v>C</v>
      </c>
    </row>
    <row r="7" spans="1:10" ht="60" x14ac:dyDescent="0.25">
      <c r="A7" s="4">
        <v>3</v>
      </c>
      <c r="B7" s="18" t="s">
        <v>13</v>
      </c>
      <c r="C7" s="4">
        <v>76</v>
      </c>
      <c r="D7" s="14" t="s">
        <v>72</v>
      </c>
      <c r="E7" s="4" t="str">
        <f t="shared" si="0"/>
        <v>C</v>
      </c>
      <c r="F7" s="4">
        <v>3</v>
      </c>
      <c r="G7" s="5" t="s">
        <v>13</v>
      </c>
      <c r="H7" s="4">
        <v>76</v>
      </c>
      <c r="I7" s="14" t="s">
        <v>73</v>
      </c>
      <c r="J7" s="4" t="str">
        <f t="shared" si="1"/>
        <v>C</v>
      </c>
    </row>
    <row r="8" spans="1:10" ht="60" x14ac:dyDescent="0.25">
      <c r="A8" s="4">
        <v>4</v>
      </c>
      <c r="B8" s="16" t="s">
        <v>14</v>
      </c>
      <c r="C8" s="6">
        <v>75</v>
      </c>
      <c r="D8" s="14" t="s">
        <v>72</v>
      </c>
      <c r="E8" s="4" t="str">
        <f t="shared" si="0"/>
        <v>C</v>
      </c>
      <c r="F8" s="4">
        <v>4</v>
      </c>
      <c r="G8" s="5" t="s">
        <v>14</v>
      </c>
      <c r="H8" s="6">
        <v>75</v>
      </c>
      <c r="I8" s="14" t="s">
        <v>73</v>
      </c>
      <c r="J8" s="4" t="str">
        <f t="shared" si="1"/>
        <v>C</v>
      </c>
    </row>
    <row r="9" spans="1:10" ht="60" x14ac:dyDescent="0.25">
      <c r="A9" s="4">
        <v>5</v>
      </c>
      <c r="B9" s="16" t="s">
        <v>15</v>
      </c>
      <c r="C9" s="6">
        <v>84</v>
      </c>
      <c r="D9" s="14" t="s">
        <v>72</v>
      </c>
      <c r="E9" s="4" t="str">
        <f t="shared" si="0"/>
        <v>B</v>
      </c>
      <c r="F9" s="4">
        <v>5</v>
      </c>
      <c r="G9" s="5" t="s">
        <v>15</v>
      </c>
      <c r="H9" s="6">
        <v>84</v>
      </c>
      <c r="I9" s="14" t="s">
        <v>73</v>
      </c>
      <c r="J9" s="4" t="str">
        <f t="shared" si="1"/>
        <v>B</v>
      </c>
    </row>
    <row r="10" spans="1:10" ht="60" x14ac:dyDescent="0.25">
      <c r="A10" s="4">
        <v>6</v>
      </c>
      <c r="B10" s="5" t="s">
        <v>16</v>
      </c>
      <c r="C10" s="6">
        <v>80</v>
      </c>
      <c r="D10" s="14" t="s">
        <v>72</v>
      </c>
      <c r="E10" s="4" t="str">
        <f t="shared" si="0"/>
        <v>C</v>
      </c>
      <c r="F10" s="4">
        <v>6</v>
      </c>
      <c r="G10" s="5" t="s">
        <v>16</v>
      </c>
      <c r="H10" s="6">
        <v>80</v>
      </c>
      <c r="I10" s="14" t="s">
        <v>73</v>
      </c>
      <c r="J10" s="4" t="str">
        <f t="shared" si="1"/>
        <v>C</v>
      </c>
    </row>
    <row r="11" spans="1:10" ht="60" x14ac:dyDescent="0.25">
      <c r="A11" s="4">
        <v>7</v>
      </c>
      <c r="B11" s="15" t="s">
        <v>17</v>
      </c>
      <c r="C11" s="6">
        <v>75</v>
      </c>
      <c r="D11" s="14" t="s">
        <v>72</v>
      </c>
      <c r="E11" s="4" t="str">
        <f t="shared" si="0"/>
        <v>C</v>
      </c>
      <c r="F11" s="4">
        <v>7</v>
      </c>
      <c r="G11" s="5" t="s">
        <v>17</v>
      </c>
      <c r="H11" s="6">
        <v>75</v>
      </c>
      <c r="I11" s="14" t="s">
        <v>73</v>
      </c>
      <c r="J11" s="4" t="str">
        <f t="shared" si="1"/>
        <v>C</v>
      </c>
    </row>
    <row r="12" spans="1:10" ht="60" x14ac:dyDescent="0.25">
      <c r="A12" s="4">
        <v>8</v>
      </c>
      <c r="B12" s="5" t="s">
        <v>18</v>
      </c>
      <c r="C12" s="6">
        <v>84</v>
      </c>
      <c r="D12" s="14" t="s">
        <v>72</v>
      </c>
      <c r="E12" s="4" t="str">
        <f t="shared" si="0"/>
        <v>B</v>
      </c>
      <c r="F12" s="4">
        <v>8</v>
      </c>
      <c r="G12" s="5" t="s">
        <v>18</v>
      </c>
      <c r="H12" s="6">
        <v>84</v>
      </c>
      <c r="I12" s="14" t="s">
        <v>73</v>
      </c>
      <c r="J12" s="4" t="str">
        <f t="shared" si="1"/>
        <v>B</v>
      </c>
    </row>
    <row r="13" spans="1:10" ht="60" x14ac:dyDescent="0.25">
      <c r="A13" s="4">
        <v>9</v>
      </c>
      <c r="B13" s="5" t="s">
        <v>19</v>
      </c>
      <c r="C13" s="6">
        <v>75</v>
      </c>
      <c r="D13" s="14" t="s">
        <v>72</v>
      </c>
      <c r="E13" s="4" t="str">
        <f t="shared" si="0"/>
        <v>C</v>
      </c>
      <c r="F13" s="4">
        <v>9</v>
      </c>
      <c r="G13" s="5" t="s">
        <v>19</v>
      </c>
      <c r="H13" s="6">
        <v>75</v>
      </c>
      <c r="I13" s="14" t="s">
        <v>73</v>
      </c>
      <c r="J13" s="4" t="str">
        <f t="shared" si="1"/>
        <v>C</v>
      </c>
    </row>
    <row r="14" spans="1:10" ht="60" x14ac:dyDescent="0.25">
      <c r="A14" s="4">
        <v>10</v>
      </c>
      <c r="B14" s="5" t="s">
        <v>20</v>
      </c>
      <c r="C14" s="6">
        <v>75</v>
      </c>
      <c r="D14" s="14" t="s">
        <v>72</v>
      </c>
      <c r="E14" s="4" t="str">
        <f t="shared" si="0"/>
        <v>C</v>
      </c>
      <c r="F14" s="4">
        <v>10</v>
      </c>
      <c r="G14" s="5" t="s">
        <v>20</v>
      </c>
      <c r="H14" s="6">
        <v>75</v>
      </c>
      <c r="I14" s="14" t="s">
        <v>73</v>
      </c>
      <c r="J14" s="4" t="str">
        <f t="shared" si="1"/>
        <v>C</v>
      </c>
    </row>
    <row r="15" spans="1:10" ht="60" x14ac:dyDescent="0.25">
      <c r="A15" s="4">
        <v>11</v>
      </c>
      <c r="B15" s="5" t="s">
        <v>21</v>
      </c>
      <c r="C15" s="6">
        <v>75</v>
      </c>
      <c r="D15" s="14" t="s">
        <v>72</v>
      </c>
      <c r="E15" s="4" t="str">
        <f t="shared" si="0"/>
        <v>C</v>
      </c>
      <c r="F15" s="4">
        <v>11</v>
      </c>
      <c r="G15" s="5" t="s">
        <v>21</v>
      </c>
      <c r="H15" s="6">
        <v>75</v>
      </c>
      <c r="I15" s="14" t="s">
        <v>73</v>
      </c>
      <c r="J15" s="4" t="str">
        <f t="shared" si="1"/>
        <v>C</v>
      </c>
    </row>
    <row r="16" spans="1:10" ht="60" x14ac:dyDescent="0.25">
      <c r="A16" s="4">
        <v>12</v>
      </c>
      <c r="B16" s="5" t="s">
        <v>22</v>
      </c>
      <c r="C16" s="6">
        <v>75</v>
      </c>
      <c r="D16" s="14" t="s">
        <v>72</v>
      </c>
      <c r="E16" s="4" t="str">
        <f t="shared" si="0"/>
        <v>C</v>
      </c>
      <c r="F16" s="4">
        <v>12</v>
      </c>
      <c r="G16" s="5" t="s">
        <v>22</v>
      </c>
      <c r="H16" s="6">
        <v>75</v>
      </c>
      <c r="I16" s="14" t="s">
        <v>73</v>
      </c>
      <c r="J16" s="4" t="str">
        <f t="shared" si="1"/>
        <v>C</v>
      </c>
    </row>
    <row r="17" spans="1:10" ht="60" x14ac:dyDescent="0.25">
      <c r="A17" s="4">
        <v>13</v>
      </c>
      <c r="B17" s="5" t="s">
        <v>23</v>
      </c>
      <c r="C17" s="6">
        <v>75</v>
      </c>
      <c r="D17" s="14" t="s">
        <v>72</v>
      </c>
      <c r="E17" s="4" t="str">
        <f t="shared" si="0"/>
        <v>C</v>
      </c>
      <c r="F17" s="4">
        <v>13</v>
      </c>
      <c r="G17" s="5" t="s">
        <v>23</v>
      </c>
      <c r="H17" s="6">
        <v>75</v>
      </c>
      <c r="I17" s="14" t="s">
        <v>73</v>
      </c>
      <c r="J17" s="4" t="str">
        <f t="shared" si="1"/>
        <v>C</v>
      </c>
    </row>
    <row r="18" spans="1:10" ht="60" x14ac:dyDescent="0.25">
      <c r="A18" s="4">
        <v>14</v>
      </c>
      <c r="B18" s="5" t="s">
        <v>24</v>
      </c>
      <c r="C18" s="6">
        <v>75</v>
      </c>
      <c r="D18" s="14" t="s">
        <v>72</v>
      </c>
      <c r="E18" s="4" t="str">
        <f t="shared" si="0"/>
        <v>C</v>
      </c>
      <c r="F18" s="4">
        <v>14</v>
      </c>
      <c r="G18" s="5" t="s">
        <v>24</v>
      </c>
      <c r="H18" s="6">
        <v>75</v>
      </c>
      <c r="I18" s="14" t="s">
        <v>73</v>
      </c>
      <c r="J18" s="4" t="str">
        <f t="shared" si="1"/>
        <v>C</v>
      </c>
    </row>
    <row r="19" spans="1:10" ht="60" x14ac:dyDescent="0.25">
      <c r="A19" s="4">
        <v>15</v>
      </c>
      <c r="B19" s="5" t="s">
        <v>62</v>
      </c>
      <c r="C19" s="6">
        <v>75</v>
      </c>
      <c r="D19" s="14" t="s">
        <v>72</v>
      </c>
      <c r="E19" s="4" t="str">
        <f t="shared" si="0"/>
        <v>C</v>
      </c>
      <c r="F19" s="4">
        <v>15</v>
      </c>
      <c r="G19" s="5" t="s">
        <v>62</v>
      </c>
      <c r="H19" s="6">
        <v>75</v>
      </c>
      <c r="I19" s="14" t="s">
        <v>73</v>
      </c>
      <c r="J19" s="4" t="str">
        <f t="shared" si="1"/>
        <v>C</v>
      </c>
    </row>
    <row r="20" spans="1:10" ht="60" x14ac:dyDescent="0.25">
      <c r="A20" s="4">
        <v>16</v>
      </c>
      <c r="B20" s="5" t="s">
        <v>26</v>
      </c>
      <c r="C20" s="6">
        <v>84</v>
      </c>
      <c r="D20" s="14" t="s">
        <v>72</v>
      </c>
      <c r="E20" s="4" t="str">
        <f t="shared" si="0"/>
        <v>B</v>
      </c>
      <c r="F20" s="4">
        <v>16</v>
      </c>
      <c r="G20" s="5" t="s">
        <v>26</v>
      </c>
      <c r="H20" s="6">
        <v>84</v>
      </c>
      <c r="I20" s="14" t="s">
        <v>73</v>
      </c>
      <c r="J20" s="4" t="str">
        <f t="shared" si="1"/>
        <v>B</v>
      </c>
    </row>
    <row r="21" spans="1:10" ht="60" x14ac:dyDescent="0.25">
      <c r="A21" s="4">
        <v>17</v>
      </c>
      <c r="B21" s="5" t="s">
        <v>27</v>
      </c>
      <c r="C21" s="6">
        <v>79</v>
      </c>
      <c r="D21" s="14" t="s">
        <v>72</v>
      </c>
      <c r="E21" s="4" t="str">
        <f t="shared" si="0"/>
        <v>C</v>
      </c>
      <c r="F21" s="4">
        <v>17</v>
      </c>
      <c r="G21" s="5" t="s">
        <v>27</v>
      </c>
      <c r="H21" s="6">
        <v>79</v>
      </c>
      <c r="I21" s="14" t="s">
        <v>73</v>
      </c>
      <c r="J21" s="4" t="str">
        <f t="shared" si="1"/>
        <v>C</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topLeftCell="A7" workbookViewId="0">
      <selection activeCell="C6" sqref="C6"/>
    </sheetView>
  </sheetViews>
  <sheetFormatPr defaultRowHeight="15" x14ac:dyDescent="0.25"/>
  <cols>
    <col min="1" max="1" width="4.85546875" customWidth="1"/>
    <col min="2" max="2" width="32.5703125" customWidth="1"/>
    <col min="3" max="3" width="59.140625" customWidth="1"/>
    <col min="4" max="4" width="4.7109375" customWidth="1"/>
    <col min="5" max="5" width="65.42578125" customWidth="1"/>
    <col min="7" max="7" width="32.140625" customWidth="1"/>
  </cols>
  <sheetData>
    <row r="1" spans="1:10" x14ac:dyDescent="0.25">
      <c r="C1" s="9"/>
      <c r="D1" s="9"/>
      <c r="H1" s="9"/>
      <c r="I1" s="9"/>
    </row>
    <row r="3" spans="1:10" x14ac:dyDescent="0.25">
      <c r="C3" s="10"/>
      <c r="H3" s="10"/>
    </row>
    <row r="4" spans="1:10" x14ac:dyDescent="0.25">
      <c r="A4" s="63" t="s">
        <v>74</v>
      </c>
      <c r="B4" s="63"/>
      <c r="C4" s="63"/>
      <c r="D4" s="11"/>
      <c r="E4" s="25" t="s">
        <v>75</v>
      </c>
      <c r="F4" s="19"/>
      <c r="G4" s="19"/>
      <c r="H4" s="20"/>
      <c r="I4" s="19"/>
      <c r="J4" s="19"/>
    </row>
    <row r="5" spans="1:10" x14ac:dyDescent="0.25">
      <c r="A5" s="4" t="s">
        <v>76</v>
      </c>
      <c r="B5" s="64" t="s">
        <v>77</v>
      </c>
      <c r="C5" s="65"/>
      <c r="D5" s="14"/>
      <c r="E5" s="4"/>
      <c r="F5" s="21"/>
      <c r="G5" s="23"/>
      <c r="H5" s="21"/>
      <c r="I5" s="22"/>
      <c r="J5" s="21"/>
    </row>
    <row r="6" spans="1:10" ht="333" customHeight="1" x14ac:dyDescent="0.25">
      <c r="A6" s="8" t="s">
        <v>48</v>
      </c>
      <c r="B6" s="7">
        <v>100</v>
      </c>
      <c r="C6" s="26" t="s">
        <v>80</v>
      </c>
      <c r="D6" s="13"/>
      <c r="E6" s="26" t="s">
        <v>81</v>
      </c>
      <c r="F6" s="21"/>
      <c r="G6" s="23"/>
      <c r="H6" s="21"/>
      <c r="I6" s="22"/>
      <c r="J6" s="21"/>
    </row>
    <row r="7" spans="1:10" ht="138" customHeight="1" x14ac:dyDescent="0.25">
      <c r="A7" s="8" t="s">
        <v>47</v>
      </c>
      <c r="B7" s="8"/>
      <c r="C7" s="26" t="s">
        <v>82</v>
      </c>
      <c r="D7" s="13"/>
      <c r="E7" s="26" t="s">
        <v>83</v>
      </c>
      <c r="F7" s="21"/>
      <c r="G7" s="23"/>
      <c r="H7" s="21"/>
      <c r="I7" s="22"/>
      <c r="J7" s="21"/>
    </row>
    <row r="8" spans="1:10" ht="345" x14ac:dyDescent="0.25">
      <c r="A8" s="8" t="s">
        <v>84</v>
      </c>
      <c r="B8" s="8">
        <v>80</v>
      </c>
      <c r="C8" s="26" t="s">
        <v>85</v>
      </c>
      <c r="D8" s="13"/>
      <c r="E8" s="26" t="s">
        <v>86</v>
      </c>
      <c r="F8" s="21"/>
      <c r="G8" s="23"/>
      <c r="H8" s="21"/>
      <c r="I8" s="22"/>
      <c r="J8" s="21"/>
    </row>
    <row r="9" spans="1:10" ht="345" x14ac:dyDescent="0.25">
      <c r="A9" s="8" t="s">
        <v>87</v>
      </c>
      <c r="B9" s="8">
        <v>70</v>
      </c>
      <c r="C9" s="26" t="s">
        <v>88</v>
      </c>
      <c r="D9" s="13"/>
      <c r="E9" s="26" t="s">
        <v>89</v>
      </c>
      <c r="F9" s="21"/>
      <c r="G9" s="23"/>
      <c r="H9" s="21"/>
      <c r="I9" s="22"/>
      <c r="J9" s="21"/>
    </row>
    <row r="10" spans="1:10" x14ac:dyDescent="0.25">
      <c r="A10" s="21"/>
      <c r="B10" s="23"/>
      <c r="C10" s="21"/>
      <c r="D10" s="22"/>
      <c r="E10" s="21"/>
      <c r="F10" s="21"/>
      <c r="G10" s="23"/>
      <c r="H10" s="21"/>
      <c r="I10" s="22"/>
      <c r="J10" s="21"/>
    </row>
    <row r="11" spans="1:10" x14ac:dyDescent="0.25">
      <c r="A11" s="21"/>
      <c r="B11" s="24"/>
      <c r="C11" s="21"/>
      <c r="D11" s="22"/>
      <c r="E11" s="21"/>
      <c r="F11" s="21"/>
      <c r="G11" s="23"/>
      <c r="H11" s="21"/>
      <c r="I11" s="22"/>
      <c r="J11" s="21"/>
    </row>
    <row r="12" spans="1:10" x14ac:dyDescent="0.25">
      <c r="A12" s="21"/>
      <c r="B12" s="23"/>
      <c r="C12" s="21"/>
      <c r="D12" s="22"/>
      <c r="E12" s="21"/>
      <c r="F12" s="21"/>
      <c r="G12" s="23"/>
      <c r="H12" s="21"/>
      <c r="I12" s="22"/>
      <c r="J12" s="21"/>
    </row>
    <row r="13" spans="1:10" x14ac:dyDescent="0.25">
      <c r="A13" s="21"/>
      <c r="B13" s="23"/>
      <c r="C13" s="21"/>
      <c r="D13" s="22"/>
      <c r="E13" s="21"/>
      <c r="F13" s="21"/>
      <c r="G13" s="23"/>
      <c r="H13" s="21"/>
      <c r="I13" s="22"/>
      <c r="J13" s="21"/>
    </row>
    <row r="14" spans="1:10" x14ac:dyDescent="0.25">
      <c r="A14" s="21"/>
      <c r="B14" s="23"/>
      <c r="C14" s="21"/>
      <c r="D14" s="22"/>
      <c r="E14" s="21"/>
      <c r="F14" s="21"/>
      <c r="G14" s="23"/>
      <c r="H14" s="21"/>
      <c r="I14" s="22"/>
      <c r="J14" s="21"/>
    </row>
    <row r="15" spans="1:10" x14ac:dyDescent="0.25">
      <c r="A15" s="21"/>
      <c r="B15" s="23"/>
      <c r="C15" s="21"/>
      <c r="D15" s="22"/>
      <c r="E15" s="21"/>
      <c r="F15" s="21"/>
      <c r="G15" s="23"/>
      <c r="H15" s="21"/>
      <c r="I15" s="22"/>
      <c r="J15" s="21"/>
    </row>
    <row r="16" spans="1:10" x14ac:dyDescent="0.25">
      <c r="A16" s="21"/>
      <c r="B16" s="23"/>
      <c r="C16" s="21"/>
      <c r="D16" s="22"/>
      <c r="E16" s="21"/>
      <c r="F16" s="21"/>
      <c r="G16" s="23"/>
      <c r="H16" s="21"/>
      <c r="I16" s="22"/>
      <c r="J16" s="21"/>
    </row>
    <row r="17" spans="1:10" x14ac:dyDescent="0.25">
      <c r="A17" s="21"/>
      <c r="B17" s="23"/>
      <c r="C17" s="21"/>
      <c r="D17" s="22"/>
      <c r="E17" s="21"/>
      <c r="F17" s="21"/>
      <c r="G17" s="23"/>
      <c r="H17" s="21"/>
      <c r="I17" s="22"/>
      <c r="J17" s="21"/>
    </row>
    <row r="18" spans="1:10" x14ac:dyDescent="0.25">
      <c r="A18" s="21"/>
      <c r="B18" s="23"/>
      <c r="C18" s="21"/>
      <c r="D18" s="22"/>
      <c r="E18" s="21"/>
      <c r="F18" s="21"/>
      <c r="G18" s="23"/>
      <c r="H18" s="21"/>
      <c r="I18" s="22"/>
      <c r="J18" s="21"/>
    </row>
    <row r="19" spans="1:10" x14ac:dyDescent="0.25">
      <c r="A19" s="21"/>
      <c r="B19" s="23"/>
      <c r="C19" s="21"/>
      <c r="D19" s="22"/>
      <c r="E19" s="21"/>
      <c r="F19" s="21"/>
      <c r="G19" s="23"/>
      <c r="H19" s="21"/>
      <c r="I19" s="22"/>
      <c r="J19" s="21"/>
    </row>
    <row r="20" spans="1:10" x14ac:dyDescent="0.25">
      <c r="A20" s="21"/>
      <c r="B20" s="23"/>
      <c r="C20" s="21"/>
      <c r="D20" s="22"/>
      <c r="E20" s="21"/>
      <c r="F20" s="21"/>
      <c r="G20" s="23"/>
      <c r="H20" s="21"/>
      <c r="I20" s="22"/>
      <c r="J20" s="21"/>
    </row>
    <row r="21" spans="1:10" x14ac:dyDescent="0.25">
      <c r="A21" s="21"/>
      <c r="B21" s="23"/>
      <c r="C21" s="21"/>
      <c r="D21" s="22"/>
      <c r="E21" s="21"/>
      <c r="F21" s="21"/>
      <c r="G21" s="23"/>
      <c r="H21" s="21"/>
      <c r="I21" s="22"/>
      <c r="J21" s="21"/>
    </row>
    <row r="22" spans="1:10" x14ac:dyDescent="0.25">
      <c r="A22" s="23"/>
      <c r="B22" s="23"/>
      <c r="C22" s="23"/>
    </row>
    <row r="23" spans="1:10" x14ac:dyDescent="0.25">
      <c r="A23" s="23"/>
      <c r="B23" s="23"/>
      <c r="C23" s="23"/>
    </row>
    <row r="24" spans="1:10" x14ac:dyDescent="0.25">
      <c r="A24" s="23"/>
      <c r="B24" s="23"/>
      <c r="C24" s="23"/>
    </row>
  </sheetData>
  <mergeCells count="2">
    <mergeCell ref="A4:C4"/>
    <mergeCell ref="B5:C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workbookViewId="0">
      <selection activeCell="G10" sqref="G10"/>
    </sheetView>
  </sheetViews>
  <sheetFormatPr defaultRowHeight="15" x14ac:dyDescent="0.25"/>
  <cols>
    <col min="2" max="2" width="32.5703125" customWidth="1"/>
    <col min="7" max="7" width="32" customWidth="1"/>
  </cols>
  <sheetData>
    <row r="1" spans="1:10" x14ac:dyDescent="0.25">
      <c r="A1" t="s">
        <v>50</v>
      </c>
      <c r="C1" s="9" t="s">
        <v>54</v>
      </c>
      <c r="D1" s="9"/>
      <c r="F1" t="s">
        <v>50</v>
      </c>
      <c r="H1" s="9" t="s">
        <v>54</v>
      </c>
      <c r="I1" s="9"/>
    </row>
    <row r="2" spans="1:10" x14ac:dyDescent="0.25">
      <c r="A2" t="s">
        <v>51</v>
      </c>
      <c r="C2" t="s">
        <v>65</v>
      </c>
      <c r="F2" t="s">
        <v>51</v>
      </c>
      <c r="H2" t="s">
        <v>65</v>
      </c>
    </row>
    <row r="3" spans="1:10" x14ac:dyDescent="0.25">
      <c r="A3" t="s">
        <v>52</v>
      </c>
      <c r="C3" s="10" t="s">
        <v>55</v>
      </c>
      <c r="F3" t="s">
        <v>52</v>
      </c>
      <c r="H3" s="10" t="s">
        <v>55</v>
      </c>
    </row>
    <row r="4" spans="1:10" ht="45" x14ac:dyDescent="0.25">
      <c r="A4" s="11" t="s">
        <v>0</v>
      </c>
      <c r="B4" s="11" t="s">
        <v>2</v>
      </c>
      <c r="C4" s="12" t="s">
        <v>41</v>
      </c>
      <c r="D4" s="11" t="s">
        <v>42</v>
      </c>
      <c r="E4" s="11" t="s">
        <v>43</v>
      </c>
      <c r="F4" s="11" t="s">
        <v>0</v>
      </c>
      <c r="G4" s="11" t="s">
        <v>44</v>
      </c>
      <c r="H4" s="12" t="s">
        <v>45</v>
      </c>
      <c r="I4" s="11" t="s">
        <v>42</v>
      </c>
      <c r="J4" s="11" t="s">
        <v>43</v>
      </c>
    </row>
    <row r="5" spans="1:10" x14ac:dyDescent="0.25">
      <c r="A5" s="4">
        <v>1</v>
      </c>
      <c r="B5" s="7" t="s">
        <v>11</v>
      </c>
      <c r="C5" s="4">
        <v>82</v>
      </c>
      <c r="D5" s="14"/>
      <c r="E5" s="4" t="str">
        <f>IF(C5&gt;=92,"A",IF(C5&gt;=84,"B",IF(C5&gt;=75,"C","D")))</f>
        <v>C</v>
      </c>
      <c r="F5" s="4">
        <v>1</v>
      </c>
      <c r="G5" s="5" t="s">
        <v>11</v>
      </c>
      <c r="H5" s="7">
        <v>82</v>
      </c>
      <c r="I5" s="14"/>
      <c r="J5" s="4" t="str">
        <f>IF(H5&gt;=92,"A",IF(H5&gt;=84,"B",IF(H5&gt;=75,"C","D")))</f>
        <v>C</v>
      </c>
    </row>
    <row r="6" spans="1:10" ht="14.25" customHeight="1" x14ac:dyDescent="0.25">
      <c r="A6" s="4">
        <v>2</v>
      </c>
      <c r="B6" s="17" t="s">
        <v>12</v>
      </c>
      <c r="C6" s="4">
        <v>86</v>
      </c>
      <c r="D6" s="14"/>
      <c r="E6" s="4" t="str">
        <f t="shared" ref="E6:E21" si="0">IF(C6&gt;=92,"A",IF(C6&gt;=84,"B",IF(C6&gt;=75,"C","D")))</f>
        <v>B</v>
      </c>
      <c r="F6" s="4">
        <v>2</v>
      </c>
      <c r="G6" s="5" t="s">
        <v>12</v>
      </c>
      <c r="H6" s="4">
        <v>86</v>
      </c>
      <c r="I6" s="14"/>
      <c r="J6" s="4" t="str">
        <f t="shared" ref="J6:J21" si="1">IF(H6&gt;=92,"A",IF(H6&gt;=84,"B",IF(H6&gt;=75,"C","D")))</f>
        <v>B</v>
      </c>
    </row>
    <row r="7" spans="1:10" ht="12.75" customHeight="1" x14ac:dyDescent="0.25">
      <c r="A7" s="4">
        <v>3</v>
      </c>
      <c r="B7" s="18" t="s">
        <v>13</v>
      </c>
      <c r="C7" s="4">
        <v>82</v>
      </c>
      <c r="D7" s="14"/>
      <c r="E7" s="4" t="str">
        <f t="shared" si="0"/>
        <v>C</v>
      </c>
      <c r="F7" s="4">
        <v>3</v>
      </c>
      <c r="G7" s="5" t="s">
        <v>13</v>
      </c>
      <c r="H7" s="4">
        <v>82</v>
      </c>
      <c r="I7" s="14"/>
      <c r="J7" s="4" t="str">
        <f t="shared" si="1"/>
        <v>C</v>
      </c>
    </row>
    <row r="8" spans="1:10" x14ac:dyDescent="0.25">
      <c r="A8" s="4">
        <v>4</v>
      </c>
      <c r="B8" s="16" t="s">
        <v>14</v>
      </c>
      <c r="C8" s="4">
        <v>85</v>
      </c>
      <c r="D8" s="14"/>
      <c r="E8" s="4" t="str">
        <f t="shared" si="0"/>
        <v>B</v>
      </c>
      <c r="F8" s="4">
        <v>4</v>
      </c>
      <c r="G8" s="5" t="s">
        <v>14</v>
      </c>
      <c r="H8" s="4">
        <v>85</v>
      </c>
      <c r="I8" s="14"/>
      <c r="J8" s="4" t="str">
        <f t="shared" si="1"/>
        <v>B</v>
      </c>
    </row>
    <row r="9" spans="1:10" x14ac:dyDescent="0.25">
      <c r="A9" s="4">
        <v>5</v>
      </c>
      <c r="B9" s="16" t="s">
        <v>15</v>
      </c>
      <c r="C9" s="4">
        <v>85</v>
      </c>
      <c r="D9" s="14"/>
      <c r="E9" s="4" t="str">
        <f t="shared" si="0"/>
        <v>B</v>
      </c>
      <c r="F9" s="4">
        <v>5</v>
      </c>
      <c r="G9" s="5" t="s">
        <v>15</v>
      </c>
      <c r="H9" s="4">
        <v>85</v>
      </c>
      <c r="I9" s="14"/>
      <c r="J9" s="4" t="str">
        <f t="shared" si="1"/>
        <v>B</v>
      </c>
    </row>
    <row r="10" spans="1:10" x14ac:dyDescent="0.25">
      <c r="A10" s="4">
        <v>6</v>
      </c>
      <c r="B10" s="5" t="s">
        <v>16</v>
      </c>
      <c r="C10" s="4">
        <v>88</v>
      </c>
      <c r="D10" s="14"/>
      <c r="E10" s="4" t="str">
        <f t="shared" si="0"/>
        <v>B</v>
      </c>
      <c r="F10" s="4">
        <v>6</v>
      </c>
      <c r="G10" s="5" t="s">
        <v>16</v>
      </c>
      <c r="H10" s="4">
        <v>88</v>
      </c>
      <c r="I10" s="14"/>
      <c r="J10" s="4" t="str">
        <f t="shared" si="1"/>
        <v>B</v>
      </c>
    </row>
    <row r="11" spans="1:10" x14ac:dyDescent="0.25">
      <c r="A11" s="4">
        <v>7</v>
      </c>
      <c r="B11" s="15" t="s">
        <v>17</v>
      </c>
      <c r="C11" s="4">
        <v>88</v>
      </c>
      <c r="D11" s="14"/>
      <c r="E11" s="4" t="str">
        <f t="shared" si="0"/>
        <v>B</v>
      </c>
      <c r="F11" s="4">
        <v>7</v>
      </c>
      <c r="G11" s="5" t="s">
        <v>17</v>
      </c>
      <c r="H11" s="4">
        <v>88</v>
      </c>
      <c r="I11" s="14"/>
      <c r="J11" s="4" t="str">
        <f t="shared" si="1"/>
        <v>B</v>
      </c>
    </row>
    <row r="12" spans="1:10" x14ac:dyDescent="0.25">
      <c r="A12" s="4">
        <v>8</v>
      </c>
      <c r="B12" s="5" t="s">
        <v>18</v>
      </c>
      <c r="C12" s="4">
        <v>82</v>
      </c>
      <c r="D12" s="14"/>
      <c r="E12" s="4" t="str">
        <f t="shared" si="0"/>
        <v>C</v>
      </c>
      <c r="F12" s="4">
        <v>8</v>
      </c>
      <c r="G12" s="5" t="s">
        <v>18</v>
      </c>
      <c r="H12" s="4">
        <v>82</v>
      </c>
      <c r="I12" s="14"/>
      <c r="J12" s="4" t="str">
        <f t="shared" si="1"/>
        <v>C</v>
      </c>
    </row>
    <row r="13" spans="1:10" x14ac:dyDescent="0.25">
      <c r="A13" s="4">
        <v>9</v>
      </c>
      <c r="B13" s="5" t="s">
        <v>19</v>
      </c>
      <c r="C13" s="4">
        <v>80</v>
      </c>
      <c r="D13" s="14"/>
      <c r="E13" s="4" t="str">
        <f t="shared" si="0"/>
        <v>C</v>
      </c>
      <c r="F13" s="4">
        <v>9</v>
      </c>
      <c r="G13" s="5" t="s">
        <v>19</v>
      </c>
      <c r="H13" s="4">
        <v>80</v>
      </c>
      <c r="I13" s="14"/>
      <c r="J13" s="4" t="str">
        <f t="shared" si="1"/>
        <v>C</v>
      </c>
    </row>
    <row r="14" spans="1:10" x14ac:dyDescent="0.25">
      <c r="A14" s="4">
        <v>10</v>
      </c>
      <c r="B14" s="5" t="s">
        <v>20</v>
      </c>
      <c r="C14" s="4">
        <v>88</v>
      </c>
      <c r="D14" s="14"/>
      <c r="E14" s="4" t="str">
        <f t="shared" si="0"/>
        <v>B</v>
      </c>
      <c r="F14" s="4">
        <v>10</v>
      </c>
      <c r="G14" s="5" t="s">
        <v>20</v>
      </c>
      <c r="H14" s="4">
        <v>88</v>
      </c>
      <c r="I14" s="14"/>
      <c r="J14" s="4" t="str">
        <f t="shared" si="1"/>
        <v>B</v>
      </c>
    </row>
    <row r="15" spans="1:10" x14ac:dyDescent="0.25">
      <c r="A15" s="4">
        <v>11</v>
      </c>
      <c r="B15" s="5" t="s">
        <v>21</v>
      </c>
      <c r="C15" s="4">
        <v>90</v>
      </c>
      <c r="D15" s="14"/>
      <c r="E15" s="4" t="str">
        <f t="shared" si="0"/>
        <v>B</v>
      </c>
      <c r="F15" s="4">
        <v>11</v>
      </c>
      <c r="G15" s="5" t="s">
        <v>21</v>
      </c>
      <c r="H15" s="4">
        <v>90</v>
      </c>
      <c r="I15" s="14"/>
      <c r="J15" s="4" t="str">
        <f t="shared" si="1"/>
        <v>B</v>
      </c>
    </row>
    <row r="16" spans="1:10" x14ac:dyDescent="0.25">
      <c r="A16" s="4">
        <v>12</v>
      </c>
      <c r="B16" s="5" t="s">
        <v>22</v>
      </c>
      <c r="C16" s="4">
        <v>85</v>
      </c>
      <c r="D16" s="14"/>
      <c r="E16" s="4" t="str">
        <f t="shared" si="0"/>
        <v>B</v>
      </c>
      <c r="F16" s="4">
        <v>12</v>
      </c>
      <c r="G16" s="5" t="s">
        <v>22</v>
      </c>
      <c r="H16" s="4">
        <v>85</v>
      </c>
      <c r="I16" s="14"/>
      <c r="J16" s="4" t="str">
        <f t="shared" si="1"/>
        <v>B</v>
      </c>
    </row>
    <row r="17" spans="1:10" x14ac:dyDescent="0.25">
      <c r="A17" s="4">
        <v>13</v>
      </c>
      <c r="B17" s="5" t="s">
        <v>23</v>
      </c>
      <c r="C17" s="4">
        <v>85</v>
      </c>
      <c r="D17" s="14"/>
      <c r="E17" s="4" t="str">
        <f t="shared" si="0"/>
        <v>B</v>
      </c>
      <c r="F17" s="4">
        <v>13</v>
      </c>
      <c r="G17" s="5" t="s">
        <v>23</v>
      </c>
      <c r="H17" s="4">
        <v>85</v>
      </c>
      <c r="I17" s="14"/>
      <c r="J17" s="4" t="str">
        <f t="shared" si="1"/>
        <v>B</v>
      </c>
    </row>
    <row r="18" spans="1:10" x14ac:dyDescent="0.25">
      <c r="A18" s="4">
        <v>14</v>
      </c>
      <c r="B18" s="5" t="s">
        <v>24</v>
      </c>
      <c r="C18" s="4">
        <v>78</v>
      </c>
      <c r="D18" s="14"/>
      <c r="E18" s="4" t="str">
        <f t="shared" si="0"/>
        <v>C</v>
      </c>
      <c r="F18" s="4">
        <v>14</v>
      </c>
      <c r="G18" s="5" t="s">
        <v>24</v>
      </c>
      <c r="H18" s="4">
        <v>78</v>
      </c>
      <c r="I18" s="14"/>
      <c r="J18" s="4" t="str">
        <f t="shared" si="1"/>
        <v>C</v>
      </c>
    </row>
    <row r="19" spans="1:10" x14ac:dyDescent="0.25">
      <c r="A19" s="4">
        <v>15</v>
      </c>
      <c r="B19" s="5" t="s">
        <v>62</v>
      </c>
      <c r="C19" s="4">
        <v>85</v>
      </c>
      <c r="D19" s="14"/>
      <c r="E19" s="4" t="str">
        <f t="shared" si="0"/>
        <v>B</v>
      </c>
      <c r="F19" s="4">
        <v>15</v>
      </c>
      <c r="G19" s="5" t="s">
        <v>62</v>
      </c>
      <c r="H19" s="4">
        <v>85</v>
      </c>
      <c r="I19" s="14"/>
      <c r="J19" s="4" t="str">
        <f t="shared" si="1"/>
        <v>B</v>
      </c>
    </row>
    <row r="20" spans="1:10" x14ac:dyDescent="0.25">
      <c r="A20" s="4">
        <v>16</v>
      </c>
      <c r="B20" s="5" t="s">
        <v>26</v>
      </c>
      <c r="C20" s="4">
        <v>90</v>
      </c>
      <c r="D20" s="14"/>
      <c r="E20" s="4" t="str">
        <f t="shared" si="0"/>
        <v>B</v>
      </c>
      <c r="F20" s="4">
        <v>16</v>
      </c>
      <c r="G20" s="5" t="s">
        <v>26</v>
      </c>
      <c r="H20" s="4">
        <v>90</v>
      </c>
      <c r="I20" s="14"/>
      <c r="J20" s="4" t="str">
        <f t="shared" si="1"/>
        <v>B</v>
      </c>
    </row>
    <row r="21" spans="1:10" x14ac:dyDescent="0.25">
      <c r="A21" s="4">
        <v>17</v>
      </c>
      <c r="B21" s="5" t="s">
        <v>27</v>
      </c>
      <c r="C21" s="4">
        <v>80</v>
      </c>
      <c r="D21" s="14"/>
      <c r="E21" s="4" t="str">
        <f t="shared" si="0"/>
        <v>C</v>
      </c>
      <c r="F21" s="4">
        <v>17</v>
      </c>
      <c r="G21" s="5" t="s">
        <v>27</v>
      </c>
      <c r="H21" s="4">
        <v>80</v>
      </c>
      <c r="I21" s="14"/>
      <c r="J21" s="4" t="str">
        <f t="shared" si="1"/>
        <v>C</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LEGGER</vt:lpstr>
      <vt:lpstr>raport</vt:lpstr>
      <vt:lpstr>B.INDONESIA</vt:lpstr>
      <vt:lpstr>P.BENGKEL</vt:lpstr>
      <vt:lpstr>PPKN</vt:lpstr>
      <vt:lpstr>MTK</vt:lpstr>
      <vt:lpstr>BAHASA INGGRIS</vt:lpstr>
      <vt:lpstr>P.MESIN</vt:lpstr>
      <vt:lpstr>P.LISTRIK</vt:lpstr>
      <vt:lpstr>P.SASIS</vt:lpstr>
      <vt:lpstr>P.KREATIF</vt:lpstr>
      <vt:lpstr>AGAMA</vt:lpstr>
      <vt:lpstr>lgrtbsm</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LAB_RPL</dc:creator>
  <cp:lastModifiedBy>RPL05</cp:lastModifiedBy>
  <dcterms:created xsi:type="dcterms:W3CDTF">2021-08-05T01:55:35Z</dcterms:created>
  <dcterms:modified xsi:type="dcterms:W3CDTF">2021-11-08T04:50:25Z</dcterms:modified>
</cp:coreProperties>
</file>