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barringer/my_projects/LIHTC-Project/data/raw/scoring_indicators/housing_needs_characteristics/"/>
    </mc:Choice>
  </mc:AlternateContent>
  <xr:revisionPtr revIDLastSave="0" documentId="8_{ADC6EAD9-26D9-7F45-8F57-F423D98D3528}" xr6:coauthVersionLast="47" xr6:coauthVersionMax="47" xr10:uidLastSave="{00000000-0000-0000-0000-000000000000}"/>
  <bookViews>
    <workbookView xWindow="36120" yWindow="780" windowWidth="30240" windowHeight="17600" activeTab="9" xr2:uid="{00000000-000D-0000-FFFF-FFFF00000000}"/>
  </bookViews>
  <sheets>
    <sheet name="Data Sources" sheetId="1" r:id="rId1"/>
    <sheet name="Housing Problems" sheetId="22" r:id="rId2"/>
    <sheet name="Housing Problems (Cost Burden)" sheetId="19" state="hidden" r:id="rId3"/>
    <sheet name="Housing Problems (Facilities)" sheetId="20" state="hidden" r:id="rId4"/>
    <sheet name="Housing Problems (Overcrowd)" sheetId="21" state="hidden" r:id="rId5"/>
    <sheet name="Housing Problems v1" sheetId="16" state="hidden" r:id="rId6"/>
    <sheet name="Housing Problems Calculations" sheetId="23" r:id="rId7"/>
    <sheet name="Population Growth" sheetId="13" r:id="rId8"/>
    <sheet name="Population Growth Calculations" sheetId="24" r:id="rId9"/>
    <sheet name="Employment Growth" sheetId="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24" l="1"/>
  <c r="J160" i="24"/>
  <c r="I160" i="24"/>
  <c r="H160" i="24"/>
  <c r="G160" i="24"/>
  <c r="K159" i="24"/>
  <c r="I159" i="24"/>
  <c r="H159" i="24"/>
  <c r="G159" i="24"/>
  <c r="J159" i="24" s="1"/>
  <c r="K158" i="24"/>
  <c r="I158" i="24"/>
  <c r="H158" i="24"/>
  <c r="G158" i="24"/>
  <c r="J158" i="24" s="1"/>
  <c r="K157" i="24"/>
  <c r="I157" i="24"/>
  <c r="J157" i="24" s="1"/>
  <c r="H157" i="24"/>
  <c r="G157" i="24"/>
  <c r="K156" i="24"/>
  <c r="I156" i="24"/>
  <c r="H156" i="24"/>
  <c r="G156" i="24"/>
  <c r="J156" i="24" s="1"/>
  <c r="K155" i="24"/>
  <c r="I155" i="24"/>
  <c r="H155" i="24"/>
  <c r="G155" i="24"/>
  <c r="J155" i="24" s="1"/>
  <c r="K154" i="24"/>
  <c r="J154" i="24"/>
  <c r="I154" i="24"/>
  <c r="H154" i="24"/>
  <c r="G154" i="24"/>
  <c r="K153" i="24"/>
  <c r="I153" i="24"/>
  <c r="H153" i="24"/>
  <c r="G153" i="24"/>
  <c r="J153" i="24" s="1"/>
  <c r="K152" i="24"/>
  <c r="I152" i="24"/>
  <c r="H152" i="24"/>
  <c r="G152" i="24"/>
  <c r="J152" i="24" s="1"/>
  <c r="K151" i="24"/>
  <c r="I151" i="24"/>
  <c r="H151" i="24"/>
  <c r="G151" i="24"/>
  <c r="J151" i="24" s="1"/>
  <c r="K150" i="24"/>
  <c r="I150" i="24"/>
  <c r="H150" i="24"/>
  <c r="G150" i="24"/>
  <c r="J150" i="24" s="1"/>
  <c r="K149" i="24"/>
  <c r="I149" i="24"/>
  <c r="J149" i="24" s="1"/>
  <c r="H149" i="24"/>
  <c r="G149" i="24"/>
  <c r="K148" i="24"/>
  <c r="I148" i="24"/>
  <c r="H148" i="24"/>
  <c r="G148" i="24"/>
  <c r="J148" i="24" s="1"/>
  <c r="K147" i="24"/>
  <c r="I147" i="24"/>
  <c r="H147" i="24"/>
  <c r="J147" i="24" s="1"/>
  <c r="G147" i="24"/>
  <c r="K146" i="24"/>
  <c r="J146" i="24"/>
  <c r="I146" i="24"/>
  <c r="H146" i="24"/>
  <c r="G146" i="24"/>
  <c r="K145" i="24"/>
  <c r="I145" i="24"/>
  <c r="H145" i="24"/>
  <c r="G145" i="24"/>
  <c r="J145" i="24" s="1"/>
  <c r="K144" i="24"/>
  <c r="I144" i="24"/>
  <c r="H144" i="24"/>
  <c r="G144" i="24"/>
  <c r="J144" i="24" s="1"/>
  <c r="K143" i="24"/>
  <c r="I143" i="24"/>
  <c r="H143" i="24"/>
  <c r="G143" i="24"/>
  <c r="J143" i="24" s="1"/>
  <c r="K142" i="24"/>
  <c r="I142" i="24"/>
  <c r="H142" i="24"/>
  <c r="G142" i="24"/>
  <c r="J142" i="24" s="1"/>
  <c r="K141" i="24"/>
  <c r="I141" i="24"/>
  <c r="J141" i="24" s="1"/>
  <c r="H141" i="24"/>
  <c r="G141" i="24"/>
  <c r="K140" i="24"/>
  <c r="I140" i="24"/>
  <c r="H140" i="24"/>
  <c r="G140" i="24"/>
  <c r="J140" i="24" s="1"/>
  <c r="K139" i="24"/>
  <c r="I139" i="24"/>
  <c r="H139" i="24"/>
  <c r="J139" i="24" s="1"/>
  <c r="G139" i="24"/>
  <c r="K138" i="24"/>
  <c r="J138" i="24"/>
  <c r="I138" i="24"/>
  <c r="H138" i="24"/>
  <c r="G138" i="24"/>
  <c r="K137" i="24"/>
  <c r="I137" i="24"/>
  <c r="H137" i="24"/>
  <c r="G137" i="24"/>
  <c r="J137" i="24" s="1"/>
  <c r="K136" i="24"/>
  <c r="I136" i="24"/>
  <c r="H136" i="24"/>
  <c r="G136" i="24"/>
  <c r="J136" i="24" s="1"/>
  <c r="K135" i="24"/>
  <c r="I135" i="24"/>
  <c r="H135" i="24"/>
  <c r="G135" i="24"/>
  <c r="J135" i="24" s="1"/>
  <c r="K134" i="24"/>
  <c r="I134" i="24"/>
  <c r="H134" i="24"/>
  <c r="G134" i="24"/>
  <c r="J134" i="24" s="1"/>
  <c r="K133" i="24"/>
  <c r="I133" i="24"/>
  <c r="J133" i="24" s="1"/>
  <c r="H133" i="24"/>
  <c r="G133" i="24"/>
  <c r="K132" i="24"/>
  <c r="I132" i="24"/>
  <c r="H132" i="24"/>
  <c r="G132" i="24"/>
  <c r="J132" i="24" s="1"/>
  <c r="K131" i="24"/>
  <c r="I131" i="24"/>
  <c r="H131" i="24"/>
  <c r="J131" i="24" s="1"/>
  <c r="G131" i="24"/>
  <c r="K130" i="24"/>
  <c r="J130" i="24"/>
  <c r="I130" i="24"/>
  <c r="H130" i="24"/>
  <c r="G130" i="24"/>
  <c r="K129" i="24"/>
  <c r="I129" i="24"/>
  <c r="H129" i="24"/>
  <c r="G129" i="24"/>
  <c r="J129" i="24" s="1"/>
  <c r="K128" i="24"/>
  <c r="I128" i="24"/>
  <c r="H128" i="24"/>
  <c r="G128" i="24"/>
  <c r="J128" i="24" s="1"/>
  <c r="K127" i="24"/>
  <c r="I127" i="24"/>
  <c r="H127" i="24"/>
  <c r="G127" i="24"/>
  <c r="J127" i="24" s="1"/>
  <c r="K126" i="24"/>
  <c r="I126" i="24"/>
  <c r="H126" i="24"/>
  <c r="J126" i="24" s="1"/>
  <c r="G126" i="24"/>
  <c r="K125" i="24"/>
  <c r="I125" i="24"/>
  <c r="J125" i="24" s="1"/>
  <c r="H125" i="24"/>
  <c r="G125" i="24"/>
  <c r="K124" i="24"/>
  <c r="I124" i="24"/>
  <c r="H124" i="24"/>
  <c r="G124" i="24"/>
  <c r="J124" i="24" s="1"/>
  <c r="K123" i="24"/>
  <c r="I123" i="24"/>
  <c r="H123" i="24"/>
  <c r="G123" i="24"/>
  <c r="J123" i="24" s="1"/>
  <c r="K122" i="24"/>
  <c r="J122" i="24"/>
  <c r="I122" i="24"/>
  <c r="H122" i="24"/>
  <c r="G122" i="24"/>
  <c r="K121" i="24"/>
  <c r="I121" i="24"/>
  <c r="H121" i="24"/>
  <c r="G121" i="24"/>
  <c r="J121" i="24" s="1"/>
  <c r="K120" i="24"/>
  <c r="I120" i="24"/>
  <c r="H120" i="24"/>
  <c r="G120" i="24"/>
  <c r="J120" i="24" s="1"/>
  <c r="K119" i="24"/>
  <c r="I119" i="24"/>
  <c r="H119" i="24"/>
  <c r="G119" i="24"/>
  <c r="J119" i="24" s="1"/>
  <c r="K118" i="24"/>
  <c r="I118" i="24"/>
  <c r="H118" i="24"/>
  <c r="J118" i="24" s="1"/>
  <c r="G118" i="24"/>
  <c r="K117" i="24"/>
  <c r="I117" i="24"/>
  <c r="J117" i="24" s="1"/>
  <c r="H117" i="24"/>
  <c r="G117" i="24"/>
  <c r="K116" i="24"/>
  <c r="I116" i="24"/>
  <c r="H116" i="24"/>
  <c r="G116" i="24"/>
  <c r="J116" i="24" s="1"/>
  <c r="K115" i="24"/>
  <c r="I115" i="24"/>
  <c r="H115" i="24"/>
  <c r="G115" i="24"/>
  <c r="J115" i="24" s="1"/>
  <c r="K114" i="24"/>
  <c r="J114" i="24"/>
  <c r="I114" i="24"/>
  <c r="H114" i="24"/>
  <c r="G114" i="24"/>
  <c r="K113" i="24"/>
  <c r="I113" i="24"/>
  <c r="H113" i="24"/>
  <c r="G113" i="24"/>
  <c r="J113" i="24" s="1"/>
  <c r="K112" i="24"/>
  <c r="I112" i="24"/>
  <c r="H112" i="24"/>
  <c r="G112" i="24"/>
  <c r="J112" i="24" s="1"/>
  <c r="K111" i="24"/>
  <c r="I111" i="24"/>
  <c r="H111" i="24"/>
  <c r="G111" i="24"/>
  <c r="J111" i="24" s="1"/>
  <c r="K110" i="24"/>
  <c r="I110" i="24"/>
  <c r="H110" i="24"/>
  <c r="G110" i="24"/>
  <c r="J110" i="24" s="1"/>
  <c r="K109" i="24"/>
  <c r="I109" i="24"/>
  <c r="J109" i="24" s="1"/>
  <c r="H109" i="24"/>
  <c r="G109" i="24"/>
  <c r="K108" i="24"/>
  <c r="I108" i="24"/>
  <c r="H108" i="24"/>
  <c r="G108" i="24"/>
  <c r="J108" i="24" s="1"/>
  <c r="K107" i="24"/>
  <c r="I107" i="24"/>
  <c r="H107" i="24"/>
  <c r="G107" i="24"/>
  <c r="J107" i="24" s="1"/>
  <c r="K106" i="24"/>
  <c r="J106" i="24"/>
  <c r="I106" i="24"/>
  <c r="H106" i="24"/>
  <c r="G106" i="24"/>
  <c r="K105" i="24"/>
  <c r="I105" i="24"/>
  <c r="H105" i="24"/>
  <c r="G105" i="24"/>
  <c r="J105" i="24" s="1"/>
  <c r="K104" i="24"/>
  <c r="I104" i="24"/>
  <c r="H104" i="24"/>
  <c r="G104" i="24"/>
  <c r="J104" i="24" s="1"/>
  <c r="K103" i="24"/>
  <c r="I103" i="24"/>
  <c r="H103" i="24"/>
  <c r="G103" i="24"/>
  <c r="J103" i="24" s="1"/>
  <c r="K102" i="24"/>
  <c r="I102" i="24"/>
  <c r="H102" i="24"/>
  <c r="G102" i="24"/>
  <c r="J102" i="24" s="1"/>
  <c r="K101" i="24"/>
  <c r="I101" i="24"/>
  <c r="H101" i="24"/>
  <c r="G101" i="24"/>
  <c r="J101" i="24" s="1"/>
  <c r="K100" i="24"/>
  <c r="I100" i="24"/>
  <c r="H100" i="24"/>
  <c r="G100" i="24"/>
  <c r="J100" i="24" s="1"/>
  <c r="K99" i="24"/>
  <c r="I99" i="24"/>
  <c r="H99" i="24"/>
  <c r="G99" i="24"/>
  <c r="J99" i="24" s="1"/>
  <c r="K98" i="24"/>
  <c r="J98" i="24"/>
  <c r="I98" i="24"/>
  <c r="H98" i="24"/>
  <c r="G98" i="24"/>
  <c r="K97" i="24"/>
  <c r="I97" i="24"/>
  <c r="H97" i="24"/>
  <c r="G97" i="24"/>
  <c r="J97" i="24" s="1"/>
  <c r="K96" i="24"/>
  <c r="I96" i="24"/>
  <c r="H96" i="24"/>
  <c r="G96" i="24"/>
  <c r="J96" i="24" s="1"/>
  <c r="K95" i="24"/>
  <c r="I95" i="24"/>
  <c r="H95" i="24"/>
  <c r="G95" i="24"/>
  <c r="J95" i="24" s="1"/>
  <c r="K94" i="24"/>
  <c r="I94" i="24"/>
  <c r="H94" i="24"/>
  <c r="G94" i="24"/>
  <c r="J94" i="24" s="1"/>
  <c r="K93" i="24"/>
  <c r="I93" i="24"/>
  <c r="H93" i="24"/>
  <c r="G93" i="24"/>
  <c r="J93" i="24" s="1"/>
  <c r="K92" i="24"/>
  <c r="I92" i="24"/>
  <c r="H92" i="24"/>
  <c r="G92" i="24"/>
  <c r="J92" i="24" s="1"/>
  <c r="K91" i="24"/>
  <c r="I91" i="24"/>
  <c r="H91" i="24"/>
  <c r="G91" i="24"/>
  <c r="J91" i="24" s="1"/>
  <c r="K90" i="24"/>
  <c r="J90" i="24"/>
  <c r="I90" i="24"/>
  <c r="H90" i="24"/>
  <c r="G90" i="24"/>
  <c r="K89" i="24"/>
  <c r="I89" i="24"/>
  <c r="H89" i="24"/>
  <c r="G89" i="24"/>
  <c r="J89" i="24" s="1"/>
  <c r="K88" i="24"/>
  <c r="I88" i="24"/>
  <c r="H88" i="24"/>
  <c r="G88" i="24"/>
  <c r="J88" i="24" s="1"/>
  <c r="K87" i="24"/>
  <c r="I87" i="24"/>
  <c r="H87" i="24"/>
  <c r="G87" i="24"/>
  <c r="J87" i="24" s="1"/>
  <c r="K86" i="24"/>
  <c r="I86" i="24"/>
  <c r="H86" i="24"/>
  <c r="G86" i="24"/>
  <c r="J86" i="24" s="1"/>
  <c r="K85" i="24"/>
  <c r="I85" i="24"/>
  <c r="H85" i="24"/>
  <c r="G85" i="24"/>
  <c r="J85" i="24" s="1"/>
  <c r="K84" i="24"/>
  <c r="I84" i="24"/>
  <c r="H84" i="24"/>
  <c r="J84" i="24" s="1"/>
  <c r="G84" i="24"/>
  <c r="K83" i="24"/>
  <c r="I83" i="24"/>
  <c r="H83" i="24"/>
  <c r="G83" i="24"/>
  <c r="J83" i="24" s="1"/>
  <c r="K82" i="24"/>
  <c r="J82" i="24"/>
  <c r="I82" i="24"/>
  <c r="H82" i="24"/>
  <c r="G82" i="24"/>
  <c r="K81" i="24"/>
  <c r="I81" i="24"/>
  <c r="H81" i="24"/>
  <c r="G81" i="24"/>
  <c r="J81" i="24" s="1"/>
  <c r="K80" i="24"/>
  <c r="I80" i="24"/>
  <c r="H80" i="24"/>
  <c r="G80" i="24"/>
  <c r="J80" i="24" s="1"/>
  <c r="K79" i="24"/>
  <c r="I79" i="24"/>
  <c r="H79" i="24"/>
  <c r="G79" i="24"/>
  <c r="J79" i="24" s="1"/>
  <c r="K78" i="24"/>
  <c r="I78" i="24"/>
  <c r="J78" i="24" s="1"/>
  <c r="H78" i="24"/>
  <c r="G78" i="24"/>
  <c r="K77" i="24"/>
  <c r="I77" i="24"/>
  <c r="H77" i="24"/>
  <c r="G77" i="24"/>
  <c r="J77" i="24" s="1"/>
  <c r="K76" i="24"/>
  <c r="I76" i="24"/>
  <c r="H76" i="24"/>
  <c r="G76" i="24"/>
  <c r="J76" i="24" s="1"/>
  <c r="K75" i="24"/>
  <c r="I75" i="24"/>
  <c r="H75" i="24"/>
  <c r="G75" i="24"/>
  <c r="J75" i="24" s="1"/>
  <c r="K74" i="24"/>
  <c r="J74" i="24"/>
  <c r="I74" i="24"/>
  <c r="H74" i="24"/>
  <c r="G74" i="24"/>
  <c r="K73" i="24"/>
  <c r="I73" i="24"/>
  <c r="H73" i="24"/>
  <c r="G73" i="24"/>
  <c r="J73" i="24" s="1"/>
  <c r="K72" i="24"/>
  <c r="I72" i="24"/>
  <c r="H72" i="24"/>
  <c r="G72" i="24"/>
  <c r="J72" i="24" s="1"/>
  <c r="K71" i="24"/>
  <c r="I71" i="24"/>
  <c r="H71" i="24"/>
  <c r="G71" i="24"/>
  <c r="J71" i="24" s="1"/>
  <c r="K70" i="24"/>
  <c r="I70" i="24"/>
  <c r="J70" i="24" s="1"/>
  <c r="H70" i="24"/>
  <c r="G70" i="24"/>
  <c r="K69" i="24"/>
  <c r="I69" i="24"/>
  <c r="H69" i="24"/>
  <c r="G69" i="24"/>
  <c r="J69" i="24" s="1"/>
  <c r="K68" i="24"/>
  <c r="I68" i="24"/>
  <c r="H68" i="24"/>
  <c r="G68" i="24"/>
  <c r="J68" i="24" s="1"/>
  <c r="K67" i="24"/>
  <c r="I67" i="24"/>
  <c r="H67" i="24"/>
  <c r="G67" i="24"/>
  <c r="J67" i="24" s="1"/>
  <c r="K66" i="24"/>
  <c r="J66" i="24"/>
  <c r="I66" i="24"/>
  <c r="H66" i="24"/>
  <c r="G66" i="24"/>
  <c r="K65" i="24"/>
  <c r="I65" i="24"/>
  <c r="H65" i="24"/>
  <c r="G65" i="24"/>
  <c r="J65" i="24" s="1"/>
  <c r="K64" i="24"/>
  <c r="I64" i="24"/>
  <c r="H64" i="24"/>
  <c r="G64" i="24"/>
  <c r="J64" i="24" s="1"/>
  <c r="K63" i="24"/>
  <c r="I63" i="24"/>
  <c r="H63" i="24"/>
  <c r="G63" i="24"/>
  <c r="J63" i="24" s="1"/>
  <c r="K62" i="24"/>
  <c r="I62" i="24"/>
  <c r="H62" i="24"/>
  <c r="J62" i="24" s="1"/>
  <c r="G62" i="24"/>
  <c r="K61" i="24"/>
  <c r="I61" i="24"/>
  <c r="H61" i="24"/>
  <c r="G61" i="24"/>
  <c r="J61" i="24" s="1"/>
  <c r="K60" i="24"/>
  <c r="I60" i="24"/>
  <c r="H60" i="24"/>
  <c r="G60" i="24"/>
  <c r="J60" i="24" s="1"/>
  <c r="K59" i="24"/>
  <c r="I59" i="24"/>
  <c r="H59" i="24"/>
  <c r="G59" i="24"/>
  <c r="J59" i="24" s="1"/>
  <c r="K58" i="24"/>
  <c r="J58" i="24"/>
  <c r="I58" i="24"/>
  <c r="H58" i="24"/>
  <c r="G58" i="24"/>
  <c r="K57" i="24"/>
  <c r="I57" i="24"/>
  <c r="H57" i="24"/>
  <c r="G57" i="24"/>
  <c r="J57" i="24" s="1"/>
  <c r="K56" i="24"/>
  <c r="I56" i="24"/>
  <c r="H56" i="24"/>
  <c r="G56" i="24"/>
  <c r="J56" i="24" s="1"/>
  <c r="K55" i="24"/>
  <c r="I55" i="24"/>
  <c r="H55" i="24"/>
  <c r="G55" i="24"/>
  <c r="J55" i="24" s="1"/>
  <c r="K54" i="24"/>
  <c r="I54" i="24"/>
  <c r="H54" i="24"/>
  <c r="J54" i="24" s="1"/>
  <c r="G54" i="24"/>
  <c r="K53" i="24"/>
  <c r="I53" i="24"/>
  <c r="H53" i="24"/>
  <c r="G53" i="24"/>
  <c r="J53" i="24" s="1"/>
  <c r="K52" i="24"/>
  <c r="I52" i="24"/>
  <c r="H52" i="24"/>
  <c r="G52" i="24"/>
  <c r="J52" i="24" s="1"/>
  <c r="K51" i="24"/>
  <c r="I51" i="24"/>
  <c r="H51" i="24"/>
  <c r="G51" i="24"/>
  <c r="J51" i="24" s="1"/>
  <c r="K50" i="24"/>
  <c r="J50" i="24"/>
  <c r="I50" i="24"/>
  <c r="H50" i="24"/>
  <c r="G50" i="24"/>
  <c r="K49" i="24"/>
  <c r="I49" i="24"/>
  <c r="H49" i="24"/>
  <c r="G49" i="24"/>
  <c r="J49" i="24" s="1"/>
  <c r="K48" i="24"/>
  <c r="I48" i="24"/>
  <c r="H48" i="24"/>
  <c r="G48" i="24"/>
  <c r="J48" i="24" s="1"/>
  <c r="K47" i="24"/>
  <c r="I47" i="24"/>
  <c r="H47" i="24"/>
  <c r="G47" i="24"/>
  <c r="J47" i="24" s="1"/>
  <c r="K46" i="24"/>
  <c r="I46" i="24"/>
  <c r="H46" i="24"/>
  <c r="G46" i="24"/>
  <c r="J46" i="24" s="1"/>
  <c r="K45" i="24"/>
  <c r="I45" i="24"/>
  <c r="H45" i="24"/>
  <c r="G45" i="24"/>
  <c r="J45" i="24" s="1"/>
  <c r="K44" i="24"/>
  <c r="I44" i="24"/>
  <c r="H44" i="24"/>
  <c r="G44" i="24"/>
  <c r="J44" i="24" s="1"/>
  <c r="K43" i="24"/>
  <c r="I43" i="24"/>
  <c r="H43" i="24"/>
  <c r="G43" i="24"/>
  <c r="J43" i="24" s="1"/>
  <c r="K42" i="24"/>
  <c r="J42" i="24"/>
  <c r="I42" i="24"/>
  <c r="H42" i="24"/>
  <c r="G42" i="24"/>
  <c r="K41" i="24"/>
  <c r="I41" i="24"/>
  <c r="H41" i="24"/>
  <c r="G41" i="24"/>
  <c r="J41" i="24" s="1"/>
  <c r="K40" i="24"/>
  <c r="I40" i="24"/>
  <c r="H40" i="24"/>
  <c r="G40" i="24"/>
  <c r="J40" i="24" s="1"/>
  <c r="K39" i="24"/>
  <c r="I39" i="24"/>
  <c r="H39" i="24"/>
  <c r="G39" i="24"/>
  <c r="J39" i="24" s="1"/>
  <c r="K38" i="24"/>
  <c r="I38" i="24"/>
  <c r="H38" i="24"/>
  <c r="J38" i="24" s="1"/>
  <c r="G38" i="24"/>
  <c r="K37" i="24"/>
  <c r="I37" i="24"/>
  <c r="H37" i="24"/>
  <c r="G37" i="24"/>
  <c r="J37" i="24" s="1"/>
  <c r="K36" i="24"/>
  <c r="I36" i="24"/>
  <c r="H36" i="24"/>
  <c r="G36" i="24"/>
  <c r="J36" i="24" s="1"/>
  <c r="K35" i="24"/>
  <c r="I35" i="24"/>
  <c r="H35" i="24"/>
  <c r="G35" i="24"/>
  <c r="J35" i="24" s="1"/>
  <c r="K34" i="24"/>
  <c r="J34" i="24"/>
  <c r="I34" i="24"/>
  <c r="H34" i="24"/>
  <c r="G34" i="24"/>
  <c r="K33" i="24"/>
  <c r="I33" i="24"/>
  <c r="H33" i="24"/>
  <c r="G33" i="24"/>
  <c r="J33" i="24" s="1"/>
  <c r="K32" i="24"/>
  <c r="I32" i="24"/>
  <c r="H32" i="24"/>
  <c r="G32" i="24"/>
  <c r="J32" i="24" s="1"/>
  <c r="K31" i="24"/>
  <c r="I31" i="24"/>
  <c r="H31" i="24"/>
  <c r="G31" i="24"/>
  <c r="J31" i="24" s="1"/>
  <c r="K30" i="24"/>
  <c r="I30" i="24"/>
  <c r="J30" i="24" s="1"/>
  <c r="H30" i="24"/>
  <c r="G30" i="24"/>
  <c r="K29" i="24"/>
  <c r="I29" i="24"/>
  <c r="H29" i="24"/>
  <c r="G29" i="24"/>
  <c r="J29" i="24" s="1"/>
  <c r="K28" i="24"/>
  <c r="I28" i="24"/>
  <c r="H28" i="24"/>
  <c r="G28" i="24"/>
  <c r="J28" i="24" s="1"/>
  <c r="K27" i="24"/>
  <c r="I27" i="24"/>
  <c r="H27" i="24"/>
  <c r="G27" i="24"/>
  <c r="J27" i="24" s="1"/>
  <c r="K26" i="24"/>
  <c r="J26" i="24"/>
  <c r="I26" i="24"/>
  <c r="H26" i="24"/>
  <c r="G26" i="24"/>
  <c r="K25" i="24"/>
  <c r="I25" i="24"/>
  <c r="H25" i="24"/>
  <c r="G25" i="24"/>
  <c r="J25" i="24" s="1"/>
  <c r="K24" i="24"/>
  <c r="I24" i="24"/>
  <c r="H24" i="24"/>
  <c r="G24" i="24"/>
  <c r="J24" i="24" s="1"/>
  <c r="K23" i="24"/>
  <c r="I23" i="24"/>
  <c r="H23" i="24"/>
  <c r="G23" i="24"/>
  <c r="J23" i="24" s="1"/>
  <c r="K22" i="24"/>
  <c r="I22" i="24"/>
  <c r="H22" i="24"/>
  <c r="J22" i="24" s="1"/>
  <c r="G22" i="24"/>
  <c r="K21" i="24"/>
  <c r="I21" i="24"/>
  <c r="H21" i="24"/>
  <c r="G21" i="24"/>
  <c r="J21" i="24" s="1"/>
  <c r="K20" i="24"/>
  <c r="I20" i="24"/>
  <c r="H20" i="24"/>
  <c r="J20" i="24" s="1"/>
  <c r="G20" i="24"/>
  <c r="K19" i="24"/>
  <c r="I19" i="24"/>
  <c r="H19" i="24"/>
  <c r="G19" i="24"/>
  <c r="J19" i="24" s="1"/>
  <c r="K18" i="24"/>
  <c r="J18" i="24"/>
  <c r="I18" i="24"/>
  <c r="H18" i="24"/>
  <c r="G18" i="24"/>
  <c r="K17" i="24"/>
  <c r="I17" i="24"/>
  <c r="H17" i="24"/>
  <c r="G17" i="24"/>
  <c r="J17" i="24" s="1"/>
  <c r="K16" i="24"/>
  <c r="I16" i="24"/>
  <c r="H16" i="24"/>
  <c r="G16" i="24"/>
  <c r="J16" i="24" s="1"/>
  <c r="K15" i="24"/>
  <c r="I15" i="24"/>
  <c r="H15" i="24"/>
  <c r="G15" i="24"/>
  <c r="J15" i="24" s="1"/>
  <c r="K14" i="24"/>
  <c r="I14" i="24"/>
  <c r="H14" i="24"/>
  <c r="J14" i="24" s="1"/>
  <c r="G14" i="24"/>
  <c r="K13" i="24"/>
  <c r="I13" i="24"/>
  <c r="H13" i="24"/>
  <c r="G13" i="24"/>
  <c r="J13" i="24" s="1"/>
  <c r="K12" i="24"/>
  <c r="I12" i="24"/>
  <c r="H12" i="24"/>
  <c r="G12" i="24"/>
  <c r="J12" i="24" s="1"/>
  <c r="K11" i="24"/>
  <c r="I11" i="24"/>
  <c r="H11" i="24"/>
  <c r="G11" i="24"/>
  <c r="J11" i="24" s="1"/>
  <c r="K10" i="24"/>
  <c r="J10" i="24"/>
  <c r="I10" i="24"/>
  <c r="H10" i="24"/>
  <c r="G10" i="24"/>
  <c r="K9" i="24"/>
  <c r="I9" i="24"/>
  <c r="H9" i="24"/>
  <c r="G9" i="24"/>
  <c r="J9" i="24" s="1"/>
  <c r="K8" i="24"/>
  <c r="I8" i="24"/>
  <c r="H8" i="24"/>
  <c r="G8" i="24"/>
  <c r="J8" i="24" s="1"/>
  <c r="K7" i="24"/>
  <c r="I7" i="24"/>
  <c r="H7" i="24"/>
  <c r="G7" i="24"/>
  <c r="J7" i="24" s="1"/>
  <c r="K6" i="24"/>
  <c r="I6" i="24"/>
  <c r="H6" i="24"/>
  <c r="J6" i="24" s="1"/>
  <c r="G6" i="24"/>
  <c r="K5" i="24"/>
  <c r="I5" i="24"/>
  <c r="H5" i="24"/>
  <c r="G5" i="24"/>
  <c r="J5" i="24" s="1"/>
  <c r="K4" i="24"/>
  <c r="I4" i="24"/>
  <c r="H4" i="24"/>
  <c r="J4" i="24" s="1"/>
  <c r="G4" i="24"/>
  <c r="K3" i="24"/>
  <c r="I3" i="24"/>
  <c r="H3" i="24"/>
  <c r="G3" i="24"/>
  <c r="J3" i="24" s="1"/>
  <c r="K2" i="24"/>
  <c r="J2" i="24"/>
  <c r="I2" i="24"/>
  <c r="H2" i="24"/>
  <c r="G2" i="24"/>
  <c r="I2797" i="23"/>
  <c r="E2797" i="23"/>
  <c r="J2797" i="23" s="1"/>
  <c r="I2796" i="23"/>
  <c r="E2796" i="23"/>
  <c r="J2796" i="23" s="1"/>
  <c r="I2795" i="23"/>
  <c r="E2795" i="23"/>
  <c r="J2795" i="23" s="1"/>
  <c r="I2794" i="23"/>
  <c r="E2794" i="23"/>
  <c r="J2794" i="23" s="1"/>
  <c r="I2793" i="23"/>
  <c r="J2793" i="23" s="1"/>
  <c r="E2793" i="23"/>
  <c r="I2792" i="23"/>
  <c r="E2792" i="23"/>
  <c r="J2792" i="23" s="1"/>
  <c r="I2791" i="23"/>
  <c r="E2791" i="23"/>
  <c r="J2791" i="23" s="1"/>
  <c r="J2790" i="23"/>
  <c r="I2790" i="23"/>
  <c r="E2790" i="23"/>
  <c r="J2789" i="23"/>
  <c r="I2789" i="23"/>
  <c r="E2789" i="23"/>
  <c r="I2788" i="23"/>
  <c r="E2788" i="23"/>
  <c r="J2788" i="23" s="1"/>
  <c r="I2787" i="23"/>
  <c r="E2787" i="23"/>
  <c r="J2787" i="23" s="1"/>
  <c r="I2786" i="23"/>
  <c r="E2786" i="23"/>
  <c r="J2786" i="23" s="1"/>
  <c r="I2785" i="23"/>
  <c r="J2785" i="23" s="1"/>
  <c r="E2785" i="23"/>
  <c r="I2784" i="23"/>
  <c r="E2784" i="23"/>
  <c r="J2784" i="23" s="1"/>
  <c r="I2783" i="23"/>
  <c r="E2783" i="23"/>
  <c r="J2783" i="23" s="1"/>
  <c r="J2782" i="23"/>
  <c r="I2782" i="23"/>
  <c r="E2782" i="23"/>
  <c r="J2781" i="23"/>
  <c r="I2781" i="23"/>
  <c r="E2781" i="23"/>
  <c r="I2780" i="23"/>
  <c r="E2780" i="23"/>
  <c r="J2780" i="23" s="1"/>
  <c r="I2779" i="23"/>
  <c r="E2779" i="23"/>
  <c r="J2779" i="23" s="1"/>
  <c r="I2778" i="23"/>
  <c r="E2778" i="23"/>
  <c r="J2778" i="23" s="1"/>
  <c r="I2777" i="23"/>
  <c r="J2777" i="23" s="1"/>
  <c r="E2777" i="23"/>
  <c r="I2776" i="23"/>
  <c r="J2776" i="23" s="1"/>
  <c r="E2776" i="23"/>
  <c r="I2775" i="23"/>
  <c r="E2775" i="23"/>
  <c r="J2775" i="23" s="1"/>
  <c r="J2774" i="23"/>
  <c r="I2774" i="23"/>
  <c r="E2774" i="23"/>
  <c r="J2773" i="23"/>
  <c r="I2773" i="23"/>
  <c r="E2773" i="23"/>
  <c r="I2772" i="23"/>
  <c r="E2772" i="23"/>
  <c r="J2772" i="23" s="1"/>
  <c r="I2771" i="23"/>
  <c r="E2771" i="23"/>
  <c r="J2771" i="23" s="1"/>
  <c r="I2770" i="23"/>
  <c r="E2770" i="23"/>
  <c r="J2770" i="23" s="1"/>
  <c r="I2769" i="23"/>
  <c r="J2769" i="23" s="1"/>
  <c r="E2769" i="23"/>
  <c r="I2768" i="23"/>
  <c r="J2768" i="23" s="1"/>
  <c r="E2768" i="23"/>
  <c r="I2767" i="23"/>
  <c r="E2767" i="23"/>
  <c r="J2767" i="23" s="1"/>
  <c r="J2766" i="23"/>
  <c r="I2766" i="23"/>
  <c r="E2766" i="23"/>
  <c r="J2765" i="23"/>
  <c r="I2765" i="23"/>
  <c r="E2765" i="23"/>
  <c r="I2764" i="23"/>
  <c r="E2764" i="23"/>
  <c r="J2764" i="23" s="1"/>
  <c r="I2763" i="23"/>
  <c r="E2763" i="23"/>
  <c r="J2763" i="23" s="1"/>
  <c r="I2762" i="23"/>
  <c r="E2762" i="23"/>
  <c r="J2762" i="23" s="1"/>
  <c r="I2761" i="23"/>
  <c r="J2761" i="23" s="1"/>
  <c r="E2761" i="23"/>
  <c r="I2760" i="23"/>
  <c r="E2760" i="23"/>
  <c r="J2760" i="23" s="1"/>
  <c r="I2759" i="23"/>
  <c r="E2759" i="23"/>
  <c r="J2759" i="23" s="1"/>
  <c r="J2758" i="23"/>
  <c r="I2758" i="23"/>
  <c r="E2758" i="23"/>
  <c r="J2757" i="23"/>
  <c r="I2757" i="23"/>
  <c r="E2757" i="23"/>
  <c r="I2756" i="23"/>
  <c r="E2756" i="23"/>
  <c r="J2756" i="23" s="1"/>
  <c r="I2755" i="23"/>
  <c r="E2755" i="23"/>
  <c r="J2755" i="23" s="1"/>
  <c r="I2754" i="23"/>
  <c r="E2754" i="23"/>
  <c r="J2754" i="23" s="1"/>
  <c r="I2753" i="23"/>
  <c r="J2753" i="23" s="1"/>
  <c r="E2753" i="23"/>
  <c r="I2752" i="23"/>
  <c r="E2752" i="23"/>
  <c r="J2752" i="23" s="1"/>
  <c r="I2751" i="23"/>
  <c r="E2751" i="23"/>
  <c r="J2751" i="23" s="1"/>
  <c r="J2750" i="23"/>
  <c r="I2750" i="23"/>
  <c r="E2750" i="23"/>
  <c r="I2749" i="23"/>
  <c r="E2749" i="23"/>
  <c r="J2749" i="23" s="1"/>
  <c r="I2748" i="23"/>
  <c r="E2748" i="23"/>
  <c r="J2748" i="23" s="1"/>
  <c r="I2747" i="23"/>
  <c r="E2747" i="23"/>
  <c r="J2747" i="23" s="1"/>
  <c r="I2746" i="23"/>
  <c r="E2746" i="23"/>
  <c r="J2746" i="23" s="1"/>
  <c r="I2745" i="23"/>
  <c r="J2745" i="23" s="1"/>
  <c r="E2745" i="23"/>
  <c r="I2744" i="23"/>
  <c r="E2744" i="23"/>
  <c r="J2744" i="23" s="1"/>
  <c r="I2743" i="23"/>
  <c r="E2743" i="23"/>
  <c r="J2743" i="23" s="1"/>
  <c r="J2742" i="23"/>
  <c r="I2742" i="23"/>
  <c r="E2742" i="23"/>
  <c r="I2741" i="23"/>
  <c r="E2741" i="23"/>
  <c r="J2741" i="23" s="1"/>
  <c r="I2740" i="23"/>
  <c r="E2740" i="23"/>
  <c r="J2740" i="23" s="1"/>
  <c r="I2739" i="23"/>
  <c r="E2739" i="23"/>
  <c r="J2739" i="23" s="1"/>
  <c r="I2738" i="23"/>
  <c r="E2738" i="23"/>
  <c r="J2738" i="23" s="1"/>
  <c r="I2737" i="23"/>
  <c r="J2737" i="23" s="1"/>
  <c r="E2737" i="23"/>
  <c r="I2736" i="23"/>
  <c r="E2736" i="23"/>
  <c r="J2736" i="23" s="1"/>
  <c r="I2735" i="23"/>
  <c r="E2735" i="23"/>
  <c r="J2735" i="23" s="1"/>
  <c r="J2734" i="23"/>
  <c r="I2734" i="23"/>
  <c r="E2734" i="23"/>
  <c r="I2733" i="23"/>
  <c r="E2733" i="23"/>
  <c r="J2733" i="23" s="1"/>
  <c r="I2732" i="23"/>
  <c r="E2732" i="23"/>
  <c r="J2732" i="23" s="1"/>
  <c r="I2731" i="23"/>
  <c r="E2731" i="23"/>
  <c r="J2731" i="23" s="1"/>
  <c r="I2730" i="23"/>
  <c r="E2730" i="23"/>
  <c r="J2730" i="23" s="1"/>
  <c r="I2729" i="23"/>
  <c r="J2729" i="23" s="1"/>
  <c r="E2729" i="23"/>
  <c r="I2728" i="23"/>
  <c r="E2728" i="23"/>
  <c r="J2728" i="23" s="1"/>
  <c r="I2727" i="23"/>
  <c r="E2727" i="23"/>
  <c r="J2727" i="23" s="1"/>
  <c r="J2726" i="23"/>
  <c r="I2726" i="23"/>
  <c r="E2726" i="23"/>
  <c r="I2725" i="23"/>
  <c r="E2725" i="23"/>
  <c r="J2725" i="23" s="1"/>
  <c r="I2724" i="23"/>
  <c r="E2724" i="23"/>
  <c r="J2724" i="23" s="1"/>
  <c r="I2723" i="23"/>
  <c r="E2723" i="23"/>
  <c r="J2723" i="23" s="1"/>
  <c r="I2722" i="23"/>
  <c r="E2722" i="23"/>
  <c r="J2722" i="23" s="1"/>
  <c r="I2721" i="23"/>
  <c r="J2721" i="23" s="1"/>
  <c r="E2721" i="23"/>
  <c r="I2720" i="23"/>
  <c r="E2720" i="23"/>
  <c r="J2720" i="23" s="1"/>
  <c r="I2719" i="23"/>
  <c r="E2719" i="23"/>
  <c r="J2719" i="23" s="1"/>
  <c r="J2718" i="23"/>
  <c r="I2718" i="23"/>
  <c r="E2718" i="23"/>
  <c r="I2717" i="23"/>
  <c r="E2717" i="23"/>
  <c r="J2717" i="23" s="1"/>
  <c r="I2716" i="23"/>
  <c r="E2716" i="23"/>
  <c r="J2716" i="23" s="1"/>
  <c r="I2715" i="23"/>
  <c r="E2715" i="23"/>
  <c r="J2715" i="23" s="1"/>
  <c r="I2714" i="23"/>
  <c r="E2714" i="23"/>
  <c r="J2714" i="23" s="1"/>
  <c r="I2713" i="23"/>
  <c r="J2713" i="23" s="1"/>
  <c r="E2713" i="23"/>
  <c r="I2712" i="23"/>
  <c r="J2712" i="23" s="1"/>
  <c r="E2712" i="23"/>
  <c r="I2711" i="23"/>
  <c r="E2711" i="23"/>
  <c r="J2711" i="23" s="1"/>
  <c r="J2710" i="23"/>
  <c r="I2710" i="23"/>
  <c r="E2710" i="23"/>
  <c r="I2709" i="23"/>
  <c r="E2709" i="23"/>
  <c r="J2709" i="23" s="1"/>
  <c r="I2708" i="23"/>
  <c r="E2708" i="23"/>
  <c r="J2708" i="23" s="1"/>
  <c r="I2707" i="23"/>
  <c r="E2707" i="23"/>
  <c r="J2707" i="23" s="1"/>
  <c r="I2706" i="23"/>
  <c r="E2706" i="23"/>
  <c r="J2706" i="23" s="1"/>
  <c r="I2705" i="23"/>
  <c r="J2705" i="23" s="1"/>
  <c r="E2705" i="23"/>
  <c r="I2704" i="23"/>
  <c r="E2704" i="23"/>
  <c r="J2704" i="23" s="1"/>
  <c r="I2703" i="23"/>
  <c r="E2703" i="23"/>
  <c r="J2703" i="23" s="1"/>
  <c r="J2702" i="23"/>
  <c r="I2702" i="23"/>
  <c r="E2702" i="23"/>
  <c r="J2701" i="23"/>
  <c r="I2701" i="23"/>
  <c r="E2701" i="23"/>
  <c r="I2700" i="23"/>
  <c r="E2700" i="23"/>
  <c r="J2700" i="23" s="1"/>
  <c r="I2699" i="23"/>
  <c r="E2699" i="23"/>
  <c r="J2699" i="23" s="1"/>
  <c r="I2698" i="23"/>
  <c r="E2698" i="23"/>
  <c r="J2698" i="23" s="1"/>
  <c r="I2697" i="23"/>
  <c r="J2697" i="23" s="1"/>
  <c r="E2697" i="23"/>
  <c r="I2696" i="23"/>
  <c r="E2696" i="23"/>
  <c r="J2696" i="23" s="1"/>
  <c r="I2695" i="23"/>
  <c r="E2695" i="23"/>
  <c r="J2695" i="23" s="1"/>
  <c r="J2694" i="23"/>
  <c r="I2694" i="23"/>
  <c r="E2694" i="23"/>
  <c r="J2693" i="23"/>
  <c r="I2693" i="23"/>
  <c r="E2693" i="23"/>
  <c r="I2692" i="23"/>
  <c r="E2692" i="23"/>
  <c r="J2692" i="23" s="1"/>
  <c r="I2691" i="23"/>
  <c r="E2691" i="23"/>
  <c r="J2691" i="23" s="1"/>
  <c r="I2690" i="23"/>
  <c r="E2690" i="23"/>
  <c r="J2690" i="23" s="1"/>
  <c r="I2689" i="23"/>
  <c r="J2689" i="23" s="1"/>
  <c r="E2689" i="23"/>
  <c r="I2688" i="23"/>
  <c r="E2688" i="23"/>
  <c r="J2688" i="23" s="1"/>
  <c r="I2687" i="23"/>
  <c r="E2687" i="23"/>
  <c r="J2687" i="23" s="1"/>
  <c r="J2686" i="23"/>
  <c r="I2686" i="23"/>
  <c r="E2686" i="23"/>
  <c r="J2685" i="23"/>
  <c r="I2685" i="23"/>
  <c r="E2685" i="23"/>
  <c r="I2684" i="23"/>
  <c r="E2684" i="23"/>
  <c r="J2684" i="23" s="1"/>
  <c r="I2683" i="23"/>
  <c r="E2683" i="23"/>
  <c r="J2683" i="23" s="1"/>
  <c r="I2682" i="23"/>
  <c r="E2682" i="23"/>
  <c r="J2682" i="23" s="1"/>
  <c r="I2681" i="23"/>
  <c r="J2681" i="23" s="1"/>
  <c r="E2681" i="23"/>
  <c r="I2680" i="23"/>
  <c r="J2680" i="23" s="1"/>
  <c r="E2680" i="23"/>
  <c r="I2679" i="23"/>
  <c r="E2679" i="23"/>
  <c r="J2679" i="23" s="1"/>
  <c r="J2678" i="23"/>
  <c r="I2678" i="23"/>
  <c r="E2678" i="23"/>
  <c r="J2677" i="23"/>
  <c r="I2677" i="23"/>
  <c r="E2677" i="23"/>
  <c r="I2676" i="23"/>
  <c r="E2676" i="23"/>
  <c r="J2676" i="23" s="1"/>
  <c r="I2675" i="23"/>
  <c r="E2675" i="23"/>
  <c r="J2675" i="23" s="1"/>
  <c r="I2674" i="23"/>
  <c r="E2674" i="23"/>
  <c r="J2674" i="23" s="1"/>
  <c r="I2673" i="23"/>
  <c r="J2673" i="23" s="1"/>
  <c r="E2673" i="23"/>
  <c r="J2672" i="23"/>
  <c r="I2672" i="23"/>
  <c r="E2672" i="23"/>
  <c r="I2671" i="23"/>
  <c r="E2671" i="23"/>
  <c r="J2671" i="23" s="1"/>
  <c r="J2670" i="23"/>
  <c r="I2670" i="23"/>
  <c r="E2670" i="23"/>
  <c r="I2669" i="23"/>
  <c r="E2669" i="23"/>
  <c r="J2669" i="23" s="1"/>
  <c r="I2668" i="23"/>
  <c r="E2668" i="23"/>
  <c r="J2668" i="23" s="1"/>
  <c r="I2667" i="23"/>
  <c r="E2667" i="23"/>
  <c r="J2667" i="23" s="1"/>
  <c r="I2666" i="23"/>
  <c r="E2666" i="23"/>
  <c r="J2666" i="23" s="1"/>
  <c r="I2665" i="23"/>
  <c r="J2665" i="23" s="1"/>
  <c r="E2665" i="23"/>
  <c r="I2664" i="23"/>
  <c r="E2664" i="23"/>
  <c r="J2664" i="23" s="1"/>
  <c r="I2663" i="23"/>
  <c r="E2663" i="23"/>
  <c r="J2663" i="23" s="1"/>
  <c r="J2662" i="23"/>
  <c r="I2662" i="23"/>
  <c r="E2662" i="23"/>
  <c r="I2661" i="23"/>
  <c r="E2661" i="23"/>
  <c r="J2661" i="23" s="1"/>
  <c r="I2660" i="23"/>
  <c r="E2660" i="23"/>
  <c r="J2660" i="23" s="1"/>
  <c r="I2659" i="23"/>
  <c r="E2659" i="23"/>
  <c r="J2659" i="23" s="1"/>
  <c r="I2658" i="23"/>
  <c r="E2658" i="23"/>
  <c r="J2658" i="23" s="1"/>
  <c r="I2657" i="23"/>
  <c r="J2657" i="23" s="1"/>
  <c r="E2657" i="23"/>
  <c r="I2656" i="23"/>
  <c r="E2656" i="23"/>
  <c r="J2656" i="23" s="1"/>
  <c r="I2655" i="23"/>
  <c r="E2655" i="23"/>
  <c r="J2655" i="23" s="1"/>
  <c r="J2654" i="23"/>
  <c r="I2654" i="23"/>
  <c r="E2654" i="23"/>
  <c r="I2653" i="23"/>
  <c r="E2653" i="23"/>
  <c r="J2653" i="23" s="1"/>
  <c r="I2652" i="23"/>
  <c r="E2652" i="23"/>
  <c r="J2652" i="23" s="1"/>
  <c r="I2651" i="23"/>
  <c r="E2651" i="23"/>
  <c r="J2651" i="23" s="1"/>
  <c r="I2650" i="23"/>
  <c r="E2650" i="23"/>
  <c r="J2650" i="23" s="1"/>
  <c r="I2649" i="23"/>
  <c r="J2649" i="23" s="1"/>
  <c r="E2649" i="23"/>
  <c r="I2648" i="23"/>
  <c r="E2648" i="23"/>
  <c r="J2648" i="23" s="1"/>
  <c r="I2647" i="23"/>
  <c r="E2647" i="23"/>
  <c r="J2647" i="23" s="1"/>
  <c r="J2646" i="23"/>
  <c r="I2646" i="23"/>
  <c r="E2646" i="23"/>
  <c r="I2645" i="23"/>
  <c r="E2645" i="23"/>
  <c r="J2645" i="23" s="1"/>
  <c r="I2644" i="23"/>
  <c r="E2644" i="23"/>
  <c r="J2644" i="23" s="1"/>
  <c r="I2643" i="23"/>
  <c r="E2643" i="23"/>
  <c r="J2643" i="23" s="1"/>
  <c r="I2642" i="23"/>
  <c r="E2642" i="23"/>
  <c r="J2642" i="23" s="1"/>
  <c r="I2641" i="23"/>
  <c r="J2641" i="23" s="1"/>
  <c r="E2641" i="23"/>
  <c r="I2640" i="23"/>
  <c r="E2640" i="23"/>
  <c r="J2640" i="23" s="1"/>
  <c r="I2639" i="23"/>
  <c r="E2639" i="23"/>
  <c r="J2639" i="23" s="1"/>
  <c r="J2638" i="23"/>
  <c r="I2638" i="23"/>
  <c r="E2638" i="23"/>
  <c r="I2637" i="23"/>
  <c r="J2637" i="23" s="1"/>
  <c r="E2637" i="23"/>
  <c r="I2636" i="23"/>
  <c r="E2636" i="23"/>
  <c r="J2636" i="23" s="1"/>
  <c r="I2635" i="23"/>
  <c r="E2635" i="23"/>
  <c r="J2635" i="23" s="1"/>
  <c r="I2634" i="23"/>
  <c r="E2634" i="23"/>
  <c r="J2634" i="23" s="1"/>
  <c r="I2633" i="23"/>
  <c r="J2633" i="23" s="1"/>
  <c r="E2633" i="23"/>
  <c r="I2632" i="23"/>
  <c r="E2632" i="23"/>
  <c r="J2632" i="23" s="1"/>
  <c r="I2631" i="23"/>
  <c r="E2631" i="23"/>
  <c r="J2631" i="23" s="1"/>
  <c r="J2630" i="23"/>
  <c r="I2630" i="23"/>
  <c r="E2630" i="23"/>
  <c r="I2629" i="23"/>
  <c r="J2629" i="23" s="1"/>
  <c r="E2629" i="23"/>
  <c r="I2628" i="23"/>
  <c r="E2628" i="23"/>
  <c r="J2628" i="23" s="1"/>
  <c r="I2627" i="23"/>
  <c r="E2627" i="23"/>
  <c r="J2627" i="23" s="1"/>
  <c r="I2626" i="23"/>
  <c r="E2626" i="23"/>
  <c r="J2626" i="23" s="1"/>
  <c r="I2625" i="23"/>
  <c r="J2625" i="23" s="1"/>
  <c r="E2625" i="23"/>
  <c r="I2624" i="23"/>
  <c r="E2624" i="23"/>
  <c r="J2624" i="23" s="1"/>
  <c r="I2623" i="23"/>
  <c r="E2623" i="23"/>
  <c r="J2623" i="23" s="1"/>
  <c r="J2622" i="23"/>
  <c r="I2622" i="23"/>
  <c r="E2622" i="23"/>
  <c r="I2621" i="23"/>
  <c r="J2621" i="23" s="1"/>
  <c r="E2621" i="23"/>
  <c r="I2620" i="23"/>
  <c r="E2620" i="23"/>
  <c r="J2620" i="23" s="1"/>
  <c r="I2619" i="23"/>
  <c r="E2619" i="23"/>
  <c r="J2619" i="23" s="1"/>
  <c r="I2618" i="23"/>
  <c r="E2618" i="23"/>
  <c r="J2618" i="23" s="1"/>
  <c r="I2617" i="23"/>
  <c r="J2617" i="23" s="1"/>
  <c r="E2617" i="23"/>
  <c r="I2616" i="23"/>
  <c r="E2616" i="23"/>
  <c r="J2616" i="23" s="1"/>
  <c r="I2615" i="23"/>
  <c r="E2615" i="23"/>
  <c r="J2615" i="23" s="1"/>
  <c r="J2614" i="23"/>
  <c r="I2614" i="23"/>
  <c r="E2614" i="23"/>
  <c r="I2613" i="23"/>
  <c r="J2613" i="23" s="1"/>
  <c r="E2613" i="23"/>
  <c r="I2612" i="23"/>
  <c r="E2612" i="23"/>
  <c r="J2612" i="23" s="1"/>
  <c r="I2611" i="23"/>
  <c r="E2611" i="23"/>
  <c r="J2611" i="23" s="1"/>
  <c r="I2610" i="23"/>
  <c r="E2610" i="23"/>
  <c r="J2610" i="23" s="1"/>
  <c r="I2609" i="23"/>
  <c r="J2609" i="23" s="1"/>
  <c r="E2609" i="23"/>
  <c r="I2608" i="23"/>
  <c r="E2608" i="23"/>
  <c r="J2608" i="23" s="1"/>
  <c r="I2607" i="23"/>
  <c r="E2607" i="23"/>
  <c r="J2607" i="23" s="1"/>
  <c r="J2606" i="23"/>
  <c r="I2606" i="23"/>
  <c r="E2606" i="23"/>
  <c r="I2605" i="23"/>
  <c r="J2605" i="23" s="1"/>
  <c r="E2605" i="23"/>
  <c r="I2604" i="23"/>
  <c r="E2604" i="23"/>
  <c r="J2604" i="23" s="1"/>
  <c r="I2603" i="23"/>
  <c r="E2603" i="23"/>
  <c r="J2603" i="23" s="1"/>
  <c r="I2602" i="23"/>
  <c r="E2602" i="23"/>
  <c r="J2602" i="23" s="1"/>
  <c r="I2601" i="23"/>
  <c r="J2601" i="23" s="1"/>
  <c r="E2601" i="23"/>
  <c r="I2600" i="23"/>
  <c r="E2600" i="23"/>
  <c r="J2600" i="23" s="1"/>
  <c r="I2599" i="23"/>
  <c r="E2599" i="23"/>
  <c r="J2599" i="23" s="1"/>
  <c r="J2598" i="23"/>
  <c r="I2598" i="23"/>
  <c r="E2598" i="23"/>
  <c r="I2597" i="23"/>
  <c r="J2597" i="23" s="1"/>
  <c r="E2597" i="23"/>
  <c r="I2596" i="23"/>
  <c r="E2596" i="23"/>
  <c r="J2596" i="23" s="1"/>
  <c r="I2595" i="23"/>
  <c r="E2595" i="23"/>
  <c r="J2595" i="23" s="1"/>
  <c r="I2594" i="23"/>
  <c r="E2594" i="23"/>
  <c r="J2594" i="23" s="1"/>
  <c r="I2593" i="23"/>
  <c r="J2593" i="23" s="1"/>
  <c r="E2593" i="23"/>
  <c r="I2592" i="23"/>
  <c r="E2592" i="23"/>
  <c r="J2592" i="23" s="1"/>
  <c r="I2591" i="23"/>
  <c r="E2591" i="23"/>
  <c r="J2591" i="23" s="1"/>
  <c r="J2590" i="23"/>
  <c r="I2590" i="23"/>
  <c r="E2590" i="23"/>
  <c r="I2589" i="23"/>
  <c r="J2589" i="23" s="1"/>
  <c r="E2589" i="23"/>
  <c r="I2588" i="23"/>
  <c r="E2588" i="23"/>
  <c r="J2588" i="23" s="1"/>
  <c r="I2587" i="23"/>
  <c r="E2587" i="23"/>
  <c r="J2587" i="23" s="1"/>
  <c r="I2586" i="23"/>
  <c r="E2586" i="23"/>
  <c r="J2586" i="23" s="1"/>
  <c r="I2585" i="23"/>
  <c r="J2585" i="23" s="1"/>
  <c r="E2585" i="23"/>
  <c r="I2584" i="23"/>
  <c r="E2584" i="23"/>
  <c r="J2584" i="23" s="1"/>
  <c r="I2583" i="23"/>
  <c r="E2583" i="23"/>
  <c r="J2583" i="23" s="1"/>
  <c r="J2582" i="23"/>
  <c r="I2582" i="23"/>
  <c r="E2582" i="23"/>
  <c r="I2581" i="23"/>
  <c r="J2581" i="23" s="1"/>
  <c r="E2581" i="23"/>
  <c r="I2580" i="23"/>
  <c r="E2580" i="23"/>
  <c r="J2580" i="23" s="1"/>
  <c r="I2579" i="23"/>
  <c r="E2579" i="23"/>
  <c r="J2579" i="23" s="1"/>
  <c r="I2578" i="23"/>
  <c r="E2578" i="23"/>
  <c r="J2578" i="23" s="1"/>
  <c r="I2577" i="23"/>
  <c r="J2577" i="23" s="1"/>
  <c r="E2577" i="23"/>
  <c r="I2576" i="23"/>
  <c r="E2576" i="23"/>
  <c r="J2576" i="23" s="1"/>
  <c r="I2575" i="23"/>
  <c r="E2575" i="23"/>
  <c r="J2575" i="23" s="1"/>
  <c r="J2574" i="23"/>
  <c r="I2574" i="23"/>
  <c r="E2574" i="23"/>
  <c r="I2573" i="23"/>
  <c r="J2573" i="23" s="1"/>
  <c r="E2573" i="23"/>
  <c r="I2572" i="23"/>
  <c r="E2572" i="23"/>
  <c r="J2572" i="23" s="1"/>
  <c r="I2571" i="23"/>
  <c r="E2571" i="23"/>
  <c r="J2571" i="23" s="1"/>
  <c r="I2570" i="23"/>
  <c r="E2570" i="23"/>
  <c r="J2570" i="23" s="1"/>
  <c r="I2569" i="23"/>
  <c r="J2569" i="23" s="1"/>
  <c r="E2569" i="23"/>
  <c r="I2568" i="23"/>
  <c r="E2568" i="23"/>
  <c r="J2568" i="23" s="1"/>
  <c r="I2567" i="23"/>
  <c r="E2567" i="23"/>
  <c r="J2567" i="23" s="1"/>
  <c r="J2566" i="23"/>
  <c r="I2566" i="23"/>
  <c r="E2566" i="23"/>
  <c r="I2565" i="23"/>
  <c r="J2565" i="23" s="1"/>
  <c r="E2565" i="23"/>
  <c r="I2564" i="23"/>
  <c r="E2564" i="23"/>
  <c r="J2564" i="23" s="1"/>
  <c r="I2563" i="23"/>
  <c r="E2563" i="23"/>
  <c r="J2563" i="23" s="1"/>
  <c r="I2562" i="23"/>
  <c r="E2562" i="23"/>
  <c r="J2562" i="23" s="1"/>
  <c r="I2561" i="23"/>
  <c r="J2561" i="23" s="1"/>
  <c r="E2561" i="23"/>
  <c r="I2560" i="23"/>
  <c r="E2560" i="23"/>
  <c r="J2560" i="23" s="1"/>
  <c r="I2559" i="23"/>
  <c r="E2559" i="23"/>
  <c r="J2559" i="23" s="1"/>
  <c r="J2558" i="23"/>
  <c r="I2558" i="23"/>
  <c r="E2558" i="23"/>
  <c r="I2557" i="23"/>
  <c r="J2557" i="23" s="1"/>
  <c r="E2557" i="23"/>
  <c r="I2556" i="23"/>
  <c r="E2556" i="23"/>
  <c r="J2556" i="23" s="1"/>
  <c r="I2555" i="23"/>
  <c r="E2555" i="23"/>
  <c r="J2555" i="23" s="1"/>
  <c r="I2554" i="23"/>
  <c r="E2554" i="23"/>
  <c r="J2554" i="23" s="1"/>
  <c r="I2553" i="23"/>
  <c r="J2553" i="23" s="1"/>
  <c r="E2553" i="23"/>
  <c r="I2552" i="23"/>
  <c r="E2552" i="23"/>
  <c r="J2552" i="23" s="1"/>
  <c r="I2551" i="23"/>
  <c r="E2551" i="23"/>
  <c r="J2551" i="23" s="1"/>
  <c r="J2550" i="23"/>
  <c r="I2550" i="23"/>
  <c r="E2550" i="23"/>
  <c r="I2549" i="23"/>
  <c r="J2549" i="23" s="1"/>
  <c r="E2549" i="23"/>
  <c r="I2548" i="23"/>
  <c r="E2548" i="23"/>
  <c r="J2548" i="23" s="1"/>
  <c r="I2547" i="23"/>
  <c r="E2547" i="23"/>
  <c r="J2547" i="23" s="1"/>
  <c r="I2546" i="23"/>
  <c r="E2546" i="23"/>
  <c r="J2546" i="23" s="1"/>
  <c r="I2545" i="23"/>
  <c r="J2545" i="23" s="1"/>
  <c r="E2545" i="23"/>
  <c r="I2544" i="23"/>
  <c r="E2544" i="23"/>
  <c r="J2544" i="23" s="1"/>
  <c r="I2543" i="23"/>
  <c r="E2543" i="23"/>
  <c r="J2543" i="23" s="1"/>
  <c r="J2542" i="23"/>
  <c r="I2542" i="23"/>
  <c r="E2542" i="23"/>
  <c r="I2541" i="23"/>
  <c r="J2541" i="23" s="1"/>
  <c r="E2541" i="23"/>
  <c r="I2540" i="23"/>
  <c r="E2540" i="23"/>
  <c r="J2540" i="23" s="1"/>
  <c r="I2539" i="23"/>
  <c r="E2539" i="23"/>
  <c r="J2539" i="23" s="1"/>
  <c r="I2538" i="23"/>
  <c r="E2538" i="23"/>
  <c r="J2538" i="23" s="1"/>
  <c r="I2537" i="23"/>
  <c r="J2537" i="23" s="1"/>
  <c r="E2537" i="23"/>
  <c r="I2536" i="23"/>
  <c r="E2536" i="23"/>
  <c r="J2536" i="23" s="1"/>
  <c r="I2535" i="23"/>
  <c r="E2535" i="23"/>
  <c r="J2535" i="23" s="1"/>
  <c r="J2534" i="23"/>
  <c r="I2534" i="23"/>
  <c r="E2534" i="23"/>
  <c r="I2533" i="23"/>
  <c r="J2533" i="23" s="1"/>
  <c r="E2533" i="23"/>
  <c r="I2532" i="23"/>
  <c r="E2532" i="23"/>
  <c r="J2532" i="23" s="1"/>
  <c r="I2531" i="23"/>
  <c r="E2531" i="23"/>
  <c r="J2531" i="23" s="1"/>
  <c r="I2530" i="23"/>
  <c r="E2530" i="23"/>
  <c r="J2530" i="23" s="1"/>
  <c r="I2529" i="23"/>
  <c r="J2529" i="23" s="1"/>
  <c r="E2529" i="23"/>
  <c r="I2528" i="23"/>
  <c r="E2528" i="23"/>
  <c r="J2528" i="23" s="1"/>
  <c r="I2527" i="23"/>
  <c r="E2527" i="23"/>
  <c r="J2527" i="23" s="1"/>
  <c r="J2526" i="23"/>
  <c r="I2526" i="23"/>
  <c r="E2526" i="23"/>
  <c r="I2525" i="23"/>
  <c r="E2525" i="23"/>
  <c r="J2525" i="23" s="1"/>
  <c r="I2524" i="23"/>
  <c r="E2524" i="23"/>
  <c r="J2524" i="23" s="1"/>
  <c r="I2523" i="23"/>
  <c r="E2523" i="23"/>
  <c r="J2523" i="23" s="1"/>
  <c r="I2522" i="23"/>
  <c r="E2522" i="23"/>
  <c r="J2522" i="23" s="1"/>
  <c r="I2521" i="23"/>
  <c r="J2521" i="23" s="1"/>
  <c r="E2521" i="23"/>
  <c r="I2520" i="23"/>
  <c r="E2520" i="23"/>
  <c r="J2520" i="23" s="1"/>
  <c r="I2519" i="23"/>
  <c r="E2519" i="23"/>
  <c r="J2519" i="23" s="1"/>
  <c r="J2518" i="23"/>
  <c r="I2518" i="23"/>
  <c r="E2518" i="23"/>
  <c r="I2517" i="23"/>
  <c r="J2517" i="23" s="1"/>
  <c r="E2517" i="23"/>
  <c r="I2516" i="23"/>
  <c r="E2516" i="23"/>
  <c r="J2516" i="23" s="1"/>
  <c r="I2515" i="23"/>
  <c r="E2515" i="23"/>
  <c r="J2515" i="23" s="1"/>
  <c r="I2514" i="23"/>
  <c r="E2514" i="23"/>
  <c r="J2514" i="23" s="1"/>
  <c r="I2513" i="23"/>
  <c r="J2513" i="23" s="1"/>
  <c r="E2513" i="23"/>
  <c r="I2512" i="23"/>
  <c r="E2512" i="23"/>
  <c r="J2512" i="23" s="1"/>
  <c r="I2511" i="23"/>
  <c r="E2511" i="23"/>
  <c r="J2511" i="23" s="1"/>
  <c r="J2510" i="23"/>
  <c r="I2510" i="23"/>
  <c r="E2510" i="23"/>
  <c r="I2509" i="23"/>
  <c r="J2509" i="23" s="1"/>
  <c r="E2509" i="23"/>
  <c r="I2508" i="23"/>
  <c r="E2508" i="23"/>
  <c r="J2508" i="23" s="1"/>
  <c r="I2507" i="23"/>
  <c r="E2507" i="23"/>
  <c r="J2507" i="23" s="1"/>
  <c r="I2506" i="23"/>
  <c r="E2506" i="23"/>
  <c r="J2506" i="23" s="1"/>
  <c r="I2505" i="23"/>
  <c r="J2505" i="23" s="1"/>
  <c r="E2505" i="23"/>
  <c r="I2504" i="23"/>
  <c r="E2504" i="23"/>
  <c r="J2504" i="23" s="1"/>
  <c r="I2503" i="23"/>
  <c r="E2503" i="23"/>
  <c r="J2503" i="23" s="1"/>
  <c r="J2502" i="23"/>
  <c r="I2502" i="23"/>
  <c r="E2502" i="23"/>
  <c r="I2501" i="23"/>
  <c r="J2501" i="23" s="1"/>
  <c r="E2501" i="23"/>
  <c r="I2500" i="23"/>
  <c r="E2500" i="23"/>
  <c r="J2500" i="23" s="1"/>
  <c r="I2499" i="23"/>
  <c r="E2499" i="23"/>
  <c r="J2499" i="23" s="1"/>
  <c r="I2498" i="23"/>
  <c r="E2498" i="23"/>
  <c r="J2498" i="23" s="1"/>
  <c r="I2497" i="23"/>
  <c r="J2497" i="23" s="1"/>
  <c r="E2497" i="23"/>
  <c r="I2496" i="23"/>
  <c r="E2496" i="23"/>
  <c r="J2496" i="23" s="1"/>
  <c r="I2495" i="23"/>
  <c r="E2495" i="23"/>
  <c r="J2495" i="23" s="1"/>
  <c r="J2494" i="23"/>
  <c r="I2494" i="23"/>
  <c r="E2494" i="23"/>
  <c r="I2493" i="23"/>
  <c r="E2493" i="23"/>
  <c r="J2493" i="23" s="1"/>
  <c r="I2492" i="23"/>
  <c r="E2492" i="23"/>
  <c r="J2492" i="23" s="1"/>
  <c r="I2491" i="23"/>
  <c r="E2491" i="23"/>
  <c r="J2491" i="23" s="1"/>
  <c r="I2490" i="23"/>
  <c r="E2490" i="23"/>
  <c r="J2490" i="23" s="1"/>
  <c r="I2489" i="23"/>
  <c r="J2489" i="23" s="1"/>
  <c r="E2489" i="23"/>
  <c r="I2488" i="23"/>
  <c r="E2488" i="23"/>
  <c r="J2488" i="23" s="1"/>
  <c r="I2487" i="23"/>
  <c r="E2487" i="23"/>
  <c r="J2487" i="23" s="1"/>
  <c r="J2486" i="23"/>
  <c r="I2486" i="23"/>
  <c r="E2486" i="23"/>
  <c r="I2485" i="23"/>
  <c r="E2485" i="23"/>
  <c r="J2485" i="23" s="1"/>
  <c r="I2484" i="23"/>
  <c r="E2484" i="23"/>
  <c r="J2484" i="23" s="1"/>
  <c r="I2483" i="23"/>
  <c r="E2483" i="23"/>
  <c r="J2483" i="23" s="1"/>
  <c r="I2482" i="23"/>
  <c r="E2482" i="23"/>
  <c r="J2482" i="23" s="1"/>
  <c r="I2481" i="23"/>
  <c r="J2481" i="23" s="1"/>
  <c r="E2481" i="23"/>
  <c r="I2480" i="23"/>
  <c r="E2480" i="23"/>
  <c r="J2480" i="23" s="1"/>
  <c r="I2479" i="23"/>
  <c r="E2479" i="23"/>
  <c r="J2479" i="23" s="1"/>
  <c r="J2478" i="23"/>
  <c r="I2478" i="23"/>
  <c r="E2478" i="23"/>
  <c r="I2477" i="23"/>
  <c r="E2477" i="23"/>
  <c r="J2477" i="23" s="1"/>
  <c r="I2476" i="23"/>
  <c r="E2476" i="23"/>
  <c r="J2476" i="23" s="1"/>
  <c r="I2475" i="23"/>
  <c r="E2475" i="23"/>
  <c r="J2475" i="23" s="1"/>
  <c r="I2474" i="23"/>
  <c r="E2474" i="23"/>
  <c r="J2474" i="23" s="1"/>
  <c r="I2473" i="23"/>
  <c r="J2473" i="23" s="1"/>
  <c r="E2473" i="23"/>
  <c r="I2472" i="23"/>
  <c r="E2472" i="23"/>
  <c r="J2472" i="23" s="1"/>
  <c r="I2471" i="23"/>
  <c r="E2471" i="23"/>
  <c r="J2471" i="23" s="1"/>
  <c r="J2470" i="23"/>
  <c r="I2470" i="23"/>
  <c r="E2470" i="23"/>
  <c r="I2469" i="23"/>
  <c r="E2469" i="23"/>
  <c r="J2469" i="23" s="1"/>
  <c r="I2468" i="23"/>
  <c r="E2468" i="23"/>
  <c r="J2468" i="23" s="1"/>
  <c r="I2467" i="23"/>
  <c r="E2467" i="23"/>
  <c r="J2467" i="23" s="1"/>
  <c r="I2466" i="23"/>
  <c r="E2466" i="23"/>
  <c r="J2466" i="23" s="1"/>
  <c r="I2465" i="23"/>
  <c r="J2465" i="23" s="1"/>
  <c r="E2465" i="23"/>
  <c r="I2464" i="23"/>
  <c r="E2464" i="23"/>
  <c r="J2464" i="23" s="1"/>
  <c r="I2463" i="23"/>
  <c r="E2463" i="23"/>
  <c r="J2463" i="23" s="1"/>
  <c r="J2462" i="23"/>
  <c r="I2462" i="23"/>
  <c r="E2462" i="23"/>
  <c r="I2461" i="23"/>
  <c r="E2461" i="23"/>
  <c r="J2461" i="23" s="1"/>
  <c r="I2460" i="23"/>
  <c r="E2460" i="23"/>
  <c r="J2460" i="23" s="1"/>
  <c r="I2459" i="23"/>
  <c r="E2459" i="23"/>
  <c r="J2459" i="23" s="1"/>
  <c r="I2458" i="23"/>
  <c r="E2458" i="23"/>
  <c r="J2458" i="23" s="1"/>
  <c r="I2457" i="23"/>
  <c r="J2457" i="23" s="1"/>
  <c r="E2457" i="23"/>
  <c r="I2456" i="23"/>
  <c r="E2456" i="23"/>
  <c r="J2456" i="23" s="1"/>
  <c r="I2455" i="23"/>
  <c r="E2455" i="23"/>
  <c r="J2455" i="23" s="1"/>
  <c r="J2454" i="23"/>
  <c r="I2454" i="23"/>
  <c r="E2454" i="23"/>
  <c r="I2453" i="23"/>
  <c r="E2453" i="23"/>
  <c r="J2453" i="23" s="1"/>
  <c r="I2452" i="23"/>
  <c r="E2452" i="23"/>
  <c r="J2452" i="23" s="1"/>
  <c r="I2451" i="23"/>
  <c r="E2451" i="23"/>
  <c r="J2451" i="23" s="1"/>
  <c r="I2450" i="23"/>
  <c r="E2450" i="23"/>
  <c r="J2450" i="23" s="1"/>
  <c r="I2449" i="23"/>
  <c r="J2449" i="23" s="1"/>
  <c r="E2449" i="23"/>
  <c r="I2448" i="23"/>
  <c r="E2448" i="23"/>
  <c r="J2448" i="23" s="1"/>
  <c r="I2447" i="23"/>
  <c r="E2447" i="23"/>
  <c r="J2447" i="23" s="1"/>
  <c r="J2446" i="23"/>
  <c r="I2446" i="23"/>
  <c r="E2446" i="23"/>
  <c r="I2445" i="23"/>
  <c r="E2445" i="23"/>
  <c r="J2445" i="23" s="1"/>
  <c r="I2444" i="23"/>
  <c r="E2444" i="23"/>
  <c r="J2444" i="23" s="1"/>
  <c r="I2443" i="23"/>
  <c r="E2443" i="23"/>
  <c r="J2443" i="23" s="1"/>
  <c r="I2442" i="23"/>
  <c r="E2442" i="23"/>
  <c r="J2442" i="23" s="1"/>
  <c r="I2441" i="23"/>
  <c r="J2441" i="23" s="1"/>
  <c r="E2441" i="23"/>
  <c r="I2440" i="23"/>
  <c r="E2440" i="23"/>
  <c r="J2440" i="23" s="1"/>
  <c r="I2439" i="23"/>
  <c r="E2439" i="23"/>
  <c r="J2439" i="23" s="1"/>
  <c r="J2438" i="23"/>
  <c r="I2438" i="23"/>
  <c r="E2438" i="23"/>
  <c r="I2437" i="23"/>
  <c r="E2437" i="23"/>
  <c r="J2437" i="23" s="1"/>
  <c r="I2436" i="23"/>
  <c r="E2436" i="23"/>
  <c r="J2436" i="23" s="1"/>
  <c r="I2435" i="23"/>
  <c r="E2435" i="23"/>
  <c r="J2435" i="23" s="1"/>
  <c r="I2434" i="23"/>
  <c r="E2434" i="23"/>
  <c r="J2434" i="23" s="1"/>
  <c r="I2433" i="23"/>
  <c r="J2433" i="23" s="1"/>
  <c r="E2433" i="23"/>
  <c r="I2432" i="23"/>
  <c r="E2432" i="23"/>
  <c r="J2432" i="23" s="1"/>
  <c r="I2431" i="23"/>
  <c r="E2431" i="23"/>
  <c r="J2431" i="23" s="1"/>
  <c r="J2430" i="23"/>
  <c r="I2430" i="23"/>
  <c r="E2430" i="23"/>
  <c r="I2429" i="23"/>
  <c r="E2429" i="23"/>
  <c r="J2429" i="23" s="1"/>
  <c r="I2428" i="23"/>
  <c r="E2428" i="23"/>
  <c r="J2428" i="23" s="1"/>
  <c r="I2427" i="23"/>
  <c r="E2427" i="23"/>
  <c r="J2427" i="23" s="1"/>
  <c r="I2426" i="23"/>
  <c r="E2426" i="23"/>
  <c r="J2426" i="23" s="1"/>
  <c r="I2425" i="23"/>
  <c r="J2425" i="23" s="1"/>
  <c r="E2425" i="23"/>
  <c r="I2424" i="23"/>
  <c r="E2424" i="23"/>
  <c r="J2424" i="23" s="1"/>
  <c r="I2423" i="23"/>
  <c r="E2423" i="23"/>
  <c r="J2423" i="23" s="1"/>
  <c r="J2422" i="23"/>
  <c r="I2422" i="23"/>
  <c r="E2422" i="23"/>
  <c r="I2421" i="23"/>
  <c r="E2421" i="23"/>
  <c r="J2421" i="23" s="1"/>
  <c r="I2420" i="23"/>
  <c r="E2420" i="23"/>
  <c r="J2420" i="23" s="1"/>
  <c r="I2419" i="23"/>
  <c r="E2419" i="23"/>
  <c r="J2419" i="23" s="1"/>
  <c r="I2418" i="23"/>
  <c r="E2418" i="23"/>
  <c r="J2418" i="23" s="1"/>
  <c r="I2417" i="23"/>
  <c r="J2417" i="23" s="1"/>
  <c r="E2417" i="23"/>
  <c r="I2416" i="23"/>
  <c r="E2416" i="23"/>
  <c r="J2416" i="23" s="1"/>
  <c r="I2415" i="23"/>
  <c r="E2415" i="23"/>
  <c r="J2415" i="23" s="1"/>
  <c r="J2414" i="23"/>
  <c r="I2414" i="23"/>
  <c r="E2414" i="23"/>
  <c r="I2413" i="23"/>
  <c r="E2413" i="23"/>
  <c r="J2413" i="23" s="1"/>
  <c r="I2412" i="23"/>
  <c r="E2412" i="23"/>
  <c r="J2412" i="23" s="1"/>
  <c r="I2411" i="23"/>
  <c r="E2411" i="23"/>
  <c r="J2411" i="23" s="1"/>
  <c r="I2410" i="23"/>
  <c r="E2410" i="23"/>
  <c r="J2410" i="23" s="1"/>
  <c r="I2409" i="23"/>
  <c r="J2409" i="23" s="1"/>
  <c r="E2409" i="23"/>
  <c r="I2408" i="23"/>
  <c r="E2408" i="23"/>
  <c r="J2408" i="23" s="1"/>
  <c r="I2407" i="23"/>
  <c r="E2407" i="23"/>
  <c r="J2407" i="23" s="1"/>
  <c r="J2406" i="23"/>
  <c r="I2406" i="23"/>
  <c r="E2406" i="23"/>
  <c r="I2405" i="23"/>
  <c r="E2405" i="23"/>
  <c r="J2405" i="23" s="1"/>
  <c r="I2404" i="23"/>
  <c r="E2404" i="23"/>
  <c r="J2404" i="23" s="1"/>
  <c r="I2403" i="23"/>
  <c r="E2403" i="23"/>
  <c r="J2403" i="23" s="1"/>
  <c r="I2402" i="23"/>
  <c r="E2402" i="23"/>
  <c r="J2402" i="23" s="1"/>
  <c r="I2401" i="23"/>
  <c r="J2401" i="23" s="1"/>
  <c r="E2401" i="23"/>
  <c r="I2400" i="23"/>
  <c r="E2400" i="23"/>
  <c r="J2400" i="23" s="1"/>
  <c r="I2399" i="23"/>
  <c r="E2399" i="23"/>
  <c r="J2399" i="23" s="1"/>
  <c r="J2398" i="23"/>
  <c r="I2398" i="23"/>
  <c r="E2398" i="23"/>
  <c r="I2397" i="23"/>
  <c r="E2397" i="23"/>
  <c r="J2397" i="23" s="1"/>
  <c r="I2396" i="23"/>
  <c r="E2396" i="23"/>
  <c r="J2396" i="23" s="1"/>
  <c r="I2395" i="23"/>
  <c r="E2395" i="23"/>
  <c r="J2395" i="23" s="1"/>
  <c r="I2394" i="23"/>
  <c r="E2394" i="23"/>
  <c r="J2394" i="23" s="1"/>
  <c r="I2393" i="23"/>
  <c r="J2393" i="23" s="1"/>
  <c r="E2393" i="23"/>
  <c r="I2392" i="23"/>
  <c r="E2392" i="23"/>
  <c r="J2392" i="23" s="1"/>
  <c r="I2391" i="23"/>
  <c r="E2391" i="23"/>
  <c r="J2391" i="23" s="1"/>
  <c r="J2390" i="23"/>
  <c r="I2390" i="23"/>
  <c r="E2390" i="23"/>
  <c r="I2389" i="23"/>
  <c r="E2389" i="23"/>
  <c r="J2389" i="23" s="1"/>
  <c r="I2388" i="23"/>
  <c r="E2388" i="23"/>
  <c r="J2388" i="23" s="1"/>
  <c r="I2387" i="23"/>
  <c r="E2387" i="23"/>
  <c r="J2387" i="23" s="1"/>
  <c r="I2386" i="23"/>
  <c r="E2386" i="23"/>
  <c r="J2386" i="23" s="1"/>
  <c r="I2385" i="23"/>
  <c r="J2385" i="23" s="1"/>
  <c r="E2385" i="23"/>
  <c r="I2384" i="23"/>
  <c r="E2384" i="23"/>
  <c r="J2384" i="23" s="1"/>
  <c r="I2383" i="23"/>
  <c r="E2383" i="23"/>
  <c r="J2383" i="23" s="1"/>
  <c r="J2382" i="23"/>
  <c r="I2382" i="23"/>
  <c r="E2382" i="23"/>
  <c r="I2381" i="23"/>
  <c r="E2381" i="23"/>
  <c r="J2381" i="23" s="1"/>
  <c r="I2380" i="23"/>
  <c r="E2380" i="23"/>
  <c r="J2380" i="23" s="1"/>
  <c r="I2379" i="23"/>
  <c r="E2379" i="23"/>
  <c r="J2379" i="23" s="1"/>
  <c r="I2378" i="23"/>
  <c r="E2378" i="23"/>
  <c r="J2378" i="23" s="1"/>
  <c r="I2377" i="23"/>
  <c r="J2377" i="23" s="1"/>
  <c r="E2377" i="23"/>
  <c r="I2376" i="23"/>
  <c r="E2376" i="23"/>
  <c r="J2376" i="23" s="1"/>
  <c r="I2375" i="23"/>
  <c r="E2375" i="23"/>
  <c r="J2375" i="23" s="1"/>
  <c r="J2374" i="23"/>
  <c r="I2374" i="23"/>
  <c r="E2374" i="23"/>
  <c r="I2373" i="23"/>
  <c r="E2373" i="23"/>
  <c r="J2373" i="23" s="1"/>
  <c r="I2372" i="23"/>
  <c r="E2372" i="23"/>
  <c r="J2372" i="23" s="1"/>
  <c r="I2371" i="23"/>
  <c r="E2371" i="23"/>
  <c r="J2371" i="23" s="1"/>
  <c r="I2370" i="23"/>
  <c r="E2370" i="23"/>
  <c r="J2370" i="23" s="1"/>
  <c r="I2369" i="23"/>
  <c r="J2369" i="23" s="1"/>
  <c r="E2369" i="23"/>
  <c r="I2368" i="23"/>
  <c r="E2368" i="23"/>
  <c r="J2368" i="23" s="1"/>
  <c r="I2367" i="23"/>
  <c r="E2367" i="23"/>
  <c r="J2367" i="23" s="1"/>
  <c r="J2366" i="23"/>
  <c r="I2366" i="23"/>
  <c r="E2366" i="23"/>
  <c r="I2365" i="23"/>
  <c r="E2365" i="23"/>
  <c r="J2365" i="23" s="1"/>
  <c r="I2364" i="23"/>
  <c r="E2364" i="23"/>
  <c r="J2364" i="23" s="1"/>
  <c r="I2363" i="23"/>
  <c r="E2363" i="23"/>
  <c r="J2363" i="23" s="1"/>
  <c r="I2362" i="23"/>
  <c r="E2362" i="23"/>
  <c r="J2362" i="23" s="1"/>
  <c r="I2361" i="23"/>
  <c r="J2361" i="23" s="1"/>
  <c r="E2361" i="23"/>
  <c r="I2360" i="23"/>
  <c r="E2360" i="23"/>
  <c r="J2360" i="23" s="1"/>
  <c r="I2359" i="23"/>
  <c r="E2359" i="23"/>
  <c r="J2359" i="23" s="1"/>
  <c r="J2358" i="23"/>
  <c r="I2358" i="23"/>
  <c r="E2358" i="23"/>
  <c r="I2357" i="23"/>
  <c r="E2357" i="23"/>
  <c r="J2357" i="23" s="1"/>
  <c r="I2356" i="23"/>
  <c r="E2356" i="23"/>
  <c r="J2356" i="23" s="1"/>
  <c r="I2355" i="23"/>
  <c r="E2355" i="23"/>
  <c r="J2355" i="23" s="1"/>
  <c r="I2354" i="23"/>
  <c r="E2354" i="23"/>
  <c r="J2354" i="23" s="1"/>
  <c r="I2353" i="23"/>
  <c r="J2353" i="23" s="1"/>
  <c r="E2353" i="23"/>
  <c r="I2352" i="23"/>
  <c r="E2352" i="23"/>
  <c r="J2352" i="23" s="1"/>
  <c r="I2351" i="23"/>
  <c r="E2351" i="23"/>
  <c r="J2351" i="23" s="1"/>
  <c r="J2350" i="23"/>
  <c r="I2350" i="23"/>
  <c r="E2350" i="23"/>
  <c r="I2349" i="23"/>
  <c r="E2349" i="23"/>
  <c r="J2349" i="23" s="1"/>
  <c r="I2348" i="23"/>
  <c r="E2348" i="23"/>
  <c r="J2348" i="23" s="1"/>
  <c r="I2347" i="23"/>
  <c r="E2347" i="23"/>
  <c r="J2347" i="23" s="1"/>
  <c r="I2346" i="23"/>
  <c r="E2346" i="23"/>
  <c r="J2346" i="23" s="1"/>
  <c r="I2345" i="23"/>
  <c r="J2345" i="23" s="1"/>
  <c r="E2345" i="23"/>
  <c r="I2344" i="23"/>
  <c r="E2344" i="23"/>
  <c r="J2344" i="23" s="1"/>
  <c r="I2343" i="23"/>
  <c r="E2343" i="23"/>
  <c r="J2343" i="23" s="1"/>
  <c r="J2342" i="23"/>
  <c r="I2342" i="23"/>
  <c r="E2342" i="23"/>
  <c r="I2341" i="23"/>
  <c r="E2341" i="23"/>
  <c r="J2341" i="23" s="1"/>
  <c r="I2340" i="23"/>
  <c r="E2340" i="23"/>
  <c r="J2340" i="23" s="1"/>
  <c r="I2339" i="23"/>
  <c r="E2339" i="23"/>
  <c r="J2339" i="23" s="1"/>
  <c r="I2338" i="23"/>
  <c r="E2338" i="23"/>
  <c r="J2338" i="23" s="1"/>
  <c r="I2337" i="23"/>
  <c r="J2337" i="23" s="1"/>
  <c r="E2337" i="23"/>
  <c r="I2336" i="23"/>
  <c r="E2336" i="23"/>
  <c r="J2336" i="23" s="1"/>
  <c r="I2335" i="23"/>
  <c r="E2335" i="23"/>
  <c r="J2335" i="23" s="1"/>
  <c r="J2334" i="23"/>
  <c r="I2334" i="23"/>
  <c r="E2334" i="23"/>
  <c r="I2333" i="23"/>
  <c r="E2333" i="23"/>
  <c r="J2333" i="23" s="1"/>
  <c r="I2332" i="23"/>
  <c r="E2332" i="23"/>
  <c r="J2332" i="23" s="1"/>
  <c r="I2331" i="23"/>
  <c r="E2331" i="23"/>
  <c r="J2331" i="23" s="1"/>
  <c r="I2330" i="23"/>
  <c r="E2330" i="23"/>
  <c r="J2330" i="23" s="1"/>
  <c r="I2329" i="23"/>
  <c r="J2329" i="23" s="1"/>
  <c r="E2329" i="23"/>
  <c r="I2328" i="23"/>
  <c r="E2328" i="23"/>
  <c r="J2328" i="23" s="1"/>
  <c r="I2327" i="23"/>
  <c r="E2327" i="23"/>
  <c r="J2327" i="23" s="1"/>
  <c r="J2326" i="23"/>
  <c r="I2326" i="23"/>
  <c r="E2326" i="23"/>
  <c r="I2325" i="23"/>
  <c r="E2325" i="23"/>
  <c r="J2325" i="23" s="1"/>
  <c r="I2324" i="23"/>
  <c r="E2324" i="23"/>
  <c r="J2324" i="23" s="1"/>
  <c r="I2323" i="23"/>
  <c r="E2323" i="23"/>
  <c r="J2323" i="23" s="1"/>
  <c r="J2322" i="23"/>
  <c r="I2322" i="23"/>
  <c r="E2322" i="23"/>
  <c r="I2321" i="23"/>
  <c r="J2321" i="23" s="1"/>
  <c r="E2321" i="23"/>
  <c r="I2320" i="23"/>
  <c r="E2320" i="23"/>
  <c r="J2320" i="23" s="1"/>
  <c r="I2319" i="23"/>
  <c r="E2319" i="23"/>
  <c r="J2319" i="23" s="1"/>
  <c r="J2318" i="23"/>
  <c r="I2318" i="23"/>
  <c r="E2318" i="23"/>
  <c r="I2317" i="23"/>
  <c r="E2317" i="23"/>
  <c r="J2317" i="23" s="1"/>
  <c r="I2316" i="23"/>
  <c r="E2316" i="23"/>
  <c r="J2316" i="23" s="1"/>
  <c r="I2315" i="23"/>
  <c r="E2315" i="23"/>
  <c r="J2315" i="23" s="1"/>
  <c r="J2314" i="23"/>
  <c r="I2314" i="23"/>
  <c r="E2314" i="23"/>
  <c r="I2313" i="23"/>
  <c r="J2313" i="23" s="1"/>
  <c r="E2313" i="23"/>
  <c r="I2312" i="23"/>
  <c r="E2312" i="23"/>
  <c r="J2312" i="23" s="1"/>
  <c r="I2311" i="23"/>
  <c r="E2311" i="23"/>
  <c r="J2311" i="23" s="1"/>
  <c r="J2310" i="23"/>
  <c r="I2310" i="23"/>
  <c r="E2310" i="23"/>
  <c r="I2309" i="23"/>
  <c r="E2309" i="23"/>
  <c r="J2309" i="23" s="1"/>
  <c r="I2308" i="23"/>
  <c r="E2308" i="23"/>
  <c r="J2308" i="23" s="1"/>
  <c r="I2307" i="23"/>
  <c r="E2307" i="23"/>
  <c r="J2307" i="23" s="1"/>
  <c r="J2306" i="23"/>
  <c r="I2306" i="23"/>
  <c r="E2306" i="23"/>
  <c r="I2305" i="23"/>
  <c r="J2305" i="23" s="1"/>
  <c r="E2305" i="23"/>
  <c r="I2304" i="23"/>
  <c r="E2304" i="23"/>
  <c r="J2304" i="23" s="1"/>
  <c r="I2303" i="23"/>
  <c r="E2303" i="23"/>
  <c r="J2303" i="23" s="1"/>
  <c r="J2302" i="23"/>
  <c r="I2302" i="23"/>
  <c r="E2302" i="23"/>
  <c r="I2301" i="23"/>
  <c r="E2301" i="23"/>
  <c r="J2301" i="23" s="1"/>
  <c r="I2300" i="23"/>
  <c r="E2300" i="23"/>
  <c r="J2300" i="23" s="1"/>
  <c r="I2299" i="23"/>
  <c r="E2299" i="23"/>
  <c r="J2299" i="23" s="1"/>
  <c r="J2298" i="23"/>
  <c r="I2298" i="23"/>
  <c r="E2298" i="23"/>
  <c r="I2297" i="23"/>
  <c r="J2297" i="23" s="1"/>
  <c r="E2297" i="23"/>
  <c r="I2296" i="23"/>
  <c r="E2296" i="23"/>
  <c r="J2296" i="23" s="1"/>
  <c r="I2295" i="23"/>
  <c r="E2295" i="23"/>
  <c r="J2295" i="23" s="1"/>
  <c r="J2294" i="23"/>
  <c r="I2294" i="23"/>
  <c r="E2294" i="23"/>
  <c r="I2293" i="23"/>
  <c r="E2293" i="23"/>
  <c r="J2293" i="23" s="1"/>
  <c r="I2292" i="23"/>
  <c r="E2292" i="23"/>
  <c r="J2292" i="23" s="1"/>
  <c r="I2291" i="23"/>
  <c r="E2291" i="23"/>
  <c r="J2291" i="23" s="1"/>
  <c r="J2290" i="23"/>
  <c r="I2290" i="23"/>
  <c r="E2290" i="23"/>
  <c r="I2289" i="23"/>
  <c r="J2289" i="23" s="1"/>
  <c r="E2289" i="23"/>
  <c r="I2288" i="23"/>
  <c r="E2288" i="23"/>
  <c r="J2288" i="23" s="1"/>
  <c r="I2287" i="23"/>
  <c r="E2287" i="23"/>
  <c r="J2287" i="23" s="1"/>
  <c r="J2286" i="23"/>
  <c r="I2286" i="23"/>
  <c r="E2286" i="23"/>
  <c r="I2285" i="23"/>
  <c r="J2285" i="23" s="1"/>
  <c r="E2285" i="23"/>
  <c r="I2284" i="23"/>
  <c r="E2284" i="23"/>
  <c r="J2284" i="23" s="1"/>
  <c r="I2283" i="23"/>
  <c r="E2283" i="23"/>
  <c r="J2283" i="23" s="1"/>
  <c r="J2282" i="23"/>
  <c r="I2282" i="23"/>
  <c r="E2282" i="23"/>
  <c r="I2281" i="23"/>
  <c r="J2281" i="23" s="1"/>
  <c r="E2281" i="23"/>
  <c r="I2280" i="23"/>
  <c r="E2280" i="23"/>
  <c r="J2280" i="23" s="1"/>
  <c r="I2279" i="23"/>
  <c r="E2279" i="23"/>
  <c r="J2279" i="23" s="1"/>
  <c r="J2278" i="23"/>
  <c r="I2278" i="23"/>
  <c r="E2278" i="23"/>
  <c r="I2277" i="23"/>
  <c r="E2277" i="23"/>
  <c r="J2277" i="23" s="1"/>
  <c r="I2276" i="23"/>
  <c r="E2276" i="23"/>
  <c r="J2276" i="23" s="1"/>
  <c r="I2275" i="23"/>
  <c r="E2275" i="23"/>
  <c r="J2275" i="23" s="1"/>
  <c r="J2274" i="23"/>
  <c r="I2274" i="23"/>
  <c r="E2274" i="23"/>
  <c r="I2273" i="23"/>
  <c r="J2273" i="23" s="1"/>
  <c r="E2273" i="23"/>
  <c r="I2272" i="23"/>
  <c r="E2272" i="23"/>
  <c r="J2272" i="23" s="1"/>
  <c r="I2271" i="23"/>
  <c r="E2271" i="23"/>
  <c r="J2271" i="23" s="1"/>
  <c r="J2270" i="23"/>
  <c r="I2270" i="23"/>
  <c r="E2270" i="23"/>
  <c r="I2269" i="23"/>
  <c r="E2269" i="23"/>
  <c r="J2269" i="23" s="1"/>
  <c r="I2268" i="23"/>
  <c r="E2268" i="23"/>
  <c r="J2268" i="23" s="1"/>
  <c r="I2267" i="23"/>
  <c r="E2267" i="23"/>
  <c r="J2267" i="23" s="1"/>
  <c r="J2266" i="23"/>
  <c r="I2266" i="23"/>
  <c r="E2266" i="23"/>
  <c r="I2265" i="23"/>
  <c r="J2265" i="23" s="1"/>
  <c r="E2265" i="23"/>
  <c r="I2264" i="23"/>
  <c r="E2264" i="23"/>
  <c r="J2264" i="23" s="1"/>
  <c r="I2263" i="23"/>
  <c r="E2263" i="23"/>
  <c r="J2263" i="23" s="1"/>
  <c r="J2262" i="23"/>
  <c r="I2262" i="23"/>
  <c r="E2262" i="23"/>
  <c r="I2261" i="23"/>
  <c r="E2261" i="23"/>
  <c r="J2261" i="23" s="1"/>
  <c r="I2260" i="23"/>
  <c r="E2260" i="23"/>
  <c r="J2260" i="23" s="1"/>
  <c r="I2259" i="23"/>
  <c r="E2259" i="23"/>
  <c r="J2259" i="23" s="1"/>
  <c r="J2258" i="23"/>
  <c r="I2258" i="23"/>
  <c r="E2258" i="23"/>
  <c r="I2257" i="23"/>
  <c r="J2257" i="23" s="1"/>
  <c r="E2257" i="23"/>
  <c r="I2256" i="23"/>
  <c r="E2256" i="23"/>
  <c r="J2256" i="23" s="1"/>
  <c r="I2255" i="23"/>
  <c r="E2255" i="23"/>
  <c r="J2255" i="23" s="1"/>
  <c r="J2254" i="23"/>
  <c r="I2254" i="23"/>
  <c r="E2254" i="23"/>
  <c r="I2253" i="23"/>
  <c r="E2253" i="23"/>
  <c r="J2253" i="23" s="1"/>
  <c r="I2252" i="23"/>
  <c r="E2252" i="23"/>
  <c r="J2252" i="23" s="1"/>
  <c r="I2251" i="23"/>
  <c r="E2251" i="23"/>
  <c r="J2251" i="23" s="1"/>
  <c r="J2250" i="23"/>
  <c r="I2250" i="23"/>
  <c r="E2250" i="23"/>
  <c r="I2249" i="23"/>
  <c r="J2249" i="23" s="1"/>
  <c r="E2249" i="23"/>
  <c r="I2248" i="23"/>
  <c r="E2248" i="23"/>
  <c r="J2248" i="23" s="1"/>
  <c r="I2247" i="23"/>
  <c r="E2247" i="23"/>
  <c r="J2247" i="23" s="1"/>
  <c r="J2246" i="23"/>
  <c r="I2246" i="23"/>
  <c r="E2246" i="23"/>
  <c r="I2245" i="23"/>
  <c r="E2245" i="23"/>
  <c r="J2245" i="23" s="1"/>
  <c r="I2244" i="23"/>
  <c r="E2244" i="23"/>
  <c r="J2244" i="23" s="1"/>
  <c r="I2243" i="23"/>
  <c r="E2243" i="23"/>
  <c r="J2243" i="23" s="1"/>
  <c r="J2242" i="23"/>
  <c r="I2242" i="23"/>
  <c r="E2242" i="23"/>
  <c r="I2241" i="23"/>
  <c r="J2241" i="23" s="1"/>
  <c r="E2241" i="23"/>
  <c r="I2240" i="23"/>
  <c r="E2240" i="23"/>
  <c r="J2240" i="23" s="1"/>
  <c r="I2239" i="23"/>
  <c r="E2239" i="23"/>
  <c r="J2239" i="23" s="1"/>
  <c r="J2238" i="23"/>
  <c r="I2238" i="23"/>
  <c r="E2238" i="23"/>
  <c r="I2237" i="23"/>
  <c r="E2237" i="23"/>
  <c r="J2237" i="23" s="1"/>
  <c r="I2236" i="23"/>
  <c r="E2236" i="23"/>
  <c r="J2236" i="23" s="1"/>
  <c r="I2235" i="23"/>
  <c r="E2235" i="23"/>
  <c r="J2235" i="23" s="1"/>
  <c r="J2234" i="23"/>
  <c r="I2234" i="23"/>
  <c r="E2234" i="23"/>
  <c r="I2233" i="23"/>
  <c r="J2233" i="23" s="1"/>
  <c r="E2233" i="23"/>
  <c r="I2232" i="23"/>
  <c r="E2232" i="23"/>
  <c r="J2232" i="23" s="1"/>
  <c r="I2231" i="23"/>
  <c r="E2231" i="23"/>
  <c r="J2231" i="23" s="1"/>
  <c r="J2230" i="23"/>
  <c r="I2230" i="23"/>
  <c r="E2230" i="23"/>
  <c r="I2229" i="23"/>
  <c r="E2229" i="23"/>
  <c r="J2229" i="23" s="1"/>
  <c r="I2228" i="23"/>
  <c r="E2228" i="23"/>
  <c r="J2228" i="23" s="1"/>
  <c r="I2227" i="23"/>
  <c r="E2227" i="23"/>
  <c r="J2227" i="23" s="1"/>
  <c r="J2226" i="23"/>
  <c r="I2226" i="23"/>
  <c r="E2226" i="23"/>
  <c r="I2225" i="23"/>
  <c r="J2225" i="23" s="1"/>
  <c r="E2225" i="23"/>
  <c r="I2224" i="23"/>
  <c r="E2224" i="23"/>
  <c r="J2224" i="23" s="1"/>
  <c r="I2223" i="23"/>
  <c r="E2223" i="23"/>
  <c r="J2223" i="23" s="1"/>
  <c r="J2222" i="23"/>
  <c r="I2222" i="23"/>
  <c r="E2222" i="23"/>
  <c r="I2221" i="23"/>
  <c r="E2221" i="23"/>
  <c r="J2221" i="23" s="1"/>
  <c r="I2220" i="23"/>
  <c r="E2220" i="23"/>
  <c r="J2220" i="23" s="1"/>
  <c r="I2219" i="23"/>
  <c r="E2219" i="23"/>
  <c r="J2219" i="23" s="1"/>
  <c r="J2218" i="23"/>
  <c r="I2218" i="23"/>
  <c r="E2218" i="23"/>
  <c r="I2217" i="23"/>
  <c r="J2217" i="23" s="1"/>
  <c r="E2217" i="23"/>
  <c r="I2216" i="23"/>
  <c r="E2216" i="23"/>
  <c r="J2216" i="23" s="1"/>
  <c r="I2215" i="23"/>
  <c r="E2215" i="23"/>
  <c r="J2215" i="23" s="1"/>
  <c r="J2214" i="23"/>
  <c r="I2214" i="23"/>
  <c r="E2214" i="23"/>
  <c r="I2213" i="23"/>
  <c r="E2213" i="23"/>
  <c r="J2213" i="23" s="1"/>
  <c r="I2212" i="23"/>
  <c r="E2212" i="23"/>
  <c r="J2212" i="23" s="1"/>
  <c r="I2211" i="23"/>
  <c r="E2211" i="23"/>
  <c r="J2211" i="23" s="1"/>
  <c r="J2210" i="23"/>
  <c r="I2210" i="23"/>
  <c r="E2210" i="23"/>
  <c r="I2209" i="23"/>
  <c r="J2209" i="23" s="1"/>
  <c r="E2209" i="23"/>
  <c r="I2208" i="23"/>
  <c r="E2208" i="23"/>
  <c r="J2208" i="23" s="1"/>
  <c r="I2207" i="23"/>
  <c r="E2207" i="23"/>
  <c r="J2207" i="23" s="1"/>
  <c r="J2206" i="23"/>
  <c r="I2206" i="23"/>
  <c r="E2206" i="23"/>
  <c r="I2205" i="23"/>
  <c r="E2205" i="23"/>
  <c r="J2205" i="23" s="1"/>
  <c r="I2204" i="23"/>
  <c r="E2204" i="23"/>
  <c r="J2204" i="23" s="1"/>
  <c r="I2203" i="23"/>
  <c r="E2203" i="23"/>
  <c r="J2203" i="23" s="1"/>
  <c r="J2202" i="23"/>
  <c r="I2202" i="23"/>
  <c r="E2202" i="23"/>
  <c r="I2201" i="23"/>
  <c r="J2201" i="23" s="1"/>
  <c r="E2201" i="23"/>
  <c r="I2200" i="23"/>
  <c r="E2200" i="23"/>
  <c r="J2200" i="23" s="1"/>
  <c r="I2199" i="23"/>
  <c r="E2199" i="23"/>
  <c r="J2199" i="23" s="1"/>
  <c r="J2198" i="23"/>
  <c r="I2198" i="23"/>
  <c r="E2198" i="23"/>
  <c r="I2197" i="23"/>
  <c r="E2197" i="23"/>
  <c r="J2197" i="23" s="1"/>
  <c r="I2196" i="23"/>
  <c r="E2196" i="23"/>
  <c r="J2196" i="23" s="1"/>
  <c r="I2195" i="23"/>
  <c r="E2195" i="23"/>
  <c r="J2195" i="23" s="1"/>
  <c r="J2194" i="23"/>
  <c r="I2194" i="23"/>
  <c r="E2194" i="23"/>
  <c r="I2193" i="23"/>
  <c r="J2193" i="23" s="1"/>
  <c r="E2193" i="23"/>
  <c r="I2192" i="23"/>
  <c r="E2192" i="23"/>
  <c r="J2192" i="23" s="1"/>
  <c r="I2191" i="23"/>
  <c r="E2191" i="23"/>
  <c r="J2191" i="23" s="1"/>
  <c r="J2190" i="23"/>
  <c r="I2190" i="23"/>
  <c r="E2190" i="23"/>
  <c r="I2189" i="23"/>
  <c r="E2189" i="23"/>
  <c r="J2189" i="23" s="1"/>
  <c r="I2188" i="23"/>
  <c r="E2188" i="23"/>
  <c r="J2188" i="23" s="1"/>
  <c r="I2187" i="23"/>
  <c r="E2187" i="23"/>
  <c r="J2187" i="23" s="1"/>
  <c r="J2186" i="23"/>
  <c r="I2186" i="23"/>
  <c r="E2186" i="23"/>
  <c r="I2185" i="23"/>
  <c r="J2185" i="23" s="1"/>
  <c r="E2185" i="23"/>
  <c r="I2184" i="23"/>
  <c r="E2184" i="23"/>
  <c r="J2184" i="23" s="1"/>
  <c r="I2183" i="23"/>
  <c r="E2183" i="23"/>
  <c r="J2183" i="23" s="1"/>
  <c r="J2182" i="23"/>
  <c r="I2182" i="23"/>
  <c r="E2182" i="23"/>
  <c r="I2181" i="23"/>
  <c r="E2181" i="23"/>
  <c r="J2181" i="23" s="1"/>
  <c r="I2180" i="23"/>
  <c r="E2180" i="23"/>
  <c r="J2180" i="23" s="1"/>
  <c r="I2179" i="23"/>
  <c r="E2179" i="23"/>
  <c r="J2179" i="23" s="1"/>
  <c r="J2178" i="23"/>
  <c r="I2178" i="23"/>
  <c r="E2178" i="23"/>
  <c r="I2177" i="23"/>
  <c r="J2177" i="23" s="1"/>
  <c r="E2177" i="23"/>
  <c r="I2176" i="23"/>
  <c r="E2176" i="23"/>
  <c r="J2176" i="23" s="1"/>
  <c r="I2175" i="23"/>
  <c r="E2175" i="23"/>
  <c r="J2175" i="23" s="1"/>
  <c r="J2174" i="23"/>
  <c r="I2174" i="23"/>
  <c r="E2174" i="23"/>
  <c r="I2173" i="23"/>
  <c r="E2173" i="23"/>
  <c r="J2173" i="23" s="1"/>
  <c r="I2172" i="23"/>
  <c r="E2172" i="23"/>
  <c r="J2172" i="23" s="1"/>
  <c r="I2171" i="23"/>
  <c r="E2171" i="23"/>
  <c r="J2171" i="23" s="1"/>
  <c r="J2170" i="23"/>
  <c r="I2170" i="23"/>
  <c r="E2170" i="23"/>
  <c r="I2169" i="23"/>
  <c r="J2169" i="23" s="1"/>
  <c r="E2169" i="23"/>
  <c r="I2168" i="23"/>
  <c r="E2168" i="23"/>
  <c r="J2168" i="23" s="1"/>
  <c r="I2167" i="23"/>
  <c r="E2167" i="23"/>
  <c r="J2167" i="23" s="1"/>
  <c r="J2166" i="23"/>
  <c r="I2166" i="23"/>
  <c r="E2166" i="23"/>
  <c r="I2165" i="23"/>
  <c r="J2165" i="23" s="1"/>
  <c r="E2165" i="23"/>
  <c r="I2164" i="23"/>
  <c r="E2164" i="23"/>
  <c r="I2163" i="23"/>
  <c r="E2163" i="23"/>
  <c r="J2163" i="23" s="1"/>
  <c r="J2162" i="23"/>
  <c r="I2162" i="23"/>
  <c r="E2162" i="23"/>
  <c r="J2161" i="23"/>
  <c r="I2161" i="23"/>
  <c r="E2161" i="23"/>
  <c r="I2160" i="23"/>
  <c r="E2160" i="23"/>
  <c r="J2160" i="23" s="1"/>
  <c r="I2159" i="23"/>
  <c r="E2159" i="23"/>
  <c r="J2159" i="23" s="1"/>
  <c r="J2158" i="23"/>
  <c r="I2158" i="23"/>
  <c r="E2158" i="23"/>
  <c r="I2157" i="23"/>
  <c r="E2157" i="23"/>
  <c r="J2157" i="23" s="1"/>
  <c r="I2156" i="23"/>
  <c r="E2156" i="23"/>
  <c r="I2155" i="23"/>
  <c r="E2155" i="23"/>
  <c r="J2155" i="23" s="1"/>
  <c r="J2154" i="23"/>
  <c r="I2154" i="23"/>
  <c r="E2154" i="23"/>
  <c r="J2153" i="23"/>
  <c r="I2153" i="23"/>
  <c r="E2153" i="23"/>
  <c r="I2152" i="23"/>
  <c r="E2152" i="23"/>
  <c r="J2152" i="23" s="1"/>
  <c r="I2151" i="23"/>
  <c r="E2151" i="23"/>
  <c r="J2151" i="23" s="1"/>
  <c r="J2150" i="23"/>
  <c r="I2150" i="23"/>
  <c r="E2150" i="23"/>
  <c r="I2149" i="23"/>
  <c r="E2149" i="23"/>
  <c r="J2149" i="23" s="1"/>
  <c r="I2148" i="23"/>
  <c r="E2148" i="23"/>
  <c r="J2148" i="23" s="1"/>
  <c r="I2147" i="23"/>
  <c r="E2147" i="23"/>
  <c r="J2147" i="23" s="1"/>
  <c r="J2146" i="23"/>
  <c r="I2146" i="23"/>
  <c r="E2146" i="23"/>
  <c r="I2145" i="23"/>
  <c r="J2145" i="23" s="1"/>
  <c r="E2145" i="23"/>
  <c r="I2144" i="23"/>
  <c r="E2144" i="23"/>
  <c r="J2144" i="23" s="1"/>
  <c r="I2143" i="23"/>
  <c r="E2143" i="23"/>
  <c r="J2143" i="23" s="1"/>
  <c r="J2142" i="23"/>
  <c r="I2142" i="23"/>
  <c r="E2142" i="23"/>
  <c r="I2141" i="23"/>
  <c r="E2141" i="23"/>
  <c r="J2141" i="23" s="1"/>
  <c r="I2140" i="23"/>
  <c r="E2140" i="23"/>
  <c r="J2140" i="23" s="1"/>
  <c r="I2139" i="23"/>
  <c r="E2139" i="23"/>
  <c r="J2139" i="23" s="1"/>
  <c r="J2138" i="23"/>
  <c r="I2138" i="23"/>
  <c r="E2138" i="23"/>
  <c r="J2137" i="23"/>
  <c r="I2137" i="23"/>
  <c r="E2137" i="23"/>
  <c r="I2136" i="23"/>
  <c r="E2136" i="23"/>
  <c r="J2136" i="23" s="1"/>
  <c r="I2135" i="23"/>
  <c r="E2135" i="23"/>
  <c r="J2135" i="23" s="1"/>
  <c r="J2134" i="23"/>
  <c r="I2134" i="23"/>
  <c r="E2134" i="23"/>
  <c r="I2133" i="23"/>
  <c r="E2133" i="23"/>
  <c r="J2133" i="23" s="1"/>
  <c r="I2132" i="23"/>
  <c r="E2132" i="23"/>
  <c r="J2132" i="23" s="1"/>
  <c r="I2131" i="23"/>
  <c r="E2131" i="23"/>
  <c r="J2131" i="23" s="1"/>
  <c r="J2130" i="23"/>
  <c r="I2130" i="23"/>
  <c r="E2130" i="23"/>
  <c r="J2129" i="23"/>
  <c r="I2129" i="23"/>
  <c r="E2129" i="23"/>
  <c r="I2128" i="23"/>
  <c r="E2128" i="23"/>
  <c r="J2128" i="23" s="1"/>
  <c r="I2127" i="23"/>
  <c r="E2127" i="23"/>
  <c r="J2127" i="23" s="1"/>
  <c r="J2126" i="23"/>
  <c r="I2126" i="23"/>
  <c r="E2126" i="23"/>
  <c r="I2125" i="23"/>
  <c r="E2125" i="23"/>
  <c r="J2125" i="23" s="1"/>
  <c r="J2124" i="23"/>
  <c r="I2124" i="23"/>
  <c r="E2124" i="23"/>
  <c r="I2123" i="23"/>
  <c r="E2123" i="23"/>
  <c r="J2123" i="23" s="1"/>
  <c r="I2122" i="23"/>
  <c r="E2122" i="23"/>
  <c r="J2122" i="23" s="1"/>
  <c r="J2121" i="23"/>
  <c r="I2121" i="23"/>
  <c r="E2121" i="23"/>
  <c r="J2120" i="23"/>
  <c r="I2120" i="23"/>
  <c r="E2120" i="23"/>
  <c r="I2119" i="23"/>
  <c r="E2119" i="23"/>
  <c r="J2119" i="23" s="1"/>
  <c r="I2118" i="23"/>
  <c r="E2118" i="23"/>
  <c r="J2118" i="23" s="1"/>
  <c r="I2117" i="23"/>
  <c r="E2117" i="23"/>
  <c r="J2117" i="23" s="1"/>
  <c r="I2116" i="23"/>
  <c r="J2116" i="23" s="1"/>
  <c r="E2116" i="23"/>
  <c r="I2115" i="23"/>
  <c r="J2115" i="23" s="1"/>
  <c r="E2115" i="23"/>
  <c r="I2114" i="23"/>
  <c r="E2114" i="23"/>
  <c r="J2113" i="23"/>
  <c r="I2113" i="23"/>
  <c r="E2113" i="23"/>
  <c r="J2112" i="23"/>
  <c r="I2112" i="23"/>
  <c r="E2112" i="23"/>
  <c r="J2111" i="23"/>
  <c r="I2111" i="23"/>
  <c r="E2111" i="23"/>
  <c r="I2110" i="23"/>
  <c r="E2110" i="23"/>
  <c r="J2110" i="23" s="1"/>
  <c r="I2109" i="23"/>
  <c r="E2109" i="23"/>
  <c r="J2109" i="23" s="1"/>
  <c r="I2108" i="23"/>
  <c r="J2108" i="23" s="1"/>
  <c r="E2108" i="23"/>
  <c r="I2107" i="23"/>
  <c r="J2107" i="23" s="1"/>
  <c r="E2107" i="23"/>
  <c r="I2106" i="23"/>
  <c r="E2106" i="23"/>
  <c r="J2106" i="23" s="1"/>
  <c r="J2105" i="23"/>
  <c r="I2105" i="23"/>
  <c r="E2105" i="23"/>
  <c r="J2104" i="23"/>
  <c r="I2104" i="23"/>
  <c r="E2104" i="23"/>
  <c r="I2103" i="23"/>
  <c r="E2103" i="23"/>
  <c r="J2103" i="23" s="1"/>
  <c r="I2102" i="23"/>
  <c r="E2102" i="23"/>
  <c r="J2102" i="23" s="1"/>
  <c r="I2101" i="23"/>
  <c r="E2101" i="23"/>
  <c r="J2101" i="23" s="1"/>
  <c r="I2100" i="23"/>
  <c r="J2100" i="23" s="1"/>
  <c r="E2100" i="23"/>
  <c r="I2099" i="23"/>
  <c r="J2099" i="23" s="1"/>
  <c r="E2099" i="23"/>
  <c r="I2098" i="23"/>
  <c r="E2098" i="23"/>
  <c r="J2097" i="23"/>
  <c r="I2097" i="23"/>
  <c r="E2097" i="23"/>
  <c r="J2096" i="23"/>
  <c r="I2096" i="23"/>
  <c r="E2096" i="23"/>
  <c r="J2095" i="23"/>
  <c r="I2095" i="23"/>
  <c r="E2095" i="23"/>
  <c r="I2094" i="23"/>
  <c r="E2094" i="23"/>
  <c r="J2094" i="23" s="1"/>
  <c r="I2093" i="23"/>
  <c r="E2093" i="23"/>
  <c r="J2093" i="23" s="1"/>
  <c r="I2092" i="23"/>
  <c r="J2092" i="23" s="1"/>
  <c r="E2092" i="23"/>
  <c r="I2091" i="23"/>
  <c r="J2091" i="23" s="1"/>
  <c r="E2091" i="23"/>
  <c r="I2090" i="23"/>
  <c r="E2090" i="23"/>
  <c r="J2090" i="23" s="1"/>
  <c r="J2089" i="23"/>
  <c r="I2089" i="23"/>
  <c r="E2089" i="23"/>
  <c r="J2088" i="23"/>
  <c r="I2088" i="23"/>
  <c r="E2088" i="23"/>
  <c r="I2087" i="23"/>
  <c r="E2087" i="23"/>
  <c r="I2086" i="23"/>
  <c r="E2086" i="23"/>
  <c r="J2086" i="23" s="1"/>
  <c r="I2085" i="23"/>
  <c r="E2085" i="23"/>
  <c r="J2085" i="23" s="1"/>
  <c r="I2084" i="23"/>
  <c r="J2084" i="23" s="1"/>
  <c r="E2084" i="23"/>
  <c r="I2083" i="23"/>
  <c r="J2083" i="23" s="1"/>
  <c r="E2083" i="23"/>
  <c r="I2082" i="23"/>
  <c r="E2082" i="23"/>
  <c r="J2081" i="23"/>
  <c r="I2081" i="23"/>
  <c r="E2081" i="23"/>
  <c r="J2080" i="23"/>
  <c r="I2080" i="23"/>
  <c r="E2080" i="23"/>
  <c r="J2079" i="23"/>
  <c r="I2079" i="23"/>
  <c r="E2079" i="23"/>
  <c r="I2078" i="23"/>
  <c r="E2078" i="23"/>
  <c r="J2078" i="23" s="1"/>
  <c r="I2077" i="23"/>
  <c r="E2077" i="23"/>
  <c r="J2077" i="23" s="1"/>
  <c r="I2076" i="23"/>
  <c r="J2076" i="23" s="1"/>
  <c r="E2076" i="23"/>
  <c r="I2075" i="23"/>
  <c r="J2075" i="23" s="1"/>
  <c r="E2075" i="23"/>
  <c r="I2074" i="23"/>
  <c r="E2074" i="23"/>
  <c r="J2074" i="23" s="1"/>
  <c r="J2073" i="23"/>
  <c r="I2073" i="23"/>
  <c r="E2073" i="23"/>
  <c r="J2072" i="23"/>
  <c r="I2072" i="23"/>
  <c r="E2072" i="23"/>
  <c r="I2071" i="23"/>
  <c r="E2071" i="23"/>
  <c r="J2071" i="23" s="1"/>
  <c r="I2070" i="23"/>
  <c r="E2070" i="23"/>
  <c r="J2070" i="23" s="1"/>
  <c r="I2069" i="23"/>
  <c r="E2069" i="23"/>
  <c r="J2069" i="23" s="1"/>
  <c r="I2068" i="23"/>
  <c r="J2068" i="23" s="1"/>
  <c r="E2068" i="23"/>
  <c r="I2067" i="23"/>
  <c r="J2067" i="23" s="1"/>
  <c r="E2067" i="23"/>
  <c r="I2066" i="23"/>
  <c r="E2066" i="23"/>
  <c r="J2065" i="23"/>
  <c r="I2065" i="23"/>
  <c r="E2065" i="23"/>
  <c r="J2064" i="23"/>
  <c r="I2064" i="23"/>
  <c r="E2064" i="23"/>
  <c r="J2063" i="23"/>
  <c r="I2063" i="23"/>
  <c r="E2063" i="23"/>
  <c r="I2062" i="23"/>
  <c r="E2062" i="23"/>
  <c r="J2062" i="23" s="1"/>
  <c r="I2061" i="23"/>
  <c r="E2061" i="23"/>
  <c r="J2061" i="23" s="1"/>
  <c r="I2060" i="23"/>
  <c r="J2060" i="23" s="1"/>
  <c r="E2060" i="23"/>
  <c r="I2059" i="23"/>
  <c r="J2059" i="23" s="1"/>
  <c r="E2059" i="23"/>
  <c r="I2058" i="23"/>
  <c r="E2058" i="23"/>
  <c r="J2058" i="23" s="1"/>
  <c r="J2057" i="23"/>
  <c r="I2057" i="23"/>
  <c r="E2057" i="23"/>
  <c r="J2056" i="23"/>
  <c r="I2056" i="23"/>
  <c r="E2056" i="23"/>
  <c r="I2055" i="23"/>
  <c r="E2055" i="23"/>
  <c r="J2055" i="23" s="1"/>
  <c r="I2054" i="23"/>
  <c r="E2054" i="23"/>
  <c r="J2054" i="23" s="1"/>
  <c r="I2053" i="23"/>
  <c r="E2053" i="23"/>
  <c r="J2053" i="23" s="1"/>
  <c r="I2052" i="23"/>
  <c r="J2052" i="23" s="1"/>
  <c r="E2052" i="23"/>
  <c r="I2051" i="23"/>
  <c r="J2051" i="23" s="1"/>
  <c r="E2051" i="23"/>
  <c r="I2050" i="23"/>
  <c r="E2050" i="23"/>
  <c r="J2049" i="23"/>
  <c r="I2049" i="23"/>
  <c r="E2049" i="23"/>
  <c r="J2048" i="23"/>
  <c r="I2048" i="23"/>
  <c r="E2048" i="23"/>
  <c r="J2047" i="23"/>
  <c r="I2047" i="23"/>
  <c r="E2047" i="23"/>
  <c r="I2046" i="23"/>
  <c r="E2046" i="23"/>
  <c r="J2046" i="23" s="1"/>
  <c r="I2045" i="23"/>
  <c r="E2045" i="23"/>
  <c r="J2045" i="23" s="1"/>
  <c r="I2044" i="23"/>
  <c r="J2044" i="23" s="1"/>
  <c r="E2044" i="23"/>
  <c r="I2043" i="23"/>
  <c r="J2043" i="23" s="1"/>
  <c r="E2043" i="23"/>
  <c r="I2042" i="23"/>
  <c r="E2042" i="23"/>
  <c r="J2042" i="23" s="1"/>
  <c r="J2041" i="23"/>
  <c r="I2041" i="23"/>
  <c r="E2041" i="23"/>
  <c r="J2040" i="23"/>
  <c r="I2040" i="23"/>
  <c r="E2040" i="23"/>
  <c r="I2039" i="23"/>
  <c r="E2039" i="23"/>
  <c r="I2038" i="23"/>
  <c r="E2038" i="23"/>
  <c r="J2038" i="23" s="1"/>
  <c r="I2037" i="23"/>
  <c r="E2037" i="23"/>
  <c r="J2037" i="23" s="1"/>
  <c r="I2036" i="23"/>
  <c r="J2036" i="23" s="1"/>
  <c r="E2036" i="23"/>
  <c r="I2035" i="23"/>
  <c r="J2035" i="23" s="1"/>
  <c r="E2035" i="23"/>
  <c r="I2034" i="23"/>
  <c r="E2034" i="23"/>
  <c r="J2033" i="23"/>
  <c r="I2033" i="23"/>
  <c r="E2033" i="23"/>
  <c r="J2032" i="23"/>
  <c r="I2032" i="23"/>
  <c r="E2032" i="23"/>
  <c r="J2031" i="23"/>
  <c r="I2031" i="23"/>
  <c r="E2031" i="23"/>
  <c r="I2030" i="23"/>
  <c r="E2030" i="23"/>
  <c r="J2030" i="23" s="1"/>
  <c r="I2029" i="23"/>
  <c r="E2029" i="23"/>
  <c r="J2029" i="23" s="1"/>
  <c r="I2028" i="23"/>
  <c r="J2028" i="23" s="1"/>
  <c r="E2028" i="23"/>
  <c r="I2027" i="23"/>
  <c r="J2027" i="23" s="1"/>
  <c r="E2027" i="23"/>
  <c r="I2026" i="23"/>
  <c r="E2026" i="23"/>
  <c r="J2026" i="23" s="1"/>
  <c r="J2025" i="23"/>
  <c r="I2025" i="23"/>
  <c r="E2025" i="23"/>
  <c r="J2024" i="23"/>
  <c r="I2024" i="23"/>
  <c r="E2024" i="23"/>
  <c r="I2023" i="23"/>
  <c r="E2023" i="23"/>
  <c r="I2022" i="23"/>
  <c r="E2022" i="23"/>
  <c r="J2022" i="23" s="1"/>
  <c r="I2021" i="23"/>
  <c r="E2021" i="23"/>
  <c r="J2021" i="23" s="1"/>
  <c r="I2020" i="23"/>
  <c r="J2020" i="23" s="1"/>
  <c r="E2020" i="23"/>
  <c r="I2019" i="23"/>
  <c r="J2019" i="23" s="1"/>
  <c r="E2019" i="23"/>
  <c r="I2018" i="23"/>
  <c r="E2018" i="23"/>
  <c r="J2017" i="23"/>
  <c r="I2017" i="23"/>
  <c r="E2017" i="23"/>
  <c r="J2016" i="23"/>
  <c r="I2016" i="23"/>
  <c r="E2016" i="23"/>
  <c r="J2015" i="23"/>
  <c r="I2015" i="23"/>
  <c r="E2015" i="23"/>
  <c r="I2014" i="23"/>
  <c r="E2014" i="23"/>
  <c r="J2014" i="23" s="1"/>
  <c r="I2013" i="23"/>
  <c r="E2013" i="23"/>
  <c r="J2013" i="23" s="1"/>
  <c r="I2012" i="23"/>
  <c r="J2012" i="23" s="1"/>
  <c r="E2012" i="23"/>
  <c r="I2011" i="23"/>
  <c r="J2011" i="23" s="1"/>
  <c r="E2011" i="23"/>
  <c r="I2010" i="23"/>
  <c r="E2010" i="23"/>
  <c r="J2010" i="23" s="1"/>
  <c r="J2009" i="23"/>
  <c r="I2009" i="23"/>
  <c r="E2009" i="23"/>
  <c r="J2008" i="23"/>
  <c r="I2008" i="23"/>
  <c r="E2008" i="23"/>
  <c r="I2007" i="23"/>
  <c r="E2007" i="23"/>
  <c r="I2006" i="23"/>
  <c r="E2006" i="23"/>
  <c r="J2006" i="23" s="1"/>
  <c r="I2005" i="23"/>
  <c r="E2005" i="23"/>
  <c r="J2005" i="23" s="1"/>
  <c r="I2004" i="23"/>
  <c r="J2004" i="23" s="1"/>
  <c r="E2004" i="23"/>
  <c r="I2003" i="23"/>
  <c r="J2003" i="23" s="1"/>
  <c r="E2003" i="23"/>
  <c r="I2002" i="23"/>
  <c r="E2002" i="23"/>
  <c r="J2001" i="23"/>
  <c r="I2001" i="23"/>
  <c r="E2001" i="23"/>
  <c r="J2000" i="23"/>
  <c r="I2000" i="23"/>
  <c r="E2000" i="23"/>
  <c r="J1999" i="23"/>
  <c r="I1999" i="23"/>
  <c r="E1999" i="23"/>
  <c r="I1998" i="23"/>
  <c r="E1998" i="23"/>
  <c r="J1998" i="23" s="1"/>
  <c r="I1997" i="23"/>
  <c r="E1997" i="23"/>
  <c r="J1997" i="23" s="1"/>
  <c r="I1996" i="23"/>
  <c r="J1996" i="23" s="1"/>
  <c r="E1996" i="23"/>
  <c r="I1995" i="23"/>
  <c r="J1995" i="23" s="1"/>
  <c r="E1995" i="23"/>
  <c r="I1994" i="23"/>
  <c r="E1994" i="23"/>
  <c r="J1994" i="23" s="1"/>
  <c r="J1993" i="23"/>
  <c r="I1993" i="23"/>
  <c r="E1993" i="23"/>
  <c r="J1992" i="23"/>
  <c r="I1992" i="23"/>
  <c r="E1992" i="23"/>
  <c r="I1991" i="23"/>
  <c r="E1991" i="23"/>
  <c r="J1991" i="23" s="1"/>
  <c r="I1990" i="23"/>
  <c r="E1990" i="23"/>
  <c r="J1990" i="23" s="1"/>
  <c r="I1989" i="23"/>
  <c r="E1989" i="23"/>
  <c r="J1989" i="23" s="1"/>
  <c r="I1988" i="23"/>
  <c r="J1988" i="23" s="1"/>
  <c r="E1988" i="23"/>
  <c r="I1987" i="23"/>
  <c r="J1987" i="23" s="1"/>
  <c r="E1987" i="23"/>
  <c r="I1986" i="23"/>
  <c r="E1986" i="23"/>
  <c r="J1985" i="23"/>
  <c r="I1985" i="23"/>
  <c r="E1985" i="23"/>
  <c r="J1984" i="23"/>
  <c r="I1984" i="23"/>
  <c r="E1984" i="23"/>
  <c r="J1983" i="23"/>
  <c r="I1983" i="23"/>
  <c r="E1983" i="23"/>
  <c r="I1982" i="23"/>
  <c r="E1982" i="23"/>
  <c r="J1982" i="23" s="1"/>
  <c r="I1981" i="23"/>
  <c r="E1981" i="23"/>
  <c r="J1981" i="23" s="1"/>
  <c r="J1980" i="23"/>
  <c r="I1980" i="23"/>
  <c r="E1980" i="23"/>
  <c r="I1979" i="23"/>
  <c r="J1979" i="23" s="1"/>
  <c r="E1979" i="23"/>
  <c r="I1978" i="23"/>
  <c r="E1978" i="23"/>
  <c r="J1978" i="23" s="1"/>
  <c r="J1977" i="23"/>
  <c r="I1977" i="23"/>
  <c r="E1977" i="23"/>
  <c r="J1976" i="23"/>
  <c r="I1976" i="23"/>
  <c r="E1976" i="23"/>
  <c r="I1975" i="23"/>
  <c r="E1975" i="23"/>
  <c r="I1974" i="23"/>
  <c r="E1974" i="23"/>
  <c r="J1974" i="23" s="1"/>
  <c r="I1973" i="23"/>
  <c r="E1973" i="23"/>
  <c r="J1973" i="23" s="1"/>
  <c r="I1972" i="23"/>
  <c r="J1972" i="23" s="1"/>
  <c r="E1972" i="23"/>
  <c r="I1971" i="23"/>
  <c r="J1971" i="23" s="1"/>
  <c r="E1971" i="23"/>
  <c r="I1970" i="23"/>
  <c r="E1970" i="23"/>
  <c r="J1969" i="23"/>
  <c r="I1969" i="23"/>
  <c r="E1969" i="23"/>
  <c r="J1968" i="23"/>
  <c r="I1968" i="23"/>
  <c r="E1968" i="23"/>
  <c r="J1967" i="23"/>
  <c r="I1967" i="23"/>
  <c r="E1967" i="23"/>
  <c r="I1966" i="23"/>
  <c r="E1966" i="23"/>
  <c r="J1966" i="23" s="1"/>
  <c r="I1965" i="23"/>
  <c r="E1965" i="23"/>
  <c r="J1965" i="23" s="1"/>
  <c r="I1964" i="23"/>
  <c r="J1964" i="23" s="1"/>
  <c r="E1964" i="23"/>
  <c r="I1963" i="23"/>
  <c r="J1963" i="23" s="1"/>
  <c r="E1963" i="23"/>
  <c r="I1962" i="23"/>
  <c r="E1962" i="23"/>
  <c r="J1962" i="23" s="1"/>
  <c r="J1961" i="23"/>
  <c r="I1961" i="23"/>
  <c r="E1961" i="23"/>
  <c r="J1960" i="23"/>
  <c r="I1960" i="23"/>
  <c r="E1960" i="23"/>
  <c r="I1959" i="23"/>
  <c r="E1959" i="23"/>
  <c r="I1958" i="23"/>
  <c r="E1958" i="23"/>
  <c r="J1958" i="23" s="1"/>
  <c r="I1957" i="23"/>
  <c r="E1957" i="23"/>
  <c r="J1957" i="23" s="1"/>
  <c r="I1956" i="23"/>
  <c r="J1956" i="23" s="1"/>
  <c r="E1956" i="23"/>
  <c r="I1955" i="23"/>
  <c r="J1955" i="23" s="1"/>
  <c r="E1955" i="23"/>
  <c r="I1954" i="23"/>
  <c r="E1954" i="23"/>
  <c r="J1953" i="23"/>
  <c r="I1953" i="23"/>
  <c r="E1953" i="23"/>
  <c r="J1952" i="23"/>
  <c r="I1952" i="23"/>
  <c r="E1952" i="23"/>
  <c r="J1951" i="23"/>
  <c r="I1951" i="23"/>
  <c r="E1951" i="23"/>
  <c r="I1950" i="23"/>
  <c r="E1950" i="23"/>
  <c r="J1950" i="23" s="1"/>
  <c r="I1949" i="23"/>
  <c r="E1949" i="23"/>
  <c r="J1949" i="23" s="1"/>
  <c r="I1948" i="23"/>
  <c r="J1948" i="23" s="1"/>
  <c r="E1948" i="23"/>
  <c r="I1947" i="23"/>
  <c r="J1947" i="23" s="1"/>
  <c r="E1947" i="23"/>
  <c r="I1946" i="23"/>
  <c r="E1946" i="23"/>
  <c r="J1946" i="23" s="1"/>
  <c r="J1945" i="23"/>
  <c r="I1945" i="23"/>
  <c r="E1945" i="23"/>
  <c r="J1944" i="23"/>
  <c r="I1944" i="23"/>
  <c r="E1944" i="23"/>
  <c r="I1943" i="23"/>
  <c r="E1943" i="23"/>
  <c r="I1942" i="23"/>
  <c r="E1942" i="23"/>
  <c r="J1942" i="23" s="1"/>
  <c r="I1941" i="23"/>
  <c r="E1941" i="23"/>
  <c r="J1941" i="23" s="1"/>
  <c r="I1940" i="23"/>
  <c r="J1940" i="23" s="1"/>
  <c r="E1940" i="23"/>
  <c r="I1939" i="23"/>
  <c r="J1939" i="23" s="1"/>
  <c r="E1939" i="23"/>
  <c r="I1938" i="23"/>
  <c r="E1938" i="23"/>
  <c r="J1937" i="23"/>
  <c r="I1937" i="23"/>
  <c r="E1937" i="23"/>
  <c r="J1936" i="23"/>
  <c r="I1936" i="23"/>
  <c r="E1936" i="23"/>
  <c r="J1935" i="23"/>
  <c r="I1935" i="23"/>
  <c r="E1935" i="23"/>
  <c r="I1934" i="23"/>
  <c r="E1934" i="23"/>
  <c r="J1934" i="23" s="1"/>
  <c r="I1933" i="23"/>
  <c r="E1933" i="23"/>
  <c r="J1933" i="23" s="1"/>
  <c r="J1932" i="23"/>
  <c r="I1932" i="23"/>
  <c r="E1932" i="23"/>
  <c r="I1931" i="23"/>
  <c r="E1931" i="23"/>
  <c r="J1931" i="23" s="1"/>
  <c r="I1930" i="23"/>
  <c r="E1930" i="23"/>
  <c r="J1930" i="23" s="1"/>
  <c r="J1929" i="23"/>
  <c r="I1929" i="23"/>
  <c r="E1929" i="23"/>
  <c r="J1928" i="23"/>
  <c r="I1928" i="23"/>
  <c r="E1928" i="23"/>
  <c r="I1927" i="23"/>
  <c r="E1927" i="23"/>
  <c r="J1927" i="23" s="1"/>
  <c r="I1926" i="23"/>
  <c r="E1926" i="23"/>
  <c r="J1926" i="23" s="1"/>
  <c r="I1925" i="23"/>
  <c r="E1925" i="23"/>
  <c r="J1925" i="23" s="1"/>
  <c r="I1924" i="23"/>
  <c r="J1924" i="23" s="1"/>
  <c r="E1924" i="23"/>
  <c r="I1923" i="23"/>
  <c r="E1923" i="23"/>
  <c r="J1923" i="23" s="1"/>
  <c r="I1922" i="23"/>
  <c r="E1922" i="23"/>
  <c r="J1921" i="23"/>
  <c r="I1921" i="23"/>
  <c r="E1921" i="23"/>
  <c r="J1920" i="23"/>
  <c r="I1920" i="23"/>
  <c r="E1920" i="23"/>
  <c r="J1919" i="23"/>
  <c r="I1919" i="23"/>
  <c r="E1919" i="23"/>
  <c r="I1918" i="23"/>
  <c r="E1918" i="23"/>
  <c r="J1918" i="23" s="1"/>
  <c r="I1917" i="23"/>
  <c r="E1917" i="23"/>
  <c r="J1917" i="23" s="1"/>
  <c r="I1916" i="23"/>
  <c r="J1916" i="23" s="1"/>
  <c r="E1916" i="23"/>
  <c r="I1915" i="23"/>
  <c r="E1915" i="23"/>
  <c r="J1915" i="23" s="1"/>
  <c r="I1914" i="23"/>
  <c r="E1914" i="23"/>
  <c r="J1914" i="23" s="1"/>
  <c r="J1913" i="23"/>
  <c r="I1913" i="23"/>
  <c r="E1913" i="23"/>
  <c r="J1912" i="23"/>
  <c r="I1912" i="23"/>
  <c r="E1912" i="23"/>
  <c r="I1911" i="23"/>
  <c r="E1911" i="23"/>
  <c r="I1910" i="23"/>
  <c r="E1910" i="23"/>
  <c r="J1910" i="23" s="1"/>
  <c r="I1909" i="23"/>
  <c r="E1909" i="23"/>
  <c r="J1909" i="23" s="1"/>
  <c r="I1908" i="23"/>
  <c r="J1908" i="23" s="1"/>
  <c r="E1908" i="23"/>
  <c r="I1907" i="23"/>
  <c r="E1907" i="23"/>
  <c r="J1907" i="23" s="1"/>
  <c r="I1906" i="23"/>
  <c r="E1906" i="23"/>
  <c r="J1905" i="23"/>
  <c r="I1905" i="23"/>
  <c r="E1905" i="23"/>
  <c r="J1904" i="23"/>
  <c r="I1904" i="23"/>
  <c r="E1904" i="23"/>
  <c r="J1903" i="23"/>
  <c r="I1903" i="23"/>
  <c r="E1903" i="23"/>
  <c r="I1902" i="23"/>
  <c r="E1902" i="23"/>
  <c r="J1902" i="23" s="1"/>
  <c r="I1901" i="23"/>
  <c r="E1901" i="23"/>
  <c r="J1901" i="23" s="1"/>
  <c r="I1900" i="23"/>
  <c r="J1900" i="23" s="1"/>
  <c r="E1900" i="23"/>
  <c r="I1899" i="23"/>
  <c r="E1899" i="23"/>
  <c r="J1899" i="23" s="1"/>
  <c r="I1898" i="23"/>
  <c r="E1898" i="23"/>
  <c r="J1898" i="23" s="1"/>
  <c r="J1897" i="23"/>
  <c r="I1897" i="23"/>
  <c r="E1897" i="23"/>
  <c r="J1896" i="23"/>
  <c r="I1896" i="23"/>
  <c r="E1896" i="23"/>
  <c r="I1895" i="23"/>
  <c r="E1895" i="23"/>
  <c r="I1894" i="23"/>
  <c r="E1894" i="23"/>
  <c r="J1894" i="23" s="1"/>
  <c r="I1893" i="23"/>
  <c r="E1893" i="23"/>
  <c r="J1893" i="23" s="1"/>
  <c r="I1892" i="23"/>
  <c r="J1892" i="23" s="1"/>
  <c r="E1892" i="23"/>
  <c r="I1891" i="23"/>
  <c r="E1891" i="23"/>
  <c r="J1891" i="23" s="1"/>
  <c r="I1890" i="23"/>
  <c r="E1890" i="23"/>
  <c r="J1889" i="23"/>
  <c r="I1889" i="23"/>
  <c r="E1889" i="23"/>
  <c r="J1888" i="23"/>
  <c r="I1888" i="23"/>
  <c r="E1888" i="23"/>
  <c r="J1887" i="23"/>
  <c r="I1887" i="23"/>
  <c r="E1887" i="23"/>
  <c r="I1886" i="23"/>
  <c r="E1886" i="23"/>
  <c r="J1886" i="23" s="1"/>
  <c r="I1885" i="23"/>
  <c r="E1885" i="23"/>
  <c r="J1885" i="23" s="1"/>
  <c r="I1884" i="23"/>
  <c r="J1884" i="23" s="1"/>
  <c r="E1884" i="23"/>
  <c r="I1883" i="23"/>
  <c r="E1883" i="23"/>
  <c r="J1883" i="23" s="1"/>
  <c r="I1882" i="23"/>
  <c r="E1882" i="23"/>
  <c r="J1882" i="23" s="1"/>
  <c r="J1881" i="23"/>
  <c r="I1881" i="23"/>
  <c r="E1881" i="23"/>
  <c r="J1880" i="23"/>
  <c r="I1880" i="23"/>
  <c r="E1880" i="23"/>
  <c r="I1879" i="23"/>
  <c r="E1879" i="23"/>
  <c r="J1879" i="23" s="1"/>
  <c r="I1878" i="23"/>
  <c r="E1878" i="23"/>
  <c r="J1878" i="23" s="1"/>
  <c r="I1877" i="23"/>
  <c r="E1877" i="23"/>
  <c r="J1877" i="23" s="1"/>
  <c r="I1876" i="23"/>
  <c r="J1876" i="23" s="1"/>
  <c r="E1876" i="23"/>
  <c r="I1875" i="23"/>
  <c r="E1875" i="23"/>
  <c r="J1875" i="23" s="1"/>
  <c r="I1874" i="23"/>
  <c r="E1874" i="23"/>
  <c r="J1873" i="23"/>
  <c r="I1873" i="23"/>
  <c r="E1873" i="23"/>
  <c r="I1872" i="23"/>
  <c r="E1872" i="23"/>
  <c r="J1872" i="23" s="1"/>
  <c r="I1871" i="23"/>
  <c r="J1871" i="23" s="1"/>
  <c r="E1871" i="23"/>
  <c r="I1870" i="23"/>
  <c r="E1870" i="23"/>
  <c r="J1870" i="23" s="1"/>
  <c r="I1869" i="23"/>
  <c r="E1869" i="23"/>
  <c r="J1869" i="23" s="1"/>
  <c r="I1868" i="23"/>
  <c r="J1868" i="23" s="1"/>
  <c r="E1868" i="23"/>
  <c r="I1867" i="23"/>
  <c r="E1867" i="23"/>
  <c r="J1867" i="23" s="1"/>
  <c r="I1866" i="23"/>
  <c r="E1866" i="23"/>
  <c r="J1866" i="23" s="1"/>
  <c r="J1865" i="23"/>
  <c r="I1865" i="23"/>
  <c r="E1865" i="23"/>
  <c r="I1864" i="23"/>
  <c r="E1864" i="23"/>
  <c r="J1864" i="23" s="1"/>
  <c r="I1863" i="23"/>
  <c r="E1863" i="23"/>
  <c r="J1863" i="23" s="1"/>
  <c r="I1862" i="23"/>
  <c r="E1862" i="23"/>
  <c r="J1862" i="23" s="1"/>
  <c r="I1861" i="23"/>
  <c r="E1861" i="23"/>
  <c r="J1861" i="23" s="1"/>
  <c r="I1860" i="23"/>
  <c r="J1860" i="23" s="1"/>
  <c r="E1860" i="23"/>
  <c r="I1859" i="23"/>
  <c r="E1859" i="23"/>
  <c r="J1859" i="23" s="1"/>
  <c r="I1858" i="23"/>
  <c r="E1858" i="23"/>
  <c r="J1858" i="23" s="1"/>
  <c r="J1857" i="23"/>
  <c r="I1857" i="23"/>
  <c r="E1857" i="23"/>
  <c r="I1856" i="23"/>
  <c r="E1856" i="23"/>
  <c r="J1856" i="23" s="1"/>
  <c r="I1855" i="23"/>
  <c r="E1855" i="23"/>
  <c r="J1855" i="23" s="1"/>
  <c r="I1854" i="23"/>
  <c r="E1854" i="23"/>
  <c r="J1854" i="23" s="1"/>
  <c r="I1853" i="23"/>
  <c r="E1853" i="23"/>
  <c r="J1853" i="23" s="1"/>
  <c r="I1852" i="23"/>
  <c r="J1852" i="23" s="1"/>
  <c r="E1852" i="23"/>
  <c r="I1851" i="23"/>
  <c r="E1851" i="23"/>
  <c r="J1851" i="23" s="1"/>
  <c r="I1850" i="23"/>
  <c r="E1850" i="23"/>
  <c r="J1850" i="23" s="1"/>
  <c r="J1849" i="23"/>
  <c r="I1849" i="23"/>
  <c r="E1849" i="23"/>
  <c r="I1848" i="23"/>
  <c r="E1848" i="23"/>
  <c r="J1848" i="23" s="1"/>
  <c r="J1847" i="23"/>
  <c r="I1847" i="23"/>
  <c r="E1847" i="23"/>
  <c r="I1846" i="23"/>
  <c r="E1846" i="23"/>
  <c r="J1846" i="23" s="1"/>
  <c r="I1845" i="23"/>
  <c r="E1845" i="23"/>
  <c r="J1845" i="23" s="1"/>
  <c r="I1844" i="23"/>
  <c r="J1844" i="23" s="1"/>
  <c r="E1844" i="23"/>
  <c r="J1843" i="23"/>
  <c r="I1843" i="23"/>
  <c r="E1843" i="23"/>
  <c r="I1842" i="23"/>
  <c r="E1842" i="23"/>
  <c r="J1841" i="23"/>
  <c r="I1841" i="23"/>
  <c r="E1841" i="23"/>
  <c r="I1840" i="23"/>
  <c r="E1840" i="23"/>
  <c r="J1840" i="23" s="1"/>
  <c r="I1839" i="23"/>
  <c r="E1839" i="23"/>
  <c r="J1839" i="23" s="1"/>
  <c r="I1838" i="23"/>
  <c r="E1838" i="23"/>
  <c r="J1838" i="23" s="1"/>
  <c r="I1837" i="23"/>
  <c r="E1837" i="23"/>
  <c r="J1837" i="23" s="1"/>
  <c r="I1836" i="23"/>
  <c r="J1836" i="23" s="1"/>
  <c r="E1836" i="23"/>
  <c r="I1835" i="23"/>
  <c r="E1835" i="23"/>
  <c r="J1835" i="23" s="1"/>
  <c r="I1834" i="23"/>
  <c r="E1834" i="23"/>
  <c r="J1833" i="23"/>
  <c r="I1833" i="23"/>
  <c r="E1833" i="23"/>
  <c r="I1832" i="23"/>
  <c r="E1832" i="23"/>
  <c r="J1832" i="23" s="1"/>
  <c r="J1831" i="23"/>
  <c r="I1831" i="23"/>
  <c r="E1831" i="23"/>
  <c r="I1830" i="23"/>
  <c r="E1830" i="23"/>
  <c r="J1830" i="23" s="1"/>
  <c r="I1829" i="23"/>
  <c r="E1829" i="23"/>
  <c r="J1829" i="23" s="1"/>
  <c r="I1828" i="23"/>
  <c r="J1828" i="23" s="1"/>
  <c r="E1828" i="23"/>
  <c r="I1827" i="23"/>
  <c r="E1827" i="23"/>
  <c r="J1827" i="23" s="1"/>
  <c r="I1826" i="23"/>
  <c r="E1826" i="23"/>
  <c r="J1826" i="23" s="1"/>
  <c r="J1825" i="23"/>
  <c r="I1825" i="23"/>
  <c r="E1825" i="23"/>
  <c r="I1824" i="23"/>
  <c r="E1824" i="23"/>
  <c r="J1824" i="23" s="1"/>
  <c r="I1823" i="23"/>
  <c r="E1823" i="23"/>
  <c r="J1823" i="23" s="1"/>
  <c r="I1822" i="23"/>
  <c r="E1822" i="23"/>
  <c r="J1822" i="23" s="1"/>
  <c r="I1821" i="23"/>
  <c r="E1821" i="23"/>
  <c r="J1821" i="23" s="1"/>
  <c r="I1820" i="23"/>
  <c r="J1820" i="23" s="1"/>
  <c r="E1820" i="23"/>
  <c r="I1819" i="23"/>
  <c r="E1819" i="23"/>
  <c r="J1819" i="23" s="1"/>
  <c r="I1818" i="23"/>
  <c r="E1818" i="23"/>
  <c r="J1818" i="23" s="1"/>
  <c r="J1817" i="23"/>
  <c r="I1817" i="23"/>
  <c r="E1817" i="23"/>
  <c r="I1816" i="23"/>
  <c r="E1816" i="23"/>
  <c r="J1816" i="23" s="1"/>
  <c r="I1815" i="23"/>
  <c r="E1815" i="23"/>
  <c r="J1815" i="23" s="1"/>
  <c r="I1814" i="23"/>
  <c r="E1814" i="23"/>
  <c r="J1814" i="23" s="1"/>
  <c r="I1813" i="23"/>
  <c r="E1813" i="23"/>
  <c r="J1813" i="23" s="1"/>
  <c r="I1812" i="23"/>
  <c r="J1812" i="23" s="1"/>
  <c r="E1812" i="23"/>
  <c r="I1811" i="23"/>
  <c r="E1811" i="23"/>
  <c r="J1811" i="23" s="1"/>
  <c r="I1810" i="23"/>
  <c r="E1810" i="23"/>
  <c r="J1810" i="23" s="1"/>
  <c r="J1809" i="23"/>
  <c r="I1809" i="23"/>
  <c r="E1809" i="23"/>
  <c r="I1808" i="23"/>
  <c r="E1808" i="23"/>
  <c r="J1808" i="23" s="1"/>
  <c r="J1807" i="23"/>
  <c r="I1807" i="23"/>
  <c r="E1807" i="23"/>
  <c r="I1806" i="23"/>
  <c r="E1806" i="23"/>
  <c r="J1806" i="23" s="1"/>
  <c r="I1805" i="23"/>
  <c r="E1805" i="23"/>
  <c r="J1805" i="23" s="1"/>
  <c r="I1804" i="23"/>
  <c r="J1804" i="23" s="1"/>
  <c r="E1804" i="23"/>
  <c r="I1803" i="23"/>
  <c r="E1803" i="23"/>
  <c r="J1803" i="23" s="1"/>
  <c r="I1802" i="23"/>
  <c r="E1802" i="23"/>
  <c r="J1802" i="23" s="1"/>
  <c r="J1801" i="23"/>
  <c r="I1801" i="23"/>
  <c r="E1801" i="23"/>
  <c r="I1800" i="23"/>
  <c r="E1800" i="23"/>
  <c r="J1800" i="23" s="1"/>
  <c r="I1799" i="23"/>
  <c r="E1799" i="23"/>
  <c r="J1799" i="23" s="1"/>
  <c r="I1798" i="23"/>
  <c r="E1798" i="23"/>
  <c r="J1798" i="23" s="1"/>
  <c r="I1797" i="23"/>
  <c r="E1797" i="23"/>
  <c r="J1797" i="23" s="1"/>
  <c r="J1796" i="23"/>
  <c r="I1796" i="23"/>
  <c r="E1796" i="23"/>
  <c r="I1795" i="23"/>
  <c r="E1795" i="23"/>
  <c r="J1795" i="23" s="1"/>
  <c r="I1794" i="23"/>
  <c r="E1794" i="23"/>
  <c r="J1793" i="23"/>
  <c r="I1793" i="23"/>
  <c r="E1793" i="23"/>
  <c r="I1792" i="23"/>
  <c r="E1792" i="23"/>
  <c r="J1792" i="23" s="1"/>
  <c r="J1791" i="23"/>
  <c r="I1791" i="23"/>
  <c r="E1791" i="23"/>
  <c r="I1790" i="23"/>
  <c r="E1790" i="23"/>
  <c r="J1790" i="23" s="1"/>
  <c r="I1789" i="23"/>
  <c r="E1789" i="23"/>
  <c r="J1789" i="23" s="1"/>
  <c r="I1788" i="23"/>
  <c r="J1788" i="23" s="1"/>
  <c r="E1788" i="23"/>
  <c r="I1787" i="23"/>
  <c r="E1787" i="23"/>
  <c r="J1787" i="23" s="1"/>
  <c r="I1786" i="23"/>
  <c r="E1786" i="23"/>
  <c r="J1785" i="23"/>
  <c r="I1785" i="23"/>
  <c r="E1785" i="23"/>
  <c r="I1784" i="23"/>
  <c r="E1784" i="23"/>
  <c r="J1784" i="23" s="1"/>
  <c r="I1783" i="23"/>
  <c r="J1783" i="23" s="1"/>
  <c r="E1783" i="23"/>
  <c r="I1782" i="23"/>
  <c r="E1782" i="23"/>
  <c r="J1782" i="23" s="1"/>
  <c r="I1781" i="23"/>
  <c r="E1781" i="23"/>
  <c r="J1781" i="23" s="1"/>
  <c r="J1780" i="23"/>
  <c r="I1780" i="23"/>
  <c r="E1780" i="23"/>
  <c r="I1779" i="23"/>
  <c r="E1779" i="23"/>
  <c r="J1779" i="23" s="1"/>
  <c r="I1778" i="23"/>
  <c r="E1778" i="23"/>
  <c r="J1778" i="23" s="1"/>
  <c r="J1777" i="23"/>
  <c r="I1777" i="23"/>
  <c r="E1777" i="23"/>
  <c r="I1776" i="23"/>
  <c r="E1776" i="23"/>
  <c r="J1776" i="23" s="1"/>
  <c r="I1775" i="23"/>
  <c r="E1775" i="23"/>
  <c r="I1774" i="23"/>
  <c r="E1774" i="23"/>
  <c r="J1774" i="23" s="1"/>
  <c r="I1773" i="23"/>
  <c r="E1773" i="23"/>
  <c r="J1773" i="23" s="1"/>
  <c r="I1772" i="23"/>
  <c r="J1772" i="23" s="1"/>
  <c r="E1772" i="23"/>
  <c r="I1771" i="23"/>
  <c r="E1771" i="23"/>
  <c r="J1771" i="23" s="1"/>
  <c r="I1770" i="23"/>
  <c r="E1770" i="23"/>
  <c r="J1769" i="23"/>
  <c r="I1769" i="23"/>
  <c r="E1769" i="23"/>
  <c r="I1768" i="23"/>
  <c r="E1768" i="23"/>
  <c r="J1768" i="23" s="1"/>
  <c r="I1767" i="23"/>
  <c r="J1767" i="23" s="1"/>
  <c r="E1767" i="23"/>
  <c r="I1766" i="23"/>
  <c r="E1766" i="23"/>
  <c r="J1766" i="23" s="1"/>
  <c r="I1765" i="23"/>
  <c r="E1765" i="23"/>
  <c r="J1765" i="23" s="1"/>
  <c r="J1764" i="23"/>
  <c r="I1764" i="23"/>
  <c r="E1764" i="23"/>
  <c r="I1763" i="23"/>
  <c r="E1763" i="23"/>
  <c r="J1763" i="23" s="1"/>
  <c r="I1762" i="23"/>
  <c r="E1762" i="23"/>
  <c r="J1762" i="23" s="1"/>
  <c r="J1761" i="23"/>
  <c r="I1761" i="23"/>
  <c r="E1761" i="23"/>
  <c r="I1760" i="23"/>
  <c r="E1760" i="23"/>
  <c r="J1760" i="23" s="1"/>
  <c r="I1759" i="23"/>
  <c r="E1759" i="23"/>
  <c r="J1759" i="23" s="1"/>
  <c r="I1758" i="23"/>
  <c r="E1758" i="23"/>
  <c r="J1758" i="23" s="1"/>
  <c r="I1757" i="23"/>
  <c r="E1757" i="23"/>
  <c r="J1757" i="23" s="1"/>
  <c r="I1756" i="23"/>
  <c r="J1756" i="23" s="1"/>
  <c r="E1756" i="23"/>
  <c r="I1755" i="23"/>
  <c r="E1755" i="23"/>
  <c r="J1755" i="23" s="1"/>
  <c r="I1754" i="23"/>
  <c r="E1754" i="23"/>
  <c r="J1753" i="23"/>
  <c r="I1753" i="23"/>
  <c r="E1753" i="23"/>
  <c r="I1752" i="23"/>
  <c r="E1752" i="23"/>
  <c r="J1752" i="23" s="1"/>
  <c r="J1751" i="23"/>
  <c r="I1751" i="23"/>
  <c r="E1751" i="23"/>
  <c r="I1750" i="23"/>
  <c r="E1750" i="23"/>
  <c r="J1750" i="23" s="1"/>
  <c r="I1749" i="23"/>
  <c r="E1749" i="23"/>
  <c r="J1749" i="23" s="1"/>
  <c r="I1748" i="23"/>
  <c r="J1748" i="23" s="1"/>
  <c r="E1748" i="23"/>
  <c r="I1747" i="23"/>
  <c r="E1747" i="23"/>
  <c r="J1747" i="23" s="1"/>
  <c r="I1746" i="23"/>
  <c r="E1746" i="23"/>
  <c r="J1746" i="23" s="1"/>
  <c r="J1745" i="23"/>
  <c r="I1745" i="23"/>
  <c r="E1745" i="23"/>
  <c r="I1744" i="23"/>
  <c r="E1744" i="23"/>
  <c r="J1744" i="23" s="1"/>
  <c r="J1743" i="23"/>
  <c r="I1743" i="23"/>
  <c r="E1743" i="23"/>
  <c r="I1742" i="23"/>
  <c r="E1742" i="23"/>
  <c r="J1742" i="23" s="1"/>
  <c r="I1741" i="23"/>
  <c r="E1741" i="23"/>
  <c r="J1741" i="23" s="1"/>
  <c r="J1740" i="23"/>
  <c r="I1740" i="23"/>
  <c r="E1740" i="23"/>
  <c r="I1739" i="23"/>
  <c r="E1739" i="23"/>
  <c r="J1739" i="23" s="1"/>
  <c r="I1738" i="23"/>
  <c r="E1738" i="23"/>
  <c r="J1738" i="23" s="1"/>
  <c r="J1737" i="23"/>
  <c r="I1737" i="23"/>
  <c r="E1737" i="23"/>
  <c r="I1736" i="23"/>
  <c r="E1736" i="23"/>
  <c r="J1736" i="23" s="1"/>
  <c r="I1735" i="23"/>
  <c r="E1735" i="23"/>
  <c r="J1735" i="23" s="1"/>
  <c r="I1734" i="23"/>
  <c r="E1734" i="23"/>
  <c r="J1734" i="23" s="1"/>
  <c r="I1733" i="23"/>
  <c r="E1733" i="23"/>
  <c r="J1733" i="23" s="1"/>
  <c r="J1732" i="23"/>
  <c r="I1732" i="23"/>
  <c r="E1732" i="23"/>
  <c r="I1731" i="23"/>
  <c r="E1731" i="23"/>
  <c r="J1731" i="23" s="1"/>
  <c r="I1730" i="23"/>
  <c r="E1730" i="23"/>
  <c r="J1729" i="23"/>
  <c r="I1729" i="23"/>
  <c r="E1729" i="23"/>
  <c r="I1728" i="23"/>
  <c r="E1728" i="23"/>
  <c r="J1728" i="23" s="1"/>
  <c r="J1727" i="23"/>
  <c r="I1727" i="23"/>
  <c r="E1727" i="23"/>
  <c r="I1726" i="23"/>
  <c r="E1726" i="23"/>
  <c r="J1726" i="23" s="1"/>
  <c r="I1725" i="23"/>
  <c r="E1725" i="23"/>
  <c r="J1725" i="23" s="1"/>
  <c r="J1724" i="23"/>
  <c r="I1724" i="23"/>
  <c r="E1724" i="23"/>
  <c r="I1723" i="23"/>
  <c r="E1723" i="23"/>
  <c r="J1723" i="23" s="1"/>
  <c r="I1722" i="23"/>
  <c r="E1722" i="23"/>
  <c r="J1721" i="23"/>
  <c r="I1721" i="23"/>
  <c r="E1721" i="23"/>
  <c r="I1720" i="23"/>
  <c r="E1720" i="23"/>
  <c r="J1720" i="23" s="1"/>
  <c r="I1719" i="23"/>
  <c r="J1719" i="23" s="1"/>
  <c r="E1719" i="23"/>
  <c r="I1718" i="23"/>
  <c r="E1718" i="23"/>
  <c r="J1718" i="23" s="1"/>
  <c r="I1717" i="23"/>
  <c r="E1717" i="23"/>
  <c r="J1716" i="23"/>
  <c r="I1716" i="23"/>
  <c r="E1716" i="23"/>
  <c r="I1715" i="23"/>
  <c r="E1715" i="23"/>
  <c r="J1715" i="23" s="1"/>
  <c r="I1714" i="23"/>
  <c r="E1714" i="23"/>
  <c r="J1714" i="23" s="1"/>
  <c r="J1713" i="23"/>
  <c r="I1713" i="23"/>
  <c r="E1713" i="23"/>
  <c r="I1712" i="23"/>
  <c r="E1712" i="23"/>
  <c r="J1712" i="23" s="1"/>
  <c r="I1711" i="23"/>
  <c r="E1711" i="23"/>
  <c r="J1711" i="23" s="1"/>
  <c r="I1710" i="23"/>
  <c r="E1710" i="23"/>
  <c r="J1710" i="23" s="1"/>
  <c r="I1709" i="23"/>
  <c r="E1709" i="23"/>
  <c r="I1708" i="23"/>
  <c r="J1708" i="23" s="1"/>
  <c r="E1708" i="23"/>
  <c r="I1707" i="23"/>
  <c r="E1707" i="23"/>
  <c r="J1707" i="23" s="1"/>
  <c r="I1706" i="23"/>
  <c r="J1706" i="23" s="1"/>
  <c r="E1706" i="23"/>
  <c r="J1705" i="23"/>
  <c r="I1705" i="23"/>
  <c r="E1705" i="23"/>
  <c r="I1704" i="23"/>
  <c r="E1704" i="23"/>
  <c r="J1704" i="23" s="1"/>
  <c r="I1703" i="23"/>
  <c r="J1703" i="23" s="1"/>
  <c r="E1703" i="23"/>
  <c r="I1702" i="23"/>
  <c r="E1702" i="23"/>
  <c r="J1702" i="23" s="1"/>
  <c r="I1701" i="23"/>
  <c r="E1701" i="23"/>
  <c r="J1700" i="23"/>
  <c r="I1700" i="23"/>
  <c r="E1700" i="23"/>
  <c r="I1699" i="23"/>
  <c r="E1699" i="23"/>
  <c r="J1699" i="23" s="1"/>
  <c r="I1698" i="23"/>
  <c r="E1698" i="23"/>
  <c r="J1698" i="23" s="1"/>
  <c r="J1697" i="23"/>
  <c r="I1697" i="23"/>
  <c r="E1697" i="23"/>
  <c r="I1696" i="23"/>
  <c r="E1696" i="23"/>
  <c r="J1696" i="23" s="1"/>
  <c r="I1695" i="23"/>
  <c r="E1695" i="23"/>
  <c r="J1695" i="23" s="1"/>
  <c r="I1694" i="23"/>
  <c r="E1694" i="23"/>
  <c r="J1694" i="23" s="1"/>
  <c r="I1693" i="23"/>
  <c r="E1693" i="23"/>
  <c r="I1692" i="23"/>
  <c r="J1692" i="23" s="1"/>
  <c r="E1692" i="23"/>
  <c r="I1691" i="23"/>
  <c r="E1691" i="23"/>
  <c r="J1691" i="23" s="1"/>
  <c r="I1690" i="23"/>
  <c r="J1690" i="23" s="1"/>
  <c r="E1690" i="23"/>
  <c r="J1689" i="23"/>
  <c r="I1689" i="23"/>
  <c r="E1689" i="23"/>
  <c r="I1688" i="23"/>
  <c r="E1688" i="23"/>
  <c r="J1688" i="23" s="1"/>
  <c r="I1687" i="23"/>
  <c r="J1687" i="23" s="1"/>
  <c r="E1687" i="23"/>
  <c r="I1686" i="23"/>
  <c r="E1686" i="23"/>
  <c r="J1686" i="23" s="1"/>
  <c r="I1685" i="23"/>
  <c r="E1685" i="23"/>
  <c r="J1685" i="23" s="1"/>
  <c r="J1684" i="23"/>
  <c r="I1684" i="23"/>
  <c r="E1684" i="23"/>
  <c r="I1683" i="23"/>
  <c r="E1683" i="23"/>
  <c r="J1683" i="23" s="1"/>
  <c r="I1682" i="23"/>
  <c r="E1682" i="23"/>
  <c r="J1682" i="23" s="1"/>
  <c r="J1681" i="23"/>
  <c r="I1681" i="23"/>
  <c r="E1681" i="23"/>
  <c r="I1680" i="23"/>
  <c r="E1680" i="23"/>
  <c r="J1680" i="23" s="1"/>
  <c r="I1679" i="23"/>
  <c r="E1679" i="23"/>
  <c r="J1679" i="23" s="1"/>
  <c r="I1678" i="23"/>
  <c r="E1678" i="23"/>
  <c r="J1678" i="23" s="1"/>
  <c r="I1677" i="23"/>
  <c r="E1677" i="23"/>
  <c r="I1676" i="23"/>
  <c r="J1676" i="23" s="1"/>
  <c r="E1676" i="23"/>
  <c r="I1675" i="23"/>
  <c r="E1675" i="23"/>
  <c r="J1675" i="23" s="1"/>
  <c r="I1674" i="23"/>
  <c r="J1674" i="23" s="1"/>
  <c r="E1674" i="23"/>
  <c r="J1673" i="23"/>
  <c r="I1673" i="23"/>
  <c r="E1673" i="23"/>
  <c r="I1672" i="23"/>
  <c r="E1672" i="23"/>
  <c r="J1672" i="23" s="1"/>
  <c r="I1671" i="23"/>
  <c r="J1671" i="23" s="1"/>
  <c r="E1671" i="23"/>
  <c r="I1670" i="23"/>
  <c r="E1670" i="23"/>
  <c r="J1670" i="23" s="1"/>
  <c r="I1669" i="23"/>
  <c r="E1669" i="23"/>
  <c r="J1669" i="23" s="1"/>
  <c r="J1668" i="23"/>
  <c r="I1668" i="23"/>
  <c r="E1668" i="23"/>
  <c r="I1667" i="23"/>
  <c r="E1667" i="23"/>
  <c r="J1667" i="23" s="1"/>
  <c r="I1666" i="23"/>
  <c r="E1666" i="23"/>
  <c r="J1666" i="23" s="1"/>
  <c r="J1665" i="23"/>
  <c r="I1665" i="23"/>
  <c r="E1665" i="23"/>
  <c r="I1664" i="23"/>
  <c r="E1664" i="23"/>
  <c r="J1664" i="23" s="1"/>
  <c r="I1663" i="23"/>
  <c r="E1663" i="23"/>
  <c r="J1663" i="23" s="1"/>
  <c r="I1662" i="23"/>
  <c r="E1662" i="23"/>
  <c r="J1662" i="23" s="1"/>
  <c r="I1661" i="23"/>
  <c r="E1661" i="23"/>
  <c r="I1660" i="23"/>
  <c r="J1660" i="23" s="1"/>
  <c r="E1660" i="23"/>
  <c r="I1659" i="23"/>
  <c r="E1659" i="23"/>
  <c r="J1659" i="23" s="1"/>
  <c r="I1658" i="23"/>
  <c r="J1658" i="23" s="1"/>
  <c r="E1658" i="23"/>
  <c r="J1657" i="23"/>
  <c r="I1657" i="23"/>
  <c r="E1657" i="23"/>
  <c r="I1656" i="23"/>
  <c r="E1656" i="23"/>
  <c r="J1656" i="23" s="1"/>
  <c r="I1655" i="23"/>
  <c r="J1655" i="23" s="1"/>
  <c r="E1655" i="23"/>
  <c r="I1654" i="23"/>
  <c r="E1654" i="23"/>
  <c r="J1654" i="23" s="1"/>
  <c r="I1653" i="23"/>
  <c r="E1653" i="23"/>
  <c r="J1653" i="23" s="1"/>
  <c r="J1652" i="23"/>
  <c r="I1652" i="23"/>
  <c r="E1652" i="23"/>
  <c r="I1651" i="23"/>
  <c r="E1651" i="23"/>
  <c r="J1651" i="23" s="1"/>
  <c r="J1650" i="23"/>
  <c r="I1650" i="23"/>
  <c r="E1650" i="23"/>
  <c r="J1649" i="23"/>
  <c r="I1649" i="23"/>
  <c r="E1649" i="23"/>
  <c r="I1648" i="23"/>
  <c r="E1648" i="23"/>
  <c r="J1648" i="23" s="1"/>
  <c r="J1647" i="23"/>
  <c r="I1647" i="23"/>
  <c r="E1647" i="23"/>
  <c r="I1646" i="23"/>
  <c r="E1646" i="23"/>
  <c r="J1646" i="23" s="1"/>
  <c r="I1645" i="23"/>
  <c r="E1645" i="23"/>
  <c r="I1644" i="23"/>
  <c r="J1644" i="23" s="1"/>
  <c r="E1644" i="23"/>
  <c r="I1643" i="23"/>
  <c r="E1643" i="23"/>
  <c r="J1643" i="23" s="1"/>
  <c r="I1642" i="23"/>
  <c r="J1642" i="23" s="1"/>
  <c r="E1642" i="23"/>
  <c r="J1641" i="23"/>
  <c r="I1641" i="23"/>
  <c r="E1641" i="23"/>
  <c r="I1640" i="23"/>
  <c r="E1640" i="23"/>
  <c r="J1640" i="23" s="1"/>
  <c r="I1639" i="23"/>
  <c r="J1639" i="23" s="1"/>
  <c r="E1639" i="23"/>
  <c r="I1638" i="23"/>
  <c r="E1638" i="23"/>
  <c r="J1638" i="23" s="1"/>
  <c r="I1637" i="23"/>
  <c r="E1637" i="23"/>
  <c r="J1636" i="23"/>
  <c r="I1636" i="23"/>
  <c r="E1636" i="23"/>
  <c r="I1635" i="23"/>
  <c r="E1635" i="23"/>
  <c r="J1635" i="23" s="1"/>
  <c r="J1634" i="23"/>
  <c r="I1634" i="23"/>
  <c r="E1634" i="23"/>
  <c r="J1633" i="23"/>
  <c r="I1633" i="23"/>
  <c r="E1633" i="23"/>
  <c r="I1632" i="23"/>
  <c r="E1632" i="23"/>
  <c r="J1632" i="23" s="1"/>
  <c r="J1631" i="23"/>
  <c r="I1631" i="23"/>
  <c r="E1631" i="23"/>
  <c r="I1630" i="23"/>
  <c r="E1630" i="23"/>
  <c r="J1630" i="23" s="1"/>
  <c r="I1629" i="23"/>
  <c r="E1629" i="23"/>
  <c r="I1628" i="23"/>
  <c r="J1628" i="23" s="1"/>
  <c r="E1628" i="23"/>
  <c r="I1627" i="23"/>
  <c r="E1627" i="23"/>
  <c r="J1627" i="23" s="1"/>
  <c r="I1626" i="23"/>
  <c r="J1626" i="23" s="1"/>
  <c r="E1626" i="23"/>
  <c r="J1625" i="23"/>
  <c r="I1625" i="23"/>
  <c r="E1625" i="23"/>
  <c r="I1624" i="23"/>
  <c r="E1624" i="23"/>
  <c r="J1624" i="23" s="1"/>
  <c r="I1623" i="23"/>
  <c r="J1623" i="23" s="1"/>
  <c r="E1623" i="23"/>
  <c r="I1622" i="23"/>
  <c r="E1622" i="23"/>
  <c r="J1622" i="23" s="1"/>
  <c r="I1621" i="23"/>
  <c r="E1621" i="23"/>
  <c r="J1621" i="23" s="1"/>
  <c r="J1620" i="23"/>
  <c r="I1620" i="23"/>
  <c r="E1620" i="23"/>
  <c r="I1619" i="23"/>
  <c r="E1619" i="23"/>
  <c r="J1619" i="23" s="1"/>
  <c r="I1618" i="23"/>
  <c r="E1618" i="23"/>
  <c r="J1618" i="23" s="1"/>
  <c r="J1617" i="23"/>
  <c r="I1617" i="23"/>
  <c r="E1617" i="23"/>
  <c r="I1616" i="23"/>
  <c r="E1616" i="23"/>
  <c r="J1616" i="23" s="1"/>
  <c r="I1615" i="23"/>
  <c r="E1615" i="23"/>
  <c r="J1615" i="23" s="1"/>
  <c r="I1614" i="23"/>
  <c r="E1614" i="23"/>
  <c r="J1614" i="23" s="1"/>
  <c r="I1613" i="23"/>
  <c r="E1613" i="23"/>
  <c r="I1612" i="23"/>
  <c r="J1612" i="23" s="1"/>
  <c r="E1612" i="23"/>
  <c r="I1611" i="23"/>
  <c r="E1611" i="23"/>
  <c r="J1611" i="23" s="1"/>
  <c r="I1610" i="23"/>
  <c r="J1610" i="23" s="1"/>
  <c r="E1610" i="23"/>
  <c r="J1609" i="23"/>
  <c r="I1609" i="23"/>
  <c r="E1609" i="23"/>
  <c r="I1608" i="23"/>
  <c r="E1608" i="23"/>
  <c r="J1608" i="23" s="1"/>
  <c r="I1607" i="23"/>
  <c r="J1607" i="23" s="1"/>
  <c r="E1607" i="23"/>
  <c r="I1606" i="23"/>
  <c r="E1606" i="23"/>
  <c r="J1606" i="23" s="1"/>
  <c r="I1605" i="23"/>
  <c r="E1605" i="23"/>
  <c r="J1604" i="23"/>
  <c r="I1604" i="23"/>
  <c r="E1604" i="23"/>
  <c r="I1603" i="23"/>
  <c r="E1603" i="23"/>
  <c r="J1603" i="23" s="1"/>
  <c r="J1602" i="23"/>
  <c r="I1602" i="23"/>
  <c r="E1602" i="23"/>
  <c r="J1601" i="23"/>
  <c r="I1601" i="23"/>
  <c r="E1601" i="23"/>
  <c r="I1600" i="23"/>
  <c r="E1600" i="23"/>
  <c r="J1600" i="23" s="1"/>
  <c r="J1599" i="23"/>
  <c r="I1599" i="23"/>
  <c r="E1599" i="23"/>
  <c r="I1598" i="23"/>
  <c r="E1598" i="23"/>
  <c r="J1598" i="23" s="1"/>
  <c r="I1597" i="23"/>
  <c r="E1597" i="23"/>
  <c r="I1596" i="23"/>
  <c r="J1596" i="23" s="1"/>
  <c r="E1596" i="23"/>
  <c r="I1595" i="23"/>
  <c r="E1595" i="23"/>
  <c r="J1595" i="23" s="1"/>
  <c r="I1594" i="23"/>
  <c r="J1594" i="23" s="1"/>
  <c r="E1594" i="23"/>
  <c r="J1593" i="23"/>
  <c r="I1593" i="23"/>
  <c r="E1593" i="23"/>
  <c r="I1592" i="23"/>
  <c r="E1592" i="23"/>
  <c r="J1592" i="23" s="1"/>
  <c r="I1591" i="23"/>
  <c r="J1591" i="23" s="1"/>
  <c r="E1591" i="23"/>
  <c r="I1590" i="23"/>
  <c r="E1590" i="23"/>
  <c r="J1590" i="23" s="1"/>
  <c r="I1589" i="23"/>
  <c r="E1589" i="23"/>
  <c r="J1588" i="23"/>
  <c r="I1588" i="23"/>
  <c r="E1588" i="23"/>
  <c r="I1587" i="23"/>
  <c r="J1587" i="23" s="1"/>
  <c r="E1587" i="23"/>
  <c r="I1586" i="23"/>
  <c r="J1586" i="23" s="1"/>
  <c r="E1586" i="23"/>
  <c r="J1585" i="23"/>
  <c r="I1585" i="23"/>
  <c r="E1585" i="23"/>
  <c r="I1584" i="23"/>
  <c r="E1584" i="23"/>
  <c r="J1584" i="23" s="1"/>
  <c r="I1583" i="23"/>
  <c r="J1583" i="23" s="1"/>
  <c r="E1583" i="23"/>
  <c r="I1582" i="23"/>
  <c r="E1582" i="23"/>
  <c r="J1582" i="23" s="1"/>
  <c r="I1581" i="23"/>
  <c r="E1581" i="23"/>
  <c r="I1580" i="23"/>
  <c r="J1580" i="23" s="1"/>
  <c r="E1580" i="23"/>
  <c r="I1579" i="23"/>
  <c r="E1579" i="23"/>
  <c r="J1579" i="23" s="1"/>
  <c r="I1578" i="23"/>
  <c r="J1578" i="23" s="1"/>
  <c r="E1578" i="23"/>
  <c r="J1577" i="23"/>
  <c r="I1577" i="23"/>
  <c r="E1577" i="23"/>
  <c r="I1576" i="23"/>
  <c r="E1576" i="23"/>
  <c r="J1576" i="23" s="1"/>
  <c r="I1575" i="23"/>
  <c r="J1575" i="23" s="1"/>
  <c r="E1575" i="23"/>
  <c r="I1574" i="23"/>
  <c r="E1574" i="23"/>
  <c r="J1574" i="23" s="1"/>
  <c r="I1573" i="23"/>
  <c r="E1573" i="23"/>
  <c r="J1573" i="23" s="1"/>
  <c r="J1572" i="23"/>
  <c r="I1572" i="23"/>
  <c r="E1572" i="23"/>
  <c r="I1571" i="23"/>
  <c r="E1571" i="23"/>
  <c r="J1571" i="23" s="1"/>
  <c r="I1570" i="23"/>
  <c r="E1570" i="23"/>
  <c r="J1570" i="23" s="1"/>
  <c r="J1569" i="23"/>
  <c r="I1569" i="23"/>
  <c r="E1569" i="23"/>
  <c r="I1568" i="23"/>
  <c r="E1568" i="23"/>
  <c r="J1568" i="23" s="1"/>
  <c r="I1567" i="23"/>
  <c r="E1567" i="23"/>
  <c r="J1567" i="23" s="1"/>
  <c r="I1566" i="23"/>
  <c r="E1566" i="23"/>
  <c r="J1566" i="23" s="1"/>
  <c r="I1565" i="23"/>
  <c r="E1565" i="23"/>
  <c r="J1565" i="23" s="1"/>
  <c r="J1564" i="23"/>
  <c r="I1564" i="23"/>
  <c r="E1564" i="23"/>
  <c r="I1563" i="23"/>
  <c r="E1563" i="23"/>
  <c r="I1562" i="23"/>
  <c r="E1562" i="23"/>
  <c r="J1562" i="23" s="1"/>
  <c r="J1561" i="23"/>
  <c r="I1561" i="23"/>
  <c r="E1561" i="23"/>
  <c r="J1560" i="23"/>
  <c r="I1560" i="23"/>
  <c r="E1560" i="23"/>
  <c r="I1559" i="23"/>
  <c r="E1559" i="23"/>
  <c r="J1559" i="23" s="1"/>
  <c r="I1558" i="23"/>
  <c r="E1558" i="23"/>
  <c r="J1558" i="23" s="1"/>
  <c r="I1557" i="23"/>
  <c r="E1557" i="23"/>
  <c r="J1556" i="23"/>
  <c r="I1556" i="23"/>
  <c r="E1556" i="23"/>
  <c r="I1555" i="23"/>
  <c r="E1555" i="23"/>
  <c r="J1555" i="23" s="1"/>
  <c r="J1554" i="23"/>
  <c r="I1554" i="23"/>
  <c r="E1554" i="23"/>
  <c r="J1553" i="23"/>
  <c r="I1553" i="23"/>
  <c r="E1553" i="23"/>
  <c r="J1552" i="23"/>
  <c r="I1552" i="23"/>
  <c r="E1552" i="23"/>
  <c r="J1551" i="23"/>
  <c r="I1551" i="23"/>
  <c r="E1551" i="23"/>
  <c r="I1550" i="23"/>
  <c r="E1550" i="23"/>
  <c r="J1550" i="23" s="1"/>
  <c r="I1549" i="23"/>
  <c r="E1549" i="23"/>
  <c r="J1549" i="23" s="1"/>
  <c r="J1548" i="23"/>
  <c r="I1548" i="23"/>
  <c r="E1548" i="23"/>
  <c r="I1547" i="23"/>
  <c r="E1547" i="23"/>
  <c r="I1546" i="23"/>
  <c r="E1546" i="23"/>
  <c r="J1546" i="23" s="1"/>
  <c r="J1545" i="23"/>
  <c r="I1545" i="23"/>
  <c r="E1545" i="23"/>
  <c r="I1544" i="23"/>
  <c r="E1544" i="23"/>
  <c r="J1544" i="23" s="1"/>
  <c r="I1543" i="23"/>
  <c r="E1543" i="23"/>
  <c r="J1543" i="23" s="1"/>
  <c r="I1542" i="23"/>
  <c r="E1542" i="23"/>
  <c r="J1542" i="23" s="1"/>
  <c r="I1541" i="23"/>
  <c r="E1541" i="23"/>
  <c r="I1540" i="23"/>
  <c r="J1540" i="23" s="1"/>
  <c r="E1540" i="23"/>
  <c r="I1539" i="23"/>
  <c r="E1539" i="23"/>
  <c r="J1539" i="23" s="1"/>
  <c r="I1538" i="23"/>
  <c r="J1538" i="23" s="1"/>
  <c r="E1538" i="23"/>
  <c r="J1537" i="23"/>
  <c r="I1537" i="23"/>
  <c r="E1537" i="23"/>
  <c r="J1536" i="23"/>
  <c r="I1536" i="23"/>
  <c r="E1536" i="23"/>
  <c r="I1535" i="23"/>
  <c r="E1535" i="23"/>
  <c r="J1535" i="23" s="1"/>
  <c r="I1534" i="23"/>
  <c r="E1534" i="23"/>
  <c r="J1534" i="23" s="1"/>
  <c r="I1533" i="23"/>
  <c r="E1533" i="23"/>
  <c r="J1533" i="23" s="1"/>
  <c r="I1532" i="23"/>
  <c r="J1532" i="23" s="1"/>
  <c r="E1532" i="23"/>
  <c r="I1531" i="23"/>
  <c r="E1531" i="23"/>
  <c r="J1531" i="23" s="1"/>
  <c r="I1530" i="23"/>
  <c r="E1530" i="23"/>
  <c r="J1530" i="23" s="1"/>
  <c r="J1529" i="23"/>
  <c r="I1529" i="23"/>
  <c r="E1529" i="23"/>
  <c r="I1528" i="23"/>
  <c r="E1528" i="23"/>
  <c r="J1528" i="23" s="1"/>
  <c r="I1527" i="23"/>
  <c r="J1527" i="23" s="1"/>
  <c r="E1527" i="23"/>
  <c r="I1526" i="23"/>
  <c r="E1526" i="23"/>
  <c r="J1526" i="23" s="1"/>
  <c r="I1525" i="23"/>
  <c r="E1525" i="23"/>
  <c r="J1525" i="23" s="1"/>
  <c r="J1524" i="23"/>
  <c r="I1524" i="23"/>
  <c r="E1524" i="23"/>
  <c r="I1523" i="23"/>
  <c r="E1523" i="23"/>
  <c r="J1523" i="23" s="1"/>
  <c r="I1522" i="23"/>
  <c r="E1522" i="23"/>
  <c r="J1522" i="23" s="1"/>
  <c r="J1521" i="23"/>
  <c r="I1521" i="23"/>
  <c r="E1521" i="23"/>
  <c r="J1520" i="23"/>
  <c r="I1520" i="23"/>
  <c r="E1520" i="23"/>
  <c r="I1519" i="23"/>
  <c r="E1519" i="23"/>
  <c r="J1519" i="23" s="1"/>
  <c r="I1518" i="23"/>
  <c r="E1518" i="23"/>
  <c r="J1518" i="23" s="1"/>
  <c r="I1517" i="23"/>
  <c r="E1517" i="23"/>
  <c r="J1517" i="23" s="1"/>
  <c r="I1516" i="23"/>
  <c r="J1516" i="23" s="1"/>
  <c r="E1516" i="23"/>
  <c r="I1515" i="23"/>
  <c r="E1515" i="23"/>
  <c r="J1515" i="23" s="1"/>
  <c r="J1514" i="23"/>
  <c r="I1514" i="23"/>
  <c r="E1514" i="23"/>
  <c r="J1513" i="23"/>
  <c r="I1513" i="23"/>
  <c r="E1513" i="23"/>
  <c r="I1512" i="23"/>
  <c r="E1512" i="23"/>
  <c r="J1512" i="23" s="1"/>
  <c r="I1511" i="23"/>
  <c r="J1511" i="23" s="1"/>
  <c r="E1511" i="23"/>
  <c r="I1510" i="23"/>
  <c r="E1510" i="23"/>
  <c r="J1510" i="23" s="1"/>
  <c r="I1509" i="23"/>
  <c r="E1509" i="23"/>
  <c r="J1508" i="23"/>
  <c r="I1508" i="23"/>
  <c r="E1508" i="23"/>
  <c r="I1507" i="23"/>
  <c r="E1507" i="23"/>
  <c r="J1507" i="23" s="1"/>
  <c r="I1506" i="23"/>
  <c r="E1506" i="23"/>
  <c r="J1505" i="23"/>
  <c r="I1505" i="23"/>
  <c r="E1505" i="23"/>
  <c r="I1504" i="23"/>
  <c r="E1504" i="23"/>
  <c r="J1504" i="23" s="1"/>
  <c r="I1503" i="23"/>
  <c r="E1503" i="23"/>
  <c r="I1502" i="23"/>
  <c r="E1502" i="23"/>
  <c r="J1502" i="23" s="1"/>
  <c r="I1501" i="23"/>
  <c r="E1501" i="23"/>
  <c r="J1501" i="23" s="1"/>
  <c r="I1500" i="23"/>
  <c r="J1500" i="23" s="1"/>
  <c r="E1500" i="23"/>
  <c r="I1499" i="23"/>
  <c r="E1499" i="23"/>
  <c r="I1498" i="23"/>
  <c r="E1498" i="23"/>
  <c r="J1498" i="23" s="1"/>
  <c r="J1497" i="23"/>
  <c r="I1497" i="23"/>
  <c r="E1497" i="23"/>
  <c r="J1496" i="23"/>
  <c r="I1496" i="23"/>
  <c r="E1496" i="23"/>
  <c r="I1495" i="23"/>
  <c r="E1495" i="23"/>
  <c r="J1495" i="23" s="1"/>
  <c r="I1494" i="23"/>
  <c r="E1494" i="23"/>
  <c r="J1494" i="23" s="1"/>
  <c r="I1493" i="23"/>
  <c r="E1493" i="23"/>
  <c r="J1492" i="23"/>
  <c r="I1492" i="23"/>
  <c r="E1492" i="23"/>
  <c r="I1491" i="23"/>
  <c r="E1491" i="23"/>
  <c r="I1490" i="23"/>
  <c r="J1490" i="23" s="1"/>
  <c r="E1490" i="23"/>
  <c r="J1489" i="23"/>
  <c r="I1489" i="23"/>
  <c r="E1489" i="23"/>
  <c r="J1488" i="23"/>
  <c r="I1488" i="23"/>
  <c r="E1488" i="23"/>
  <c r="J1487" i="23"/>
  <c r="I1487" i="23"/>
  <c r="E1487" i="23"/>
  <c r="I1486" i="23"/>
  <c r="E1486" i="23"/>
  <c r="J1486" i="23" s="1"/>
  <c r="I1485" i="23"/>
  <c r="E1485" i="23"/>
  <c r="I1484" i="23"/>
  <c r="J1484" i="23" s="1"/>
  <c r="E1484" i="23"/>
  <c r="I1483" i="23"/>
  <c r="E1483" i="23"/>
  <c r="I1482" i="23"/>
  <c r="E1482" i="23"/>
  <c r="J1481" i="23"/>
  <c r="I1481" i="23"/>
  <c r="E1481" i="23"/>
  <c r="I1480" i="23"/>
  <c r="E1480" i="23"/>
  <c r="J1480" i="23" s="1"/>
  <c r="I1479" i="23"/>
  <c r="J1479" i="23" s="1"/>
  <c r="E1479" i="23"/>
  <c r="I1478" i="23"/>
  <c r="E1478" i="23"/>
  <c r="J1478" i="23" s="1"/>
  <c r="I1477" i="23"/>
  <c r="E1477" i="23"/>
  <c r="I1476" i="23"/>
  <c r="J1476" i="23" s="1"/>
  <c r="E1476" i="23"/>
  <c r="I1475" i="23"/>
  <c r="E1475" i="23"/>
  <c r="I1474" i="23"/>
  <c r="J1474" i="23" s="1"/>
  <c r="E1474" i="23"/>
  <c r="J1473" i="23"/>
  <c r="I1473" i="23"/>
  <c r="E1473" i="23"/>
  <c r="J1472" i="23"/>
  <c r="I1472" i="23"/>
  <c r="E1472" i="23"/>
  <c r="I1471" i="23"/>
  <c r="E1471" i="23"/>
  <c r="J1471" i="23" s="1"/>
  <c r="I1470" i="23"/>
  <c r="E1470" i="23"/>
  <c r="J1470" i="23" s="1"/>
  <c r="I1469" i="23"/>
  <c r="E1469" i="23"/>
  <c r="I1468" i="23"/>
  <c r="J1468" i="23" s="1"/>
  <c r="E1468" i="23"/>
  <c r="I1467" i="23"/>
  <c r="E1467" i="23"/>
  <c r="J1467" i="23" s="1"/>
  <c r="I1466" i="23"/>
  <c r="E1466" i="23"/>
  <c r="J1466" i="23" s="1"/>
  <c r="J1465" i="23"/>
  <c r="I1465" i="23"/>
  <c r="E1465" i="23"/>
  <c r="I1464" i="23"/>
  <c r="E1464" i="23"/>
  <c r="J1464" i="23" s="1"/>
  <c r="I1463" i="23"/>
  <c r="J1463" i="23" s="1"/>
  <c r="E1463" i="23"/>
  <c r="I1462" i="23"/>
  <c r="E1462" i="23"/>
  <c r="J1462" i="23" s="1"/>
  <c r="I1461" i="23"/>
  <c r="E1461" i="23"/>
  <c r="J1461" i="23" s="1"/>
  <c r="I1460" i="23"/>
  <c r="J1460" i="23" s="1"/>
  <c r="E1460" i="23"/>
  <c r="I1459" i="23"/>
  <c r="E1459" i="23"/>
  <c r="J1459" i="23" s="1"/>
  <c r="I1458" i="23"/>
  <c r="E1458" i="23"/>
  <c r="J1458" i="23" s="1"/>
  <c r="J1457" i="23"/>
  <c r="I1457" i="23"/>
  <c r="E1457" i="23"/>
  <c r="J1456" i="23"/>
  <c r="I1456" i="23"/>
  <c r="E1456" i="23"/>
  <c r="I1455" i="23"/>
  <c r="E1455" i="23"/>
  <c r="J1455" i="23" s="1"/>
  <c r="I1454" i="23"/>
  <c r="E1454" i="23"/>
  <c r="J1454" i="23" s="1"/>
  <c r="I1453" i="23"/>
  <c r="E1453" i="23"/>
  <c r="J1453" i="23" s="1"/>
  <c r="I1452" i="23"/>
  <c r="J1452" i="23" s="1"/>
  <c r="E1452" i="23"/>
  <c r="I1451" i="23"/>
  <c r="E1451" i="23"/>
  <c r="J1451" i="23" s="1"/>
  <c r="J1450" i="23"/>
  <c r="I1450" i="23"/>
  <c r="E1450" i="23"/>
  <c r="J1449" i="23"/>
  <c r="I1449" i="23"/>
  <c r="E1449" i="23"/>
  <c r="I1448" i="23"/>
  <c r="J1448" i="23" s="1"/>
  <c r="E1448" i="23"/>
  <c r="I1447" i="23"/>
  <c r="J1447" i="23" s="1"/>
  <c r="E1447" i="23"/>
  <c r="I1446" i="23"/>
  <c r="E1446" i="23"/>
  <c r="J1446" i="23" s="1"/>
  <c r="I1445" i="23"/>
  <c r="E1445" i="23"/>
  <c r="J1445" i="23" s="1"/>
  <c r="I1444" i="23"/>
  <c r="J1444" i="23" s="1"/>
  <c r="E1444" i="23"/>
  <c r="I1443" i="23"/>
  <c r="E1443" i="23"/>
  <c r="J1443" i="23" s="1"/>
  <c r="I1442" i="23"/>
  <c r="J1442" i="23" s="1"/>
  <c r="E1442" i="23"/>
  <c r="I1441" i="23"/>
  <c r="E1441" i="23"/>
  <c r="J1441" i="23" s="1"/>
  <c r="I1440" i="23"/>
  <c r="E1440" i="23"/>
  <c r="J1440" i="23" s="1"/>
  <c r="J1439" i="23"/>
  <c r="I1439" i="23"/>
  <c r="E1439" i="23"/>
  <c r="I1438" i="23"/>
  <c r="E1438" i="23"/>
  <c r="J1438" i="23" s="1"/>
  <c r="I1437" i="23"/>
  <c r="E1437" i="23"/>
  <c r="J1437" i="23" s="1"/>
  <c r="I1436" i="23"/>
  <c r="J1436" i="23" s="1"/>
  <c r="E1436" i="23"/>
  <c r="I1435" i="23"/>
  <c r="E1435" i="23"/>
  <c r="J1435" i="23" s="1"/>
  <c r="I1434" i="23"/>
  <c r="J1434" i="23" s="1"/>
  <c r="E1434" i="23"/>
  <c r="I1433" i="23"/>
  <c r="E1433" i="23"/>
  <c r="J1433" i="23" s="1"/>
  <c r="J1432" i="23"/>
  <c r="I1432" i="23"/>
  <c r="E1432" i="23"/>
  <c r="J1431" i="23"/>
  <c r="I1431" i="23"/>
  <c r="E1431" i="23"/>
  <c r="I1430" i="23"/>
  <c r="E1430" i="23"/>
  <c r="J1430" i="23" s="1"/>
  <c r="J1429" i="23"/>
  <c r="I1429" i="23"/>
  <c r="E1429" i="23"/>
  <c r="I1428" i="23"/>
  <c r="J1428" i="23" s="1"/>
  <c r="E1428" i="23"/>
  <c r="I1427" i="23"/>
  <c r="E1427" i="23"/>
  <c r="J1427" i="23" s="1"/>
  <c r="J1426" i="23"/>
  <c r="I1426" i="23"/>
  <c r="E1426" i="23"/>
  <c r="I1425" i="23"/>
  <c r="E1425" i="23"/>
  <c r="J1425" i="23" s="1"/>
  <c r="I1424" i="23"/>
  <c r="E1424" i="23"/>
  <c r="J1424" i="23" s="1"/>
  <c r="J1423" i="23"/>
  <c r="I1423" i="23"/>
  <c r="E1423" i="23"/>
  <c r="I1422" i="23"/>
  <c r="E1422" i="23"/>
  <c r="J1422" i="23" s="1"/>
  <c r="I1421" i="23"/>
  <c r="E1421" i="23"/>
  <c r="J1421" i="23" s="1"/>
  <c r="I1420" i="23"/>
  <c r="J1420" i="23" s="1"/>
  <c r="E1420" i="23"/>
  <c r="I1419" i="23"/>
  <c r="E1419" i="23"/>
  <c r="I1418" i="23"/>
  <c r="J1418" i="23" s="1"/>
  <c r="E1418" i="23"/>
  <c r="I1417" i="23"/>
  <c r="E1417" i="23"/>
  <c r="J1417" i="23" s="1"/>
  <c r="J1416" i="23"/>
  <c r="I1416" i="23"/>
  <c r="E1416" i="23"/>
  <c r="J1415" i="23"/>
  <c r="I1415" i="23"/>
  <c r="E1415" i="23"/>
  <c r="I1414" i="23"/>
  <c r="E1414" i="23"/>
  <c r="J1414" i="23" s="1"/>
  <c r="J1413" i="23"/>
  <c r="I1413" i="23"/>
  <c r="E1413" i="23"/>
  <c r="I1412" i="23"/>
  <c r="J1412" i="23" s="1"/>
  <c r="E1412" i="23"/>
  <c r="I1411" i="23"/>
  <c r="E1411" i="23"/>
  <c r="J1411" i="23" s="1"/>
  <c r="I1410" i="23"/>
  <c r="J1410" i="23" s="1"/>
  <c r="E1410" i="23"/>
  <c r="I1409" i="23"/>
  <c r="E1409" i="23"/>
  <c r="J1409" i="23" s="1"/>
  <c r="I1408" i="23"/>
  <c r="E1408" i="23"/>
  <c r="J1408" i="23" s="1"/>
  <c r="J1407" i="23"/>
  <c r="I1407" i="23"/>
  <c r="E1407" i="23"/>
  <c r="I1406" i="23"/>
  <c r="E1406" i="23"/>
  <c r="J1406" i="23" s="1"/>
  <c r="I1405" i="23"/>
  <c r="E1405" i="23"/>
  <c r="J1405" i="23" s="1"/>
  <c r="I1404" i="23"/>
  <c r="J1404" i="23" s="1"/>
  <c r="E1404" i="23"/>
  <c r="I1403" i="23"/>
  <c r="E1403" i="23"/>
  <c r="J1403" i="23" s="1"/>
  <c r="I1402" i="23"/>
  <c r="J1402" i="23" s="1"/>
  <c r="E1402" i="23"/>
  <c r="I1401" i="23"/>
  <c r="E1401" i="23"/>
  <c r="J1401" i="23" s="1"/>
  <c r="I1400" i="23"/>
  <c r="E1400" i="23"/>
  <c r="J1400" i="23" s="1"/>
  <c r="J1399" i="23"/>
  <c r="I1399" i="23"/>
  <c r="E1399" i="23"/>
  <c r="I1398" i="23"/>
  <c r="E1398" i="23"/>
  <c r="J1398" i="23" s="1"/>
  <c r="I1397" i="23"/>
  <c r="E1397" i="23"/>
  <c r="J1397" i="23" s="1"/>
  <c r="I1396" i="23"/>
  <c r="J1396" i="23" s="1"/>
  <c r="E1396" i="23"/>
  <c r="I1395" i="23"/>
  <c r="E1395" i="23"/>
  <c r="J1395" i="23" s="1"/>
  <c r="J1394" i="23"/>
  <c r="I1394" i="23"/>
  <c r="E1394" i="23"/>
  <c r="I1393" i="23"/>
  <c r="E1393" i="23"/>
  <c r="J1393" i="23" s="1"/>
  <c r="I1392" i="23"/>
  <c r="E1392" i="23"/>
  <c r="J1392" i="23" s="1"/>
  <c r="J1391" i="23"/>
  <c r="I1391" i="23"/>
  <c r="E1391" i="23"/>
  <c r="I1390" i="23"/>
  <c r="E1390" i="23"/>
  <c r="J1390" i="23" s="1"/>
  <c r="I1389" i="23"/>
  <c r="E1389" i="23"/>
  <c r="J1389" i="23" s="1"/>
  <c r="I1388" i="23"/>
  <c r="J1388" i="23" s="1"/>
  <c r="E1388" i="23"/>
  <c r="I1387" i="23"/>
  <c r="E1387" i="23"/>
  <c r="I1386" i="23"/>
  <c r="J1386" i="23" s="1"/>
  <c r="E1386" i="23"/>
  <c r="I1385" i="23"/>
  <c r="E1385" i="23"/>
  <c r="J1385" i="23" s="1"/>
  <c r="J1384" i="23"/>
  <c r="I1384" i="23"/>
  <c r="E1384" i="23"/>
  <c r="J1383" i="23"/>
  <c r="I1383" i="23"/>
  <c r="E1383" i="23"/>
  <c r="I1382" i="23"/>
  <c r="E1382" i="23"/>
  <c r="J1382" i="23" s="1"/>
  <c r="J1381" i="23"/>
  <c r="I1381" i="23"/>
  <c r="E1381" i="23"/>
  <c r="I1380" i="23"/>
  <c r="J1380" i="23" s="1"/>
  <c r="E1380" i="23"/>
  <c r="I1379" i="23"/>
  <c r="E1379" i="23"/>
  <c r="J1379" i="23" s="1"/>
  <c r="J1378" i="23"/>
  <c r="I1378" i="23"/>
  <c r="E1378" i="23"/>
  <c r="I1377" i="23"/>
  <c r="E1377" i="23"/>
  <c r="J1377" i="23" s="1"/>
  <c r="I1376" i="23"/>
  <c r="E1376" i="23"/>
  <c r="J1376" i="23" s="1"/>
  <c r="J1375" i="23"/>
  <c r="I1375" i="23"/>
  <c r="E1375" i="23"/>
  <c r="I1374" i="23"/>
  <c r="E1374" i="23"/>
  <c r="J1374" i="23" s="1"/>
  <c r="I1373" i="23"/>
  <c r="E1373" i="23"/>
  <c r="J1373" i="23" s="1"/>
  <c r="I1372" i="23"/>
  <c r="J1372" i="23" s="1"/>
  <c r="E1372" i="23"/>
  <c r="I1371" i="23"/>
  <c r="E1371" i="23"/>
  <c r="I1370" i="23"/>
  <c r="J1370" i="23" s="1"/>
  <c r="E1370" i="23"/>
  <c r="I1369" i="23"/>
  <c r="E1369" i="23"/>
  <c r="J1369" i="23" s="1"/>
  <c r="I1368" i="23"/>
  <c r="E1368" i="23"/>
  <c r="J1368" i="23" s="1"/>
  <c r="J1367" i="23"/>
  <c r="I1367" i="23"/>
  <c r="E1367" i="23"/>
  <c r="I1366" i="23"/>
  <c r="E1366" i="23"/>
  <c r="J1366" i="23" s="1"/>
  <c r="I1365" i="23"/>
  <c r="E1365" i="23"/>
  <c r="I1364" i="23"/>
  <c r="J1364" i="23" s="1"/>
  <c r="E1364" i="23"/>
  <c r="I1363" i="23"/>
  <c r="E1363" i="23"/>
  <c r="J1363" i="23" s="1"/>
  <c r="I1362" i="23"/>
  <c r="J1362" i="23" s="1"/>
  <c r="E1362" i="23"/>
  <c r="I1361" i="23"/>
  <c r="E1361" i="23"/>
  <c r="J1361" i="23" s="1"/>
  <c r="I1360" i="23"/>
  <c r="E1360" i="23"/>
  <c r="J1360" i="23" s="1"/>
  <c r="J1359" i="23"/>
  <c r="I1359" i="23"/>
  <c r="E1359" i="23"/>
  <c r="I1358" i="23"/>
  <c r="E1358" i="23"/>
  <c r="J1358" i="23" s="1"/>
  <c r="I1357" i="23"/>
  <c r="E1357" i="23"/>
  <c r="J1357" i="23" s="1"/>
  <c r="I1356" i="23"/>
  <c r="J1356" i="23" s="1"/>
  <c r="E1356" i="23"/>
  <c r="I1355" i="23"/>
  <c r="E1355" i="23"/>
  <c r="J1355" i="23" s="1"/>
  <c r="I1354" i="23"/>
  <c r="J1354" i="23" s="1"/>
  <c r="E1354" i="23"/>
  <c r="I1353" i="23"/>
  <c r="E1353" i="23"/>
  <c r="J1353" i="23" s="1"/>
  <c r="I1352" i="23"/>
  <c r="E1352" i="23"/>
  <c r="J1352" i="23" s="1"/>
  <c r="J1351" i="23"/>
  <c r="I1351" i="23"/>
  <c r="E1351" i="23"/>
  <c r="I1350" i="23"/>
  <c r="E1350" i="23"/>
  <c r="J1350" i="23" s="1"/>
  <c r="I1349" i="23"/>
  <c r="E1349" i="23"/>
  <c r="J1349" i="23" s="1"/>
  <c r="I1348" i="23"/>
  <c r="J1348" i="23" s="1"/>
  <c r="E1348" i="23"/>
  <c r="I1347" i="23"/>
  <c r="E1347" i="23"/>
  <c r="J1347" i="23" s="1"/>
  <c r="J1346" i="23"/>
  <c r="I1346" i="23"/>
  <c r="E1346" i="23"/>
  <c r="I1345" i="23"/>
  <c r="E1345" i="23"/>
  <c r="J1345" i="23" s="1"/>
  <c r="I1344" i="23"/>
  <c r="E1344" i="23"/>
  <c r="J1344" i="23" s="1"/>
  <c r="J1343" i="23"/>
  <c r="I1343" i="23"/>
  <c r="E1343" i="23"/>
  <c r="I1342" i="23"/>
  <c r="E1342" i="23"/>
  <c r="J1342" i="23" s="1"/>
  <c r="I1341" i="23"/>
  <c r="E1341" i="23"/>
  <c r="J1341" i="23" s="1"/>
  <c r="I1340" i="23"/>
  <c r="J1340" i="23" s="1"/>
  <c r="E1340" i="23"/>
  <c r="I1339" i="23"/>
  <c r="E1339" i="23"/>
  <c r="I1338" i="23"/>
  <c r="J1338" i="23" s="1"/>
  <c r="E1338" i="23"/>
  <c r="I1337" i="23"/>
  <c r="E1337" i="23"/>
  <c r="J1337" i="23" s="1"/>
  <c r="J1336" i="23"/>
  <c r="I1336" i="23"/>
  <c r="E1336" i="23"/>
  <c r="J1335" i="23"/>
  <c r="I1335" i="23"/>
  <c r="E1335" i="23"/>
  <c r="I1334" i="23"/>
  <c r="E1334" i="23"/>
  <c r="J1334" i="23" s="1"/>
  <c r="J1333" i="23"/>
  <c r="I1333" i="23"/>
  <c r="E1333" i="23"/>
  <c r="I1332" i="23"/>
  <c r="J1332" i="23" s="1"/>
  <c r="E1332" i="23"/>
  <c r="I1331" i="23"/>
  <c r="E1331" i="23"/>
  <c r="J1331" i="23" s="1"/>
  <c r="J1330" i="23"/>
  <c r="I1330" i="23"/>
  <c r="E1330" i="23"/>
  <c r="I1329" i="23"/>
  <c r="E1329" i="23"/>
  <c r="J1329" i="23" s="1"/>
  <c r="I1328" i="23"/>
  <c r="E1328" i="23"/>
  <c r="J1328" i="23" s="1"/>
  <c r="J1327" i="23"/>
  <c r="I1327" i="23"/>
  <c r="E1327" i="23"/>
  <c r="I1326" i="23"/>
  <c r="E1326" i="23"/>
  <c r="J1326" i="23" s="1"/>
  <c r="I1325" i="23"/>
  <c r="E1325" i="23"/>
  <c r="J1325" i="23" s="1"/>
  <c r="I1324" i="23"/>
  <c r="J1324" i="23" s="1"/>
  <c r="E1324" i="23"/>
  <c r="I1323" i="23"/>
  <c r="E1323" i="23"/>
  <c r="I1322" i="23"/>
  <c r="J1322" i="23" s="1"/>
  <c r="E1322" i="23"/>
  <c r="I1321" i="23"/>
  <c r="E1321" i="23"/>
  <c r="J1321" i="23" s="1"/>
  <c r="I1320" i="23"/>
  <c r="E1320" i="23"/>
  <c r="J1320" i="23" s="1"/>
  <c r="J1319" i="23"/>
  <c r="I1319" i="23"/>
  <c r="E1319" i="23"/>
  <c r="I1318" i="23"/>
  <c r="E1318" i="23"/>
  <c r="J1318" i="23" s="1"/>
  <c r="I1317" i="23"/>
  <c r="E1317" i="23"/>
  <c r="J1317" i="23" s="1"/>
  <c r="I1316" i="23"/>
  <c r="J1316" i="23" s="1"/>
  <c r="E1316" i="23"/>
  <c r="I1315" i="23"/>
  <c r="E1315" i="23"/>
  <c r="J1315" i="23" s="1"/>
  <c r="I1314" i="23"/>
  <c r="J1314" i="23" s="1"/>
  <c r="E1314" i="23"/>
  <c r="I1313" i="23"/>
  <c r="E1313" i="23"/>
  <c r="J1313" i="23" s="1"/>
  <c r="I1312" i="23"/>
  <c r="E1312" i="23"/>
  <c r="J1312" i="23" s="1"/>
  <c r="J1311" i="23"/>
  <c r="I1311" i="23"/>
  <c r="E1311" i="23"/>
  <c r="I1310" i="23"/>
  <c r="E1310" i="23"/>
  <c r="J1310" i="23" s="1"/>
  <c r="I1309" i="23"/>
  <c r="E1309" i="23"/>
  <c r="J1309" i="23" s="1"/>
  <c r="I1308" i="23"/>
  <c r="J1308" i="23" s="1"/>
  <c r="E1308" i="23"/>
  <c r="I1307" i="23"/>
  <c r="E1307" i="23"/>
  <c r="J1307" i="23" s="1"/>
  <c r="I1306" i="23"/>
  <c r="J1306" i="23" s="1"/>
  <c r="E1306" i="23"/>
  <c r="I1305" i="23"/>
  <c r="E1305" i="23"/>
  <c r="J1305" i="23" s="1"/>
  <c r="J1304" i="23"/>
  <c r="I1304" i="23"/>
  <c r="E1304" i="23"/>
  <c r="J1303" i="23"/>
  <c r="I1303" i="23"/>
  <c r="E1303" i="23"/>
  <c r="I1302" i="23"/>
  <c r="E1302" i="23"/>
  <c r="J1302" i="23" s="1"/>
  <c r="J1301" i="23"/>
  <c r="I1301" i="23"/>
  <c r="E1301" i="23"/>
  <c r="I1300" i="23"/>
  <c r="J1300" i="23" s="1"/>
  <c r="E1300" i="23"/>
  <c r="I1299" i="23"/>
  <c r="E1299" i="23"/>
  <c r="J1299" i="23" s="1"/>
  <c r="J1298" i="23"/>
  <c r="I1298" i="23"/>
  <c r="E1298" i="23"/>
  <c r="I1297" i="23"/>
  <c r="E1297" i="23"/>
  <c r="J1297" i="23" s="1"/>
  <c r="I1296" i="23"/>
  <c r="E1296" i="23"/>
  <c r="J1296" i="23" s="1"/>
  <c r="J1295" i="23"/>
  <c r="I1295" i="23"/>
  <c r="E1295" i="23"/>
  <c r="I1294" i="23"/>
  <c r="E1294" i="23"/>
  <c r="J1294" i="23" s="1"/>
  <c r="I1293" i="23"/>
  <c r="E1293" i="23"/>
  <c r="J1293" i="23" s="1"/>
  <c r="I1292" i="23"/>
  <c r="J1292" i="23" s="1"/>
  <c r="E1292" i="23"/>
  <c r="I1291" i="23"/>
  <c r="E1291" i="23"/>
  <c r="J1290" i="23"/>
  <c r="I1290" i="23"/>
  <c r="E1290" i="23"/>
  <c r="I1289" i="23"/>
  <c r="E1289" i="23"/>
  <c r="J1289" i="23" s="1"/>
  <c r="J1288" i="23"/>
  <c r="I1288" i="23"/>
  <c r="E1288" i="23"/>
  <c r="J1287" i="23"/>
  <c r="I1287" i="23"/>
  <c r="E1287" i="23"/>
  <c r="I1286" i="23"/>
  <c r="E1286" i="23"/>
  <c r="J1286" i="23" s="1"/>
  <c r="J1285" i="23"/>
  <c r="I1285" i="23"/>
  <c r="E1285" i="23"/>
  <c r="I1284" i="23"/>
  <c r="J1284" i="23" s="1"/>
  <c r="E1284" i="23"/>
  <c r="I1283" i="23"/>
  <c r="E1283" i="23"/>
  <c r="J1283" i="23" s="1"/>
  <c r="I1282" i="23"/>
  <c r="J1282" i="23" s="1"/>
  <c r="E1282" i="23"/>
  <c r="I1281" i="23"/>
  <c r="E1281" i="23"/>
  <c r="J1281" i="23" s="1"/>
  <c r="I1280" i="23"/>
  <c r="E1280" i="23"/>
  <c r="J1280" i="23" s="1"/>
  <c r="J1279" i="23"/>
  <c r="I1279" i="23"/>
  <c r="E1279" i="23"/>
  <c r="I1278" i="23"/>
  <c r="E1278" i="23"/>
  <c r="J1278" i="23" s="1"/>
  <c r="I1277" i="23"/>
  <c r="E1277" i="23"/>
  <c r="J1277" i="23" s="1"/>
  <c r="I1276" i="23"/>
  <c r="J1276" i="23" s="1"/>
  <c r="E1276" i="23"/>
  <c r="I1275" i="23"/>
  <c r="E1275" i="23"/>
  <c r="J1275" i="23" s="1"/>
  <c r="J1274" i="23"/>
  <c r="I1274" i="23"/>
  <c r="E1274" i="23"/>
  <c r="I1273" i="23"/>
  <c r="E1273" i="23"/>
  <c r="J1273" i="23" s="1"/>
  <c r="I1272" i="23"/>
  <c r="E1272" i="23"/>
  <c r="J1272" i="23" s="1"/>
  <c r="J1271" i="23"/>
  <c r="I1271" i="23"/>
  <c r="E1271" i="23"/>
  <c r="I1270" i="23"/>
  <c r="E1270" i="23"/>
  <c r="J1270" i="23" s="1"/>
  <c r="I1269" i="23"/>
  <c r="E1269" i="23"/>
  <c r="I1268" i="23"/>
  <c r="J1268" i="23" s="1"/>
  <c r="E1268" i="23"/>
  <c r="I1267" i="23"/>
  <c r="E1267" i="23"/>
  <c r="J1267" i="23" s="1"/>
  <c r="I1266" i="23"/>
  <c r="J1266" i="23" s="1"/>
  <c r="E1266" i="23"/>
  <c r="I1265" i="23"/>
  <c r="E1265" i="23"/>
  <c r="J1265" i="23" s="1"/>
  <c r="I1264" i="23"/>
  <c r="E1264" i="23"/>
  <c r="J1264" i="23" s="1"/>
  <c r="J1263" i="23"/>
  <c r="I1263" i="23"/>
  <c r="E1263" i="23"/>
  <c r="I1262" i="23"/>
  <c r="E1262" i="23"/>
  <c r="J1262" i="23" s="1"/>
  <c r="I1261" i="23"/>
  <c r="E1261" i="23"/>
  <c r="J1261" i="23" s="1"/>
  <c r="J1260" i="23"/>
  <c r="I1260" i="23"/>
  <c r="E1260" i="23"/>
  <c r="I1259" i="23"/>
  <c r="E1259" i="23"/>
  <c r="I1258" i="23"/>
  <c r="E1258" i="23"/>
  <c r="J1258" i="23" s="1"/>
  <c r="I1257" i="23"/>
  <c r="E1257" i="23"/>
  <c r="J1257" i="23" s="1"/>
  <c r="I1256" i="23"/>
  <c r="J1256" i="23" s="1"/>
  <c r="E1256" i="23"/>
  <c r="I1255" i="23"/>
  <c r="J1255" i="23" s="1"/>
  <c r="E1255" i="23"/>
  <c r="I1254" i="23"/>
  <c r="E1254" i="23"/>
  <c r="J1254" i="23" s="1"/>
  <c r="J1253" i="23"/>
  <c r="I1253" i="23"/>
  <c r="E1253" i="23"/>
  <c r="J1252" i="23"/>
  <c r="I1252" i="23"/>
  <c r="E1252" i="23"/>
  <c r="I1251" i="23"/>
  <c r="E1251" i="23"/>
  <c r="J1250" i="23"/>
  <c r="I1250" i="23"/>
  <c r="E1250" i="23"/>
  <c r="I1249" i="23"/>
  <c r="E1249" i="23"/>
  <c r="J1249" i="23" s="1"/>
  <c r="I1248" i="23"/>
  <c r="J1248" i="23" s="1"/>
  <c r="E1248" i="23"/>
  <c r="J1247" i="23"/>
  <c r="I1247" i="23"/>
  <c r="E1247" i="23"/>
  <c r="I1246" i="23"/>
  <c r="E1246" i="23"/>
  <c r="J1246" i="23" s="1"/>
  <c r="I1245" i="23"/>
  <c r="J1245" i="23" s="1"/>
  <c r="E1245" i="23"/>
  <c r="J1244" i="23"/>
  <c r="I1244" i="23"/>
  <c r="E1244" i="23"/>
  <c r="I1243" i="23"/>
  <c r="E1243" i="23"/>
  <c r="J1243" i="23" s="1"/>
  <c r="I1242" i="23"/>
  <c r="J1242" i="23" s="1"/>
  <c r="E1242" i="23"/>
  <c r="I1241" i="23"/>
  <c r="E1241" i="23"/>
  <c r="J1241" i="23" s="1"/>
  <c r="I1240" i="23"/>
  <c r="E1240" i="23"/>
  <c r="J1240" i="23" s="1"/>
  <c r="J1239" i="23"/>
  <c r="I1239" i="23"/>
  <c r="E1239" i="23"/>
  <c r="I1238" i="23"/>
  <c r="E1238" i="23"/>
  <c r="J1238" i="23" s="1"/>
  <c r="I1237" i="23"/>
  <c r="E1237" i="23"/>
  <c r="J1237" i="23" s="1"/>
  <c r="J1236" i="23"/>
  <c r="I1236" i="23"/>
  <c r="E1236" i="23"/>
  <c r="I1235" i="23"/>
  <c r="E1235" i="23"/>
  <c r="I1234" i="23"/>
  <c r="E1234" i="23"/>
  <c r="J1234" i="23" s="1"/>
  <c r="I1233" i="23"/>
  <c r="E1233" i="23"/>
  <c r="J1233" i="23" s="1"/>
  <c r="I1232" i="23"/>
  <c r="E1232" i="23"/>
  <c r="J1232" i="23" s="1"/>
  <c r="J1231" i="23"/>
  <c r="I1231" i="23"/>
  <c r="E1231" i="23"/>
  <c r="I1230" i="23"/>
  <c r="E1230" i="23"/>
  <c r="J1230" i="23" s="1"/>
  <c r="I1229" i="23"/>
  <c r="E1229" i="23"/>
  <c r="J1229" i="23" s="1"/>
  <c r="J1228" i="23"/>
  <c r="I1228" i="23"/>
  <c r="E1228" i="23"/>
  <c r="I1227" i="23"/>
  <c r="E1227" i="23"/>
  <c r="J1227" i="23" s="1"/>
  <c r="I1226" i="23"/>
  <c r="E1226" i="23"/>
  <c r="J1226" i="23" s="1"/>
  <c r="I1225" i="23"/>
  <c r="E1225" i="23"/>
  <c r="J1225" i="23" s="1"/>
  <c r="I1224" i="23"/>
  <c r="E1224" i="23"/>
  <c r="J1224" i="23" s="1"/>
  <c r="I1223" i="23"/>
  <c r="J1223" i="23" s="1"/>
  <c r="E1223" i="23"/>
  <c r="I1222" i="23"/>
  <c r="E1222" i="23"/>
  <c r="J1222" i="23" s="1"/>
  <c r="I1221" i="23"/>
  <c r="E1221" i="23"/>
  <c r="J1220" i="23"/>
  <c r="I1220" i="23"/>
  <c r="E1220" i="23"/>
  <c r="I1219" i="23"/>
  <c r="E1219" i="23"/>
  <c r="I1218" i="23"/>
  <c r="E1218" i="23"/>
  <c r="I1217" i="23"/>
  <c r="E1217" i="23"/>
  <c r="J1217" i="23" s="1"/>
  <c r="J1216" i="23"/>
  <c r="I1216" i="23"/>
  <c r="E1216" i="23"/>
  <c r="I1215" i="23"/>
  <c r="J1215" i="23" s="1"/>
  <c r="E1215" i="23"/>
  <c r="I1214" i="23"/>
  <c r="E1214" i="23"/>
  <c r="J1214" i="23" s="1"/>
  <c r="J1213" i="23"/>
  <c r="I1213" i="23"/>
  <c r="E1213" i="23"/>
  <c r="J1212" i="23"/>
  <c r="I1212" i="23"/>
  <c r="E1212" i="23"/>
  <c r="I1211" i="23"/>
  <c r="E1211" i="23"/>
  <c r="J1211" i="23" s="1"/>
  <c r="J1210" i="23"/>
  <c r="I1210" i="23"/>
  <c r="E1210" i="23"/>
  <c r="I1209" i="23"/>
  <c r="E1209" i="23"/>
  <c r="J1209" i="23" s="1"/>
  <c r="J1208" i="23"/>
  <c r="I1208" i="23"/>
  <c r="E1208" i="23"/>
  <c r="J1207" i="23"/>
  <c r="I1207" i="23"/>
  <c r="E1207" i="23"/>
  <c r="I1206" i="23"/>
  <c r="E1206" i="23"/>
  <c r="J1206" i="23" s="1"/>
  <c r="J1205" i="23"/>
  <c r="I1205" i="23"/>
  <c r="E1205" i="23"/>
  <c r="J1204" i="23"/>
  <c r="I1204" i="23"/>
  <c r="E1204" i="23"/>
  <c r="I1203" i="23"/>
  <c r="E1203" i="23"/>
  <c r="J1203" i="23" s="1"/>
  <c r="J1202" i="23"/>
  <c r="I1202" i="23"/>
  <c r="E1202" i="23"/>
  <c r="I1201" i="23"/>
  <c r="E1201" i="23"/>
  <c r="J1201" i="23" s="1"/>
  <c r="I1200" i="23"/>
  <c r="E1200" i="23"/>
  <c r="J1200" i="23" s="1"/>
  <c r="J1199" i="23"/>
  <c r="I1199" i="23"/>
  <c r="E1199" i="23"/>
  <c r="I1198" i="23"/>
  <c r="E1198" i="23"/>
  <c r="J1198" i="23" s="1"/>
  <c r="I1197" i="23"/>
  <c r="E1197" i="23"/>
  <c r="J1197" i="23" s="1"/>
  <c r="J1196" i="23"/>
  <c r="I1196" i="23"/>
  <c r="E1196" i="23"/>
  <c r="I1195" i="23"/>
  <c r="E1195" i="23"/>
  <c r="I1194" i="23"/>
  <c r="E1194" i="23"/>
  <c r="J1194" i="23" s="1"/>
  <c r="I1193" i="23"/>
  <c r="E1193" i="23"/>
  <c r="J1193" i="23" s="1"/>
  <c r="J1192" i="23"/>
  <c r="I1192" i="23"/>
  <c r="E1192" i="23"/>
  <c r="J1191" i="23"/>
  <c r="I1191" i="23"/>
  <c r="E1191" i="23"/>
  <c r="I1190" i="23"/>
  <c r="E1190" i="23"/>
  <c r="J1190" i="23" s="1"/>
  <c r="J1189" i="23"/>
  <c r="I1189" i="23"/>
  <c r="E1189" i="23"/>
  <c r="J1188" i="23"/>
  <c r="I1188" i="23"/>
  <c r="E1188" i="23"/>
  <c r="I1187" i="23"/>
  <c r="E1187" i="23"/>
  <c r="J1186" i="23"/>
  <c r="I1186" i="23"/>
  <c r="E1186" i="23"/>
  <c r="I1185" i="23"/>
  <c r="E1185" i="23"/>
  <c r="J1185" i="23" s="1"/>
  <c r="I1184" i="23"/>
  <c r="E1184" i="23"/>
  <c r="J1184" i="23" s="1"/>
  <c r="J1183" i="23"/>
  <c r="I1183" i="23"/>
  <c r="E1183" i="23"/>
  <c r="I1182" i="23"/>
  <c r="E1182" i="23"/>
  <c r="J1182" i="23" s="1"/>
  <c r="I1181" i="23"/>
  <c r="E1181" i="23"/>
  <c r="J1180" i="23"/>
  <c r="I1180" i="23"/>
  <c r="E1180" i="23"/>
  <c r="I1179" i="23"/>
  <c r="E1179" i="23"/>
  <c r="J1179" i="23" s="1"/>
  <c r="I1178" i="23"/>
  <c r="E1178" i="23"/>
  <c r="J1178" i="23" s="1"/>
  <c r="I1177" i="23"/>
  <c r="E1177" i="23"/>
  <c r="J1177" i="23" s="1"/>
  <c r="I1176" i="23"/>
  <c r="E1176" i="23"/>
  <c r="J1176" i="23" s="1"/>
  <c r="I1175" i="23"/>
  <c r="J1175" i="23" s="1"/>
  <c r="E1175" i="23"/>
  <c r="I1174" i="23"/>
  <c r="E1174" i="23"/>
  <c r="J1174" i="23" s="1"/>
  <c r="I1173" i="23"/>
  <c r="E1173" i="23"/>
  <c r="J1173" i="23" s="1"/>
  <c r="J1172" i="23"/>
  <c r="I1172" i="23"/>
  <c r="E1172" i="23"/>
  <c r="I1171" i="23"/>
  <c r="E1171" i="23"/>
  <c r="J1171" i="23" s="1"/>
  <c r="I1170" i="23"/>
  <c r="E1170" i="23"/>
  <c r="J1170" i="23" s="1"/>
  <c r="I1169" i="23"/>
  <c r="E1169" i="23"/>
  <c r="J1169" i="23" s="1"/>
  <c r="I1168" i="23"/>
  <c r="E1168" i="23"/>
  <c r="J1168" i="23" s="1"/>
  <c r="I1167" i="23"/>
  <c r="J1167" i="23" s="1"/>
  <c r="E1167" i="23"/>
  <c r="I1166" i="23"/>
  <c r="E1166" i="23"/>
  <c r="I1165" i="23"/>
  <c r="E1165" i="23"/>
  <c r="J1165" i="23" s="1"/>
  <c r="J1164" i="23"/>
  <c r="I1164" i="23"/>
  <c r="E1164" i="23"/>
  <c r="J1163" i="23"/>
  <c r="I1163" i="23"/>
  <c r="E1163" i="23"/>
  <c r="I1162" i="23"/>
  <c r="J1162" i="23" s="1"/>
  <c r="E1162" i="23"/>
  <c r="I1161" i="23"/>
  <c r="E1161" i="23"/>
  <c r="J1161" i="23" s="1"/>
  <c r="J1160" i="23"/>
  <c r="I1160" i="23"/>
  <c r="E1160" i="23"/>
  <c r="I1159" i="23"/>
  <c r="J1159" i="23" s="1"/>
  <c r="E1159" i="23"/>
  <c r="I1158" i="23"/>
  <c r="E1158" i="23"/>
  <c r="J1158" i="23" s="1"/>
  <c r="J1157" i="23"/>
  <c r="I1157" i="23"/>
  <c r="E1157" i="23"/>
  <c r="J1156" i="23"/>
  <c r="I1156" i="23"/>
  <c r="E1156" i="23"/>
  <c r="I1155" i="23"/>
  <c r="E1155" i="23"/>
  <c r="J1155" i="23" s="1"/>
  <c r="J1154" i="23"/>
  <c r="I1154" i="23"/>
  <c r="E1154" i="23"/>
  <c r="I1153" i="23"/>
  <c r="E1153" i="23"/>
  <c r="J1153" i="23" s="1"/>
  <c r="I1152" i="23"/>
  <c r="E1152" i="23"/>
  <c r="J1152" i="23" s="1"/>
  <c r="J1151" i="23"/>
  <c r="I1151" i="23"/>
  <c r="E1151" i="23"/>
  <c r="I1150" i="23"/>
  <c r="E1150" i="23"/>
  <c r="I1149" i="23"/>
  <c r="E1149" i="23"/>
  <c r="J1149" i="23" s="1"/>
  <c r="J1148" i="23"/>
  <c r="I1148" i="23"/>
  <c r="E1148" i="23"/>
  <c r="J1147" i="23"/>
  <c r="I1147" i="23"/>
  <c r="E1147" i="23"/>
  <c r="I1146" i="23"/>
  <c r="E1146" i="23"/>
  <c r="J1146" i="23" s="1"/>
  <c r="I1145" i="23"/>
  <c r="E1145" i="23"/>
  <c r="J1145" i="23" s="1"/>
  <c r="J1144" i="23"/>
  <c r="I1144" i="23"/>
  <c r="E1144" i="23"/>
  <c r="I1143" i="23"/>
  <c r="J1143" i="23" s="1"/>
  <c r="E1143" i="23"/>
  <c r="I1142" i="23"/>
  <c r="E1142" i="23"/>
  <c r="J1141" i="23"/>
  <c r="I1141" i="23"/>
  <c r="E1141" i="23"/>
  <c r="J1140" i="23"/>
  <c r="I1140" i="23"/>
  <c r="E1140" i="23"/>
  <c r="J1139" i="23"/>
  <c r="I1139" i="23"/>
  <c r="E1139" i="23"/>
  <c r="I1138" i="23"/>
  <c r="E1138" i="23"/>
  <c r="J1138" i="23" s="1"/>
  <c r="I1137" i="23"/>
  <c r="E1137" i="23"/>
  <c r="J1137" i="23" s="1"/>
  <c r="I1136" i="23"/>
  <c r="E1136" i="23"/>
  <c r="J1136" i="23" s="1"/>
  <c r="I1135" i="23"/>
  <c r="J1135" i="23" s="1"/>
  <c r="E1135" i="23"/>
  <c r="I1134" i="23"/>
  <c r="E1134" i="23"/>
  <c r="J1134" i="23" s="1"/>
  <c r="I1133" i="23"/>
  <c r="E1133" i="23"/>
  <c r="J1133" i="23" s="1"/>
  <c r="J1132" i="23"/>
  <c r="I1132" i="23"/>
  <c r="E1132" i="23"/>
  <c r="I1131" i="23"/>
  <c r="E1131" i="23"/>
  <c r="J1131" i="23" s="1"/>
  <c r="I1130" i="23"/>
  <c r="J1130" i="23" s="1"/>
  <c r="E1130" i="23"/>
  <c r="I1129" i="23"/>
  <c r="E1129" i="23"/>
  <c r="J1129" i="23" s="1"/>
  <c r="I1128" i="23"/>
  <c r="E1128" i="23"/>
  <c r="J1128" i="23" s="1"/>
  <c r="I1127" i="23"/>
  <c r="J1127" i="23" s="1"/>
  <c r="E1127" i="23"/>
  <c r="I1126" i="23"/>
  <c r="E1126" i="23"/>
  <c r="J1126" i="23" s="1"/>
  <c r="I1125" i="23"/>
  <c r="E1125" i="23"/>
  <c r="J1125" i="23" s="1"/>
  <c r="J1124" i="23"/>
  <c r="I1124" i="23"/>
  <c r="E1124" i="23"/>
  <c r="I1123" i="23"/>
  <c r="E1123" i="23"/>
  <c r="J1123" i="23" s="1"/>
  <c r="I1122" i="23"/>
  <c r="E1122" i="23"/>
  <c r="J1122" i="23" s="1"/>
  <c r="I1121" i="23"/>
  <c r="E1121" i="23"/>
  <c r="J1121" i="23" s="1"/>
  <c r="I1120" i="23"/>
  <c r="E1120" i="23"/>
  <c r="J1120" i="23" s="1"/>
  <c r="J1119" i="23"/>
  <c r="I1119" i="23"/>
  <c r="E1119" i="23"/>
  <c r="I1118" i="23"/>
  <c r="E1118" i="23"/>
  <c r="I1117" i="23"/>
  <c r="E1117" i="23"/>
  <c r="J1117" i="23" s="1"/>
  <c r="J1116" i="23"/>
  <c r="I1116" i="23"/>
  <c r="E1116" i="23"/>
  <c r="J1115" i="23"/>
  <c r="I1115" i="23"/>
  <c r="E1115" i="23"/>
  <c r="I1114" i="23"/>
  <c r="E1114" i="23"/>
  <c r="I1113" i="23"/>
  <c r="E1113" i="23"/>
  <c r="J1113" i="23" s="1"/>
  <c r="J1112" i="23"/>
  <c r="I1112" i="23"/>
  <c r="E1112" i="23"/>
  <c r="I1111" i="23"/>
  <c r="J1111" i="23" s="1"/>
  <c r="E1111" i="23"/>
  <c r="I1110" i="23"/>
  <c r="E1110" i="23"/>
  <c r="J1109" i="23"/>
  <c r="I1109" i="23"/>
  <c r="E1109" i="23"/>
  <c r="I1108" i="23"/>
  <c r="E1108" i="23"/>
  <c r="J1108" i="23" s="1"/>
  <c r="J1107" i="23"/>
  <c r="I1107" i="23"/>
  <c r="E1107" i="23"/>
  <c r="I1106" i="23"/>
  <c r="E1106" i="23"/>
  <c r="J1106" i="23" s="1"/>
  <c r="I1105" i="23"/>
  <c r="E1105" i="23"/>
  <c r="J1105" i="23" s="1"/>
  <c r="I1104" i="23"/>
  <c r="J1104" i="23" s="1"/>
  <c r="E1104" i="23"/>
  <c r="I1103" i="23"/>
  <c r="E1103" i="23"/>
  <c r="J1103" i="23" s="1"/>
  <c r="I1102" i="23"/>
  <c r="E1102" i="23"/>
  <c r="J1102" i="23" s="1"/>
  <c r="J1101" i="23"/>
  <c r="I1101" i="23"/>
  <c r="E1101" i="23"/>
  <c r="I1100" i="23"/>
  <c r="E1100" i="23"/>
  <c r="I1099" i="23"/>
  <c r="E1099" i="23"/>
  <c r="J1099" i="23" s="1"/>
  <c r="I1098" i="23"/>
  <c r="E1098" i="23"/>
  <c r="J1098" i="23" s="1"/>
  <c r="J1097" i="23"/>
  <c r="I1097" i="23"/>
  <c r="E1097" i="23"/>
  <c r="I1096" i="23"/>
  <c r="J1096" i="23" s="1"/>
  <c r="E1096" i="23"/>
  <c r="I1095" i="23"/>
  <c r="E1095" i="23"/>
  <c r="J1095" i="23" s="1"/>
  <c r="J1094" i="23"/>
  <c r="I1094" i="23"/>
  <c r="E1094" i="23"/>
  <c r="J1093" i="23"/>
  <c r="I1093" i="23"/>
  <c r="E1093" i="23"/>
  <c r="I1092" i="23"/>
  <c r="E1092" i="23"/>
  <c r="J1092" i="23" s="1"/>
  <c r="J1091" i="23"/>
  <c r="I1091" i="23"/>
  <c r="E1091" i="23"/>
  <c r="I1090" i="23"/>
  <c r="E1090" i="23"/>
  <c r="J1090" i="23" s="1"/>
  <c r="I1089" i="23"/>
  <c r="E1089" i="23"/>
  <c r="J1088" i="23"/>
  <c r="I1088" i="23"/>
  <c r="E1088" i="23"/>
  <c r="I1087" i="23"/>
  <c r="E1087" i="23"/>
  <c r="J1087" i="23" s="1"/>
  <c r="I1086" i="23"/>
  <c r="E1086" i="23"/>
  <c r="J1085" i="23"/>
  <c r="I1085" i="23"/>
  <c r="E1085" i="23"/>
  <c r="I1084" i="23"/>
  <c r="E1084" i="23"/>
  <c r="J1084" i="23" s="1"/>
  <c r="I1083" i="23"/>
  <c r="E1083" i="23"/>
  <c r="J1083" i="23" s="1"/>
  <c r="I1082" i="23"/>
  <c r="E1082" i="23"/>
  <c r="J1082" i="23" s="1"/>
  <c r="I1081" i="23"/>
  <c r="E1081" i="23"/>
  <c r="J1081" i="23" s="1"/>
  <c r="I1080" i="23"/>
  <c r="J1080" i="23" s="1"/>
  <c r="E1080" i="23"/>
  <c r="I1079" i="23"/>
  <c r="E1079" i="23"/>
  <c r="J1079" i="23" s="1"/>
  <c r="I1078" i="23"/>
  <c r="E1078" i="23"/>
  <c r="J1078" i="23" s="1"/>
  <c r="J1077" i="23"/>
  <c r="I1077" i="23"/>
  <c r="E1077" i="23"/>
  <c r="I1076" i="23"/>
  <c r="E1076" i="23"/>
  <c r="I1075" i="23"/>
  <c r="E1075" i="23"/>
  <c r="J1075" i="23" s="1"/>
  <c r="I1074" i="23"/>
  <c r="E1074" i="23"/>
  <c r="J1074" i="23" s="1"/>
  <c r="J1073" i="23"/>
  <c r="I1073" i="23"/>
  <c r="E1073" i="23"/>
  <c r="J1072" i="23"/>
  <c r="I1072" i="23"/>
  <c r="E1072" i="23"/>
  <c r="I1071" i="23"/>
  <c r="E1071" i="23"/>
  <c r="J1071" i="23" s="1"/>
  <c r="J1070" i="23"/>
  <c r="I1070" i="23"/>
  <c r="E1070" i="23"/>
  <c r="J1069" i="23"/>
  <c r="I1069" i="23"/>
  <c r="E1069" i="23"/>
  <c r="I1068" i="23"/>
  <c r="E1068" i="23"/>
  <c r="J1068" i="23" s="1"/>
  <c r="J1067" i="23"/>
  <c r="I1067" i="23"/>
  <c r="E1067" i="23"/>
  <c r="I1066" i="23"/>
  <c r="E1066" i="23"/>
  <c r="J1066" i="23" s="1"/>
  <c r="I1065" i="23"/>
  <c r="E1065" i="23"/>
  <c r="J1065" i="23" s="1"/>
  <c r="I1064" i="23"/>
  <c r="J1064" i="23" s="1"/>
  <c r="E1064" i="23"/>
  <c r="I1063" i="23"/>
  <c r="E1063" i="23"/>
  <c r="J1063" i="23" s="1"/>
  <c r="I1062" i="23"/>
  <c r="E1062" i="23"/>
  <c r="J1062" i="23" s="1"/>
  <c r="J1061" i="23"/>
  <c r="I1061" i="23"/>
  <c r="E1061" i="23"/>
  <c r="I1060" i="23"/>
  <c r="E1060" i="23"/>
  <c r="J1060" i="23" s="1"/>
  <c r="I1059" i="23"/>
  <c r="E1059" i="23"/>
  <c r="J1059" i="23" s="1"/>
  <c r="I1058" i="23"/>
  <c r="E1058" i="23"/>
  <c r="J1058" i="23" s="1"/>
  <c r="J1057" i="23"/>
  <c r="I1057" i="23"/>
  <c r="E1057" i="23"/>
  <c r="I1056" i="23"/>
  <c r="J1056" i="23" s="1"/>
  <c r="E1056" i="23"/>
  <c r="I1055" i="23"/>
  <c r="E1055" i="23"/>
  <c r="J1055" i="23" s="1"/>
  <c r="J1054" i="23"/>
  <c r="I1054" i="23"/>
  <c r="E1054" i="23"/>
  <c r="J1053" i="23"/>
  <c r="I1053" i="23"/>
  <c r="E1053" i="23"/>
  <c r="I1052" i="23"/>
  <c r="E1052" i="23"/>
  <c r="J1051" i="23"/>
  <c r="I1051" i="23"/>
  <c r="E1051" i="23"/>
  <c r="I1050" i="23"/>
  <c r="E1050" i="23"/>
  <c r="J1050" i="23" s="1"/>
  <c r="I1049" i="23"/>
  <c r="J1049" i="23" s="1"/>
  <c r="E1049" i="23"/>
  <c r="J1048" i="23"/>
  <c r="I1048" i="23"/>
  <c r="E1048" i="23"/>
  <c r="I1047" i="23"/>
  <c r="E1047" i="23"/>
  <c r="J1047" i="23" s="1"/>
  <c r="I1046" i="23"/>
  <c r="J1046" i="23" s="1"/>
  <c r="E1046" i="23"/>
  <c r="J1045" i="23"/>
  <c r="I1045" i="23"/>
  <c r="E1045" i="23"/>
  <c r="I1044" i="23"/>
  <c r="E1044" i="23"/>
  <c r="J1044" i="23" s="1"/>
  <c r="I1043" i="23"/>
  <c r="J1043" i="23" s="1"/>
  <c r="E1043" i="23"/>
  <c r="I1042" i="23"/>
  <c r="E1042" i="23"/>
  <c r="J1042" i="23" s="1"/>
  <c r="I1041" i="23"/>
  <c r="E1041" i="23"/>
  <c r="J1041" i="23" s="1"/>
  <c r="J1040" i="23"/>
  <c r="I1040" i="23"/>
  <c r="E1040" i="23"/>
  <c r="I1039" i="23"/>
  <c r="E1039" i="23"/>
  <c r="J1039" i="23" s="1"/>
  <c r="I1038" i="23"/>
  <c r="E1038" i="23"/>
  <c r="J1038" i="23" s="1"/>
  <c r="J1037" i="23"/>
  <c r="I1037" i="23"/>
  <c r="E1037" i="23"/>
  <c r="I1036" i="23"/>
  <c r="E1036" i="23"/>
  <c r="I1035" i="23"/>
  <c r="E1035" i="23"/>
  <c r="J1035" i="23" s="1"/>
  <c r="I1034" i="23"/>
  <c r="E1034" i="23"/>
  <c r="J1034" i="23" s="1"/>
  <c r="J1033" i="23"/>
  <c r="I1033" i="23"/>
  <c r="E1033" i="23"/>
  <c r="I1032" i="23"/>
  <c r="J1032" i="23" s="1"/>
  <c r="E1032" i="23"/>
  <c r="I1031" i="23"/>
  <c r="E1031" i="23"/>
  <c r="J1031" i="23" s="1"/>
  <c r="J1030" i="23"/>
  <c r="I1030" i="23"/>
  <c r="E1030" i="23"/>
  <c r="J1029" i="23"/>
  <c r="I1029" i="23"/>
  <c r="E1029" i="23"/>
  <c r="I1028" i="23"/>
  <c r="E1028" i="23"/>
  <c r="J1028" i="23" s="1"/>
  <c r="J1027" i="23"/>
  <c r="I1027" i="23"/>
  <c r="E1027" i="23"/>
  <c r="I1026" i="23"/>
  <c r="E1026" i="23"/>
  <c r="J1026" i="23" s="1"/>
  <c r="I1025" i="23"/>
  <c r="E1025" i="23"/>
  <c r="J1025" i="23" s="1"/>
  <c r="J1024" i="23"/>
  <c r="I1024" i="23"/>
  <c r="E1024" i="23"/>
  <c r="I1023" i="23"/>
  <c r="E1023" i="23"/>
  <c r="J1023" i="23" s="1"/>
  <c r="I1022" i="23"/>
  <c r="E1022" i="23"/>
  <c r="J1021" i="23"/>
  <c r="I1021" i="23"/>
  <c r="E1021" i="23"/>
  <c r="I1020" i="23"/>
  <c r="E1020" i="23"/>
  <c r="J1020" i="23" s="1"/>
  <c r="I1019" i="23"/>
  <c r="E1019" i="23"/>
  <c r="I1018" i="23"/>
  <c r="E1018" i="23"/>
  <c r="J1018" i="23" s="1"/>
  <c r="I1017" i="23"/>
  <c r="E1017" i="23"/>
  <c r="J1017" i="23" s="1"/>
  <c r="I1016" i="23"/>
  <c r="J1016" i="23" s="1"/>
  <c r="E1016" i="23"/>
  <c r="I1015" i="23"/>
  <c r="E1015" i="23"/>
  <c r="J1015" i="23" s="1"/>
  <c r="I1014" i="23"/>
  <c r="E1014" i="23"/>
  <c r="J1014" i="23" s="1"/>
  <c r="J1013" i="23"/>
  <c r="I1013" i="23"/>
  <c r="E1013" i="23"/>
  <c r="I1012" i="23"/>
  <c r="E1012" i="23"/>
  <c r="I1011" i="23"/>
  <c r="E1011" i="23"/>
  <c r="J1011" i="23" s="1"/>
  <c r="I1010" i="23"/>
  <c r="E1010" i="23"/>
  <c r="J1010" i="23" s="1"/>
  <c r="I1009" i="23"/>
  <c r="J1009" i="23" s="1"/>
  <c r="E1009" i="23"/>
  <c r="I1008" i="23"/>
  <c r="J1008" i="23" s="1"/>
  <c r="E1008" i="23"/>
  <c r="I1007" i="23"/>
  <c r="E1007" i="23"/>
  <c r="J1007" i="23" s="1"/>
  <c r="J1006" i="23"/>
  <c r="I1006" i="23"/>
  <c r="E1006" i="23"/>
  <c r="J1005" i="23"/>
  <c r="I1005" i="23"/>
  <c r="E1005" i="23"/>
  <c r="I1004" i="23"/>
  <c r="E1004" i="23"/>
  <c r="J1004" i="23" s="1"/>
  <c r="J1003" i="23"/>
  <c r="I1003" i="23"/>
  <c r="E1003" i="23"/>
  <c r="I1002" i="23"/>
  <c r="E1002" i="23"/>
  <c r="J1002" i="23" s="1"/>
  <c r="I1001" i="23"/>
  <c r="E1001" i="23"/>
  <c r="J1001" i="23" s="1"/>
  <c r="I1000" i="23"/>
  <c r="J1000" i="23" s="1"/>
  <c r="E1000" i="23"/>
  <c r="I999" i="23"/>
  <c r="E999" i="23"/>
  <c r="J999" i="23" s="1"/>
  <c r="I998" i="23"/>
  <c r="E998" i="23"/>
  <c r="J998" i="23" s="1"/>
  <c r="J997" i="23"/>
  <c r="I997" i="23"/>
  <c r="E997" i="23"/>
  <c r="I996" i="23"/>
  <c r="E996" i="23"/>
  <c r="J996" i="23" s="1"/>
  <c r="I995" i="23"/>
  <c r="E995" i="23"/>
  <c r="J995" i="23" s="1"/>
  <c r="J994" i="23"/>
  <c r="I994" i="23"/>
  <c r="E994" i="23"/>
  <c r="I993" i="23"/>
  <c r="E993" i="23"/>
  <c r="J993" i="23" s="1"/>
  <c r="I992" i="23"/>
  <c r="J992" i="23" s="1"/>
  <c r="E992" i="23"/>
  <c r="I991" i="23"/>
  <c r="E991" i="23"/>
  <c r="J991" i="23" s="1"/>
  <c r="I990" i="23"/>
  <c r="E990" i="23"/>
  <c r="J990" i="23" s="1"/>
  <c r="J989" i="23"/>
  <c r="I989" i="23"/>
  <c r="E989" i="23"/>
  <c r="I988" i="23"/>
  <c r="E988" i="23"/>
  <c r="I987" i="23"/>
  <c r="E987" i="23"/>
  <c r="J987" i="23" s="1"/>
  <c r="I986" i="23"/>
  <c r="E986" i="23"/>
  <c r="J986" i="23" s="1"/>
  <c r="I985" i="23"/>
  <c r="J985" i="23" s="1"/>
  <c r="E985" i="23"/>
  <c r="I984" i="23"/>
  <c r="J984" i="23" s="1"/>
  <c r="E984" i="23"/>
  <c r="I983" i="23"/>
  <c r="E983" i="23"/>
  <c r="J983" i="23" s="1"/>
  <c r="J982" i="23"/>
  <c r="I982" i="23"/>
  <c r="E982" i="23"/>
  <c r="J981" i="23"/>
  <c r="I981" i="23"/>
  <c r="E981" i="23"/>
  <c r="I980" i="23"/>
  <c r="E980" i="23"/>
  <c r="J980" i="23" s="1"/>
  <c r="J979" i="23"/>
  <c r="I979" i="23"/>
  <c r="E979" i="23"/>
  <c r="J978" i="23"/>
  <c r="I978" i="23"/>
  <c r="E978" i="23"/>
  <c r="I977" i="23"/>
  <c r="E977" i="23"/>
  <c r="J977" i="23" s="1"/>
  <c r="J976" i="23"/>
  <c r="I976" i="23"/>
  <c r="E976" i="23"/>
  <c r="I975" i="23"/>
  <c r="E975" i="23"/>
  <c r="J975" i="23" s="1"/>
  <c r="I974" i="23"/>
  <c r="E974" i="23"/>
  <c r="J973" i="23"/>
  <c r="I973" i="23"/>
  <c r="E973" i="23"/>
  <c r="I972" i="23"/>
  <c r="E972" i="23"/>
  <c r="J972" i="23" s="1"/>
  <c r="I971" i="23"/>
  <c r="E971" i="23"/>
  <c r="J970" i="23"/>
  <c r="I970" i="23"/>
  <c r="E970" i="23"/>
  <c r="I969" i="23"/>
  <c r="E969" i="23"/>
  <c r="J969" i="23" s="1"/>
  <c r="I968" i="23"/>
  <c r="J968" i="23" s="1"/>
  <c r="E968" i="23"/>
  <c r="I967" i="23"/>
  <c r="E967" i="23"/>
  <c r="J967" i="23" s="1"/>
  <c r="I966" i="23"/>
  <c r="E966" i="23"/>
  <c r="J966" i="23" s="1"/>
  <c r="J965" i="23"/>
  <c r="I965" i="23"/>
  <c r="E965" i="23"/>
  <c r="I964" i="23"/>
  <c r="E964" i="23"/>
  <c r="I963" i="23"/>
  <c r="E963" i="23"/>
  <c r="J963" i="23" s="1"/>
  <c r="J962" i="23"/>
  <c r="I962" i="23"/>
  <c r="E962" i="23"/>
  <c r="J961" i="23"/>
  <c r="I961" i="23"/>
  <c r="E961" i="23"/>
  <c r="I960" i="23"/>
  <c r="J960" i="23" s="1"/>
  <c r="E960" i="23"/>
  <c r="I959" i="23"/>
  <c r="E959" i="23"/>
  <c r="J959" i="23" s="1"/>
  <c r="J958" i="23"/>
  <c r="I958" i="23"/>
  <c r="E958" i="23"/>
  <c r="J957" i="23"/>
  <c r="I957" i="23"/>
  <c r="E957" i="23"/>
  <c r="I956" i="23"/>
  <c r="E956" i="23"/>
  <c r="J956" i="23" s="1"/>
  <c r="J955" i="23"/>
  <c r="I955" i="23"/>
  <c r="E955" i="23"/>
  <c r="J954" i="23"/>
  <c r="I954" i="23"/>
  <c r="E954" i="23"/>
  <c r="I953" i="23"/>
  <c r="J953" i="23" s="1"/>
  <c r="E953" i="23"/>
  <c r="I952" i="23"/>
  <c r="J952" i="23" s="1"/>
  <c r="E952" i="23"/>
  <c r="I951" i="23"/>
  <c r="E951" i="23"/>
  <c r="J951" i="23" s="1"/>
  <c r="J950" i="23"/>
  <c r="I950" i="23"/>
  <c r="E950" i="23"/>
  <c r="J949" i="23"/>
  <c r="I949" i="23"/>
  <c r="E949" i="23"/>
  <c r="I948" i="23"/>
  <c r="E948" i="23"/>
  <c r="J948" i="23" s="1"/>
  <c r="J947" i="23"/>
  <c r="I947" i="23"/>
  <c r="E947" i="23"/>
  <c r="J946" i="23"/>
  <c r="I946" i="23"/>
  <c r="E946" i="23"/>
  <c r="I945" i="23"/>
  <c r="E945" i="23"/>
  <c r="J945" i="23" s="1"/>
  <c r="J944" i="23"/>
  <c r="I944" i="23"/>
  <c r="E944" i="23"/>
  <c r="I943" i="23"/>
  <c r="E943" i="23"/>
  <c r="J943" i="23" s="1"/>
  <c r="I942" i="23"/>
  <c r="E942" i="23"/>
  <c r="J941" i="23"/>
  <c r="I941" i="23"/>
  <c r="E941" i="23"/>
  <c r="I940" i="23"/>
  <c r="E940" i="23"/>
  <c r="J940" i="23" s="1"/>
  <c r="I939" i="23"/>
  <c r="E939" i="23"/>
  <c r="I938" i="23"/>
  <c r="J938" i="23" s="1"/>
  <c r="E938" i="23"/>
  <c r="I937" i="23"/>
  <c r="E937" i="23"/>
  <c r="J937" i="23" s="1"/>
  <c r="I936" i="23"/>
  <c r="J936" i="23" s="1"/>
  <c r="E936" i="23"/>
  <c r="I935" i="23"/>
  <c r="E935" i="23"/>
  <c r="J935" i="23" s="1"/>
  <c r="I934" i="23"/>
  <c r="E934" i="23"/>
  <c r="J934" i="23" s="1"/>
  <c r="J933" i="23"/>
  <c r="I933" i="23"/>
  <c r="E933" i="23"/>
  <c r="I932" i="23"/>
  <c r="E932" i="23"/>
  <c r="I931" i="23"/>
  <c r="E931" i="23"/>
  <c r="J931" i="23" s="1"/>
  <c r="I930" i="23"/>
  <c r="J930" i="23" s="1"/>
  <c r="E930" i="23"/>
  <c r="I929" i="23"/>
  <c r="J929" i="23" s="1"/>
  <c r="E929" i="23"/>
  <c r="J928" i="23"/>
  <c r="I928" i="23"/>
  <c r="E928" i="23"/>
  <c r="I927" i="23"/>
  <c r="E927" i="23"/>
  <c r="J927" i="23" s="1"/>
  <c r="I926" i="23"/>
  <c r="J926" i="23" s="1"/>
  <c r="E926" i="23"/>
  <c r="J925" i="23"/>
  <c r="I925" i="23"/>
  <c r="E925" i="23"/>
  <c r="I924" i="23"/>
  <c r="E924" i="23"/>
  <c r="J924" i="23" s="1"/>
  <c r="I923" i="23"/>
  <c r="J923" i="23" s="1"/>
  <c r="E923" i="23"/>
  <c r="I922" i="23"/>
  <c r="E922" i="23"/>
  <c r="J922" i="23" s="1"/>
  <c r="I921" i="23"/>
  <c r="E921" i="23"/>
  <c r="J921" i="23" s="1"/>
  <c r="J920" i="23"/>
  <c r="I920" i="23"/>
  <c r="E920" i="23"/>
  <c r="I919" i="23"/>
  <c r="E919" i="23"/>
  <c r="J919" i="23" s="1"/>
  <c r="I918" i="23"/>
  <c r="E918" i="23"/>
  <c r="J918" i="23" s="1"/>
  <c r="J917" i="23"/>
  <c r="I917" i="23"/>
  <c r="E917" i="23"/>
  <c r="I916" i="23"/>
  <c r="E916" i="23"/>
  <c r="J916" i="23" s="1"/>
  <c r="I915" i="23"/>
  <c r="E915" i="23"/>
  <c r="J915" i="23" s="1"/>
  <c r="I914" i="23"/>
  <c r="E914" i="23"/>
  <c r="J914" i="23" s="1"/>
  <c r="J913" i="23"/>
  <c r="I913" i="23"/>
  <c r="E913" i="23"/>
  <c r="I912" i="23"/>
  <c r="J912" i="23" s="1"/>
  <c r="E912" i="23"/>
  <c r="I911" i="23"/>
  <c r="E911" i="23"/>
  <c r="J911" i="23" s="1"/>
  <c r="J910" i="23"/>
  <c r="I910" i="23"/>
  <c r="E910" i="23"/>
  <c r="J909" i="23"/>
  <c r="I909" i="23"/>
  <c r="E909" i="23"/>
  <c r="I908" i="23"/>
  <c r="E908" i="23"/>
  <c r="J907" i="23"/>
  <c r="I907" i="23"/>
  <c r="E907" i="23"/>
  <c r="I906" i="23"/>
  <c r="E906" i="23"/>
  <c r="J906" i="23" s="1"/>
  <c r="J905" i="23"/>
  <c r="I905" i="23"/>
  <c r="E905" i="23"/>
  <c r="J904" i="23"/>
  <c r="I904" i="23"/>
  <c r="E904" i="23"/>
  <c r="I903" i="23"/>
  <c r="E903" i="23"/>
  <c r="J903" i="23" s="1"/>
  <c r="J902" i="23"/>
  <c r="I902" i="23"/>
  <c r="E902" i="23"/>
  <c r="J901" i="23"/>
  <c r="I901" i="23"/>
  <c r="E901" i="23"/>
  <c r="I900" i="23"/>
  <c r="E900" i="23"/>
  <c r="J900" i="23" s="1"/>
  <c r="J899" i="23"/>
  <c r="I899" i="23"/>
  <c r="E899" i="23"/>
  <c r="I898" i="23"/>
  <c r="E898" i="23"/>
  <c r="J898" i="23" s="1"/>
  <c r="I897" i="23"/>
  <c r="E897" i="23"/>
  <c r="J897" i="23" s="1"/>
  <c r="I896" i="23"/>
  <c r="J896" i="23" s="1"/>
  <c r="E896" i="23"/>
  <c r="I895" i="23"/>
  <c r="E895" i="23"/>
  <c r="J895" i="23" s="1"/>
  <c r="I894" i="23"/>
  <c r="E894" i="23"/>
  <c r="J894" i="23" s="1"/>
  <c r="J893" i="23"/>
  <c r="I893" i="23"/>
  <c r="E893" i="23"/>
  <c r="I892" i="23"/>
  <c r="E892" i="23"/>
  <c r="I891" i="23"/>
  <c r="E891" i="23"/>
  <c r="J891" i="23" s="1"/>
  <c r="I890" i="23"/>
  <c r="E890" i="23"/>
  <c r="J890" i="23" s="1"/>
  <c r="J889" i="23"/>
  <c r="I889" i="23"/>
  <c r="E889" i="23"/>
  <c r="I888" i="23"/>
  <c r="J888" i="23" s="1"/>
  <c r="E888" i="23"/>
  <c r="I887" i="23"/>
  <c r="E887" i="23"/>
  <c r="J887" i="23" s="1"/>
  <c r="J886" i="23"/>
  <c r="I886" i="23"/>
  <c r="E886" i="23"/>
  <c r="J885" i="23"/>
  <c r="I885" i="23"/>
  <c r="E885" i="23"/>
  <c r="I884" i="23"/>
  <c r="E884" i="23"/>
  <c r="J883" i="23"/>
  <c r="I883" i="23"/>
  <c r="E883" i="23"/>
  <c r="I882" i="23"/>
  <c r="E882" i="23"/>
  <c r="J882" i="23" s="1"/>
  <c r="I881" i="23"/>
  <c r="E881" i="23"/>
  <c r="J881" i="23" s="1"/>
  <c r="J880" i="23"/>
  <c r="I880" i="23"/>
  <c r="E880" i="23"/>
  <c r="I879" i="23"/>
  <c r="E879" i="23"/>
  <c r="J879" i="23" s="1"/>
  <c r="I878" i="23"/>
  <c r="E878" i="23"/>
  <c r="J878" i="23" s="1"/>
  <c r="J877" i="23"/>
  <c r="I877" i="23"/>
  <c r="E877" i="23"/>
  <c r="I876" i="23"/>
  <c r="E876" i="23"/>
  <c r="J876" i="23" s="1"/>
  <c r="I875" i="23"/>
  <c r="E875" i="23"/>
  <c r="I874" i="23"/>
  <c r="E874" i="23"/>
  <c r="J874" i="23" s="1"/>
  <c r="I873" i="23"/>
  <c r="E873" i="23"/>
  <c r="J873" i="23" s="1"/>
  <c r="I872" i="23"/>
  <c r="J872" i="23" s="1"/>
  <c r="E872" i="23"/>
  <c r="I871" i="23"/>
  <c r="E871" i="23"/>
  <c r="J871" i="23" s="1"/>
  <c r="I870" i="23"/>
  <c r="E870" i="23"/>
  <c r="J870" i="23" s="1"/>
  <c r="J869" i="23"/>
  <c r="I869" i="23"/>
  <c r="E869" i="23"/>
  <c r="I868" i="23"/>
  <c r="E868" i="23"/>
  <c r="I867" i="23"/>
  <c r="E867" i="23"/>
  <c r="J867" i="23" s="1"/>
  <c r="I866" i="23"/>
  <c r="E866" i="23"/>
  <c r="J866" i="23" s="1"/>
  <c r="J865" i="23"/>
  <c r="I865" i="23"/>
  <c r="E865" i="23"/>
  <c r="J864" i="23"/>
  <c r="I864" i="23"/>
  <c r="E864" i="23"/>
  <c r="I863" i="23"/>
  <c r="E863" i="23"/>
  <c r="J863" i="23" s="1"/>
  <c r="J862" i="23"/>
  <c r="I862" i="23"/>
  <c r="E862" i="23"/>
  <c r="J861" i="23"/>
  <c r="I861" i="23"/>
  <c r="E861" i="23"/>
  <c r="I860" i="23"/>
  <c r="E860" i="23"/>
  <c r="J860" i="23" s="1"/>
  <c r="J859" i="23"/>
  <c r="I859" i="23"/>
  <c r="E859" i="23"/>
  <c r="I858" i="23"/>
  <c r="E858" i="23"/>
  <c r="J858" i="23" s="1"/>
  <c r="I857" i="23"/>
  <c r="E857" i="23"/>
  <c r="J857" i="23" s="1"/>
  <c r="I856" i="23"/>
  <c r="J856" i="23" s="1"/>
  <c r="E856" i="23"/>
  <c r="I855" i="23"/>
  <c r="E855" i="23"/>
  <c r="J855" i="23" s="1"/>
  <c r="I854" i="23"/>
  <c r="E854" i="23"/>
  <c r="J854" i="23" s="1"/>
  <c r="J853" i="23"/>
  <c r="I853" i="23"/>
  <c r="E853" i="23"/>
  <c r="I852" i="23"/>
  <c r="E852" i="23"/>
  <c r="J852" i="23" s="1"/>
  <c r="I851" i="23"/>
  <c r="E851" i="23"/>
  <c r="J851" i="23" s="1"/>
  <c r="I850" i="23"/>
  <c r="E850" i="23"/>
  <c r="J850" i="23" s="1"/>
  <c r="J849" i="23"/>
  <c r="I849" i="23"/>
  <c r="E849" i="23"/>
  <c r="I848" i="23"/>
  <c r="J848" i="23" s="1"/>
  <c r="E848" i="23"/>
  <c r="I847" i="23"/>
  <c r="E847" i="23"/>
  <c r="J847" i="23" s="1"/>
  <c r="J846" i="23"/>
  <c r="I846" i="23"/>
  <c r="E846" i="23"/>
  <c r="J845" i="23"/>
  <c r="I845" i="23"/>
  <c r="E845" i="23"/>
  <c r="I844" i="23"/>
  <c r="E844" i="23"/>
  <c r="J844" i="23" s="1"/>
  <c r="J843" i="23"/>
  <c r="I843" i="23"/>
  <c r="E843" i="23"/>
  <c r="I842" i="23"/>
  <c r="E842" i="23"/>
  <c r="J842" i="23" s="1"/>
  <c r="I841" i="23"/>
  <c r="E841" i="23"/>
  <c r="J841" i="23" s="1"/>
  <c r="J840" i="23"/>
  <c r="I840" i="23"/>
  <c r="E840" i="23"/>
  <c r="I839" i="23"/>
  <c r="E839" i="23"/>
  <c r="J839" i="23" s="1"/>
  <c r="I838" i="23"/>
  <c r="E838" i="23"/>
  <c r="J838" i="23" s="1"/>
  <c r="J837" i="23"/>
  <c r="I837" i="23"/>
  <c r="E837" i="23"/>
  <c r="I836" i="23"/>
  <c r="E836" i="23"/>
  <c r="J836" i="23" s="1"/>
  <c r="I835" i="23"/>
  <c r="E835" i="23"/>
  <c r="J835" i="23" s="1"/>
  <c r="I834" i="23"/>
  <c r="E834" i="23"/>
  <c r="J834" i="23" s="1"/>
  <c r="I833" i="23"/>
  <c r="E833" i="23"/>
  <c r="J833" i="23" s="1"/>
  <c r="I832" i="23"/>
  <c r="J832" i="23" s="1"/>
  <c r="E832" i="23"/>
  <c r="I831" i="23"/>
  <c r="E831" i="23"/>
  <c r="J831" i="23" s="1"/>
  <c r="I830" i="23"/>
  <c r="E830" i="23"/>
  <c r="J830" i="23" s="1"/>
  <c r="J829" i="23"/>
  <c r="I829" i="23"/>
  <c r="E829" i="23"/>
  <c r="I828" i="23"/>
  <c r="E828" i="23"/>
  <c r="I827" i="23"/>
  <c r="E827" i="23"/>
  <c r="J827" i="23" s="1"/>
  <c r="I826" i="23"/>
  <c r="E826" i="23"/>
  <c r="J826" i="23" s="1"/>
  <c r="J825" i="23"/>
  <c r="I825" i="23"/>
  <c r="E825" i="23"/>
  <c r="I824" i="23"/>
  <c r="J824" i="23" s="1"/>
  <c r="E824" i="23"/>
  <c r="I823" i="23"/>
  <c r="E823" i="23"/>
  <c r="J823" i="23" s="1"/>
  <c r="J822" i="23"/>
  <c r="I822" i="23"/>
  <c r="E822" i="23"/>
  <c r="J821" i="23"/>
  <c r="I821" i="23"/>
  <c r="E821" i="23"/>
  <c r="I820" i="23"/>
  <c r="E820" i="23"/>
  <c r="J820" i="23" s="1"/>
  <c r="J819" i="23"/>
  <c r="I819" i="23"/>
  <c r="E819" i="23"/>
  <c r="I818" i="23"/>
  <c r="E818" i="23"/>
  <c r="J818" i="23" s="1"/>
  <c r="I817" i="23"/>
  <c r="E817" i="23"/>
  <c r="J816" i="23"/>
  <c r="I816" i="23"/>
  <c r="E816" i="23"/>
  <c r="I815" i="23"/>
  <c r="E815" i="23"/>
  <c r="J815" i="23" s="1"/>
  <c r="I814" i="23"/>
  <c r="E814" i="23"/>
  <c r="J814" i="23" s="1"/>
  <c r="J813" i="23"/>
  <c r="I813" i="23"/>
  <c r="E813" i="23"/>
  <c r="I812" i="23"/>
  <c r="E812" i="23"/>
  <c r="J812" i="23" s="1"/>
  <c r="I811" i="23"/>
  <c r="E811" i="23"/>
  <c r="J811" i="23" s="1"/>
  <c r="I810" i="23"/>
  <c r="E810" i="23"/>
  <c r="J810" i="23" s="1"/>
  <c r="I809" i="23"/>
  <c r="E809" i="23"/>
  <c r="J809" i="23" s="1"/>
  <c r="I808" i="23"/>
  <c r="J808" i="23" s="1"/>
  <c r="E808" i="23"/>
  <c r="I807" i="23"/>
  <c r="E807" i="23"/>
  <c r="J807" i="23" s="1"/>
  <c r="I806" i="23"/>
  <c r="E806" i="23"/>
  <c r="J806" i="23" s="1"/>
  <c r="J805" i="23"/>
  <c r="I805" i="23"/>
  <c r="E805" i="23"/>
  <c r="I804" i="23"/>
  <c r="E804" i="23"/>
  <c r="I803" i="23"/>
  <c r="E803" i="23"/>
  <c r="J803" i="23" s="1"/>
  <c r="I802" i="23"/>
  <c r="E802" i="23"/>
  <c r="J802" i="23" s="1"/>
  <c r="J801" i="23"/>
  <c r="I801" i="23"/>
  <c r="E801" i="23"/>
  <c r="I800" i="23"/>
  <c r="J800" i="23" s="1"/>
  <c r="E800" i="23"/>
  <c r="I799" i="23"/>
  <c r="E799" i="23"/>
  <c r="J799" i="23" s="1"/>
  <c r="J798" i="23"/>
  <c r="I798" i="23"/>
  <c r="E798" i="23"/>
  <c r="J797" i="23"/>
  <c r="I797" i="23"/>
  <c r="E797" i="23"/>
  <c r="I796" i="23"/>
  <c r="E796" i="23"/>
  <c r="J796" i="23" s="1"/>
  <c r="J795" i="23"/>
  <c r="I795" i="23"/>
  <c r="E795" i="23"/>
  <c r="I794" i="23"/>
  <c r="E794" i="23"/>
  <c r="J794" i="23" s="1"/>
  <c r="I793" i="23"/>
  <c r="E793" i="23"/>
  <c r="J793" i="23" s="1"/>
  <c r="I792" i="23"/>
  <c r="J792" i="23" s="1"/>
  <c r="E792" i="23"/>
  <c r="I791" i="23"/>
  <c r="E791" i="23"/>
  <c r="J791" i="23" s="1"/>
  <c r="I790" i="23"/>
  <c r="E790" i="23"/>
  <c r="J790" i="23" s="1"/>
  <c r="J789" i="23"/>
  <c r="I789" i="23"/>
  <c r="E789" i="23"/>
  <c r="I788" i="23"/>
  <c r="E788" i="23"/>
  <c r="J788" i="23" s="1"/>
  <c r="I787" i="23"/>
  <c r="E787" i="23"/>
  <c r="J787" i="23" s="1"/>
  <c r="I786" i="23"/>
  <c r="J786" i="23" s="1"/>
  <c r="E786" i="23"/>
  <c r="J785" i="23"/>
  <c r="I785" i="23"/>
  <c r="E785" i="23"/>
  <c r="I784" i="23"/>
  <c r="J784" i="23" s="1"/>
  <c r="E784" i="23"/>
  <c r="I783" i="23"/>
  <c r="E783" i="23"/>
  <c r="J783" i="23" s="1"/>
  <c r="J782" i="23"/>
  <c r="I782" i="23"/>
  <c r="E782" i="23"/>
  <c r="J781" i="23"/>
  <c r="I781" i="23"/>
  <c r="E781" i="23"/>
  <c r="I780" i="23"/>
  <c r="E780" i="23"/>
  <c r="J780" i="23" s="1"/>
  <c r="J779" i="23"/>
  <c r="I779" i="23"/>
  <c r="E779" i="23"/>
  <c r="J778" i="23"/>
  <c r="I778" i="23"/>
  <c r="E778" i="23"/>
  <c r="I777" i="23"/>
  <c r="J777" i="23" s="1"/>
  <c r="E777" i="23"/>
  <c r="I776" i="23"/>
  <c r="J776" i="23" s="1"/>
  <c r="E776" i="23"/>
  <c r="I775" i="23"/>
  <c r="E775" i="23"/>
  <c r="J775" i="23" s="1"/>
  <c r="J774" i="23"/>
  <c r="I774" i="23"/>
  <c r="E774" i="23"/>
  <c r="J773" i="23"/>
  <c r="I773" i="23"/>
  <c r="E773" i="23"/>
  <c r="I772" i="23"/>
  <c r="E772" i="23"/>
  <c r="J772" i="23" s="1"/>
  <c r="J771" i="23"/>
  <c r="I771" i="23"/>
  <c r="E771" i="23"/>
  <c r="J770" i="23"/>
  <c r="I770" i="23"/>
  <c r="E770" i="23"/>
  <c r="I769" i="23"/>
  <c r="E769" i="23"/>
  <c r="J769" i="23" s="1"/>
  <c r="J768" i="23"/>
  <c r="I768" i="23"/>
  <c r="E768" i="23"/>
  <c r="I767" i="23"/>
  <c r="E767" i="23"/>
  <c r="J767" i="23" s="1"/>
  <c r="I766" i="23"/>
  <c r="E766" i="23"/>
  <c r="J765" i="23"/>
  <c r="I765" i="23"/>
  <c r="E765" i="23"/>
  <c r="I764" i="23"/>
  <c r="E764" i="23"/>
  <c r="J764" i="23" s="1"/>
  <c r="I763" i="23"/>
  <c r="E763" i="23"/>
  <c r="J763" i="23" s="1"/>
  <c r="J762" i="23"/>
  <c r="I762" i="23"/>
  <c r="E762" i="23"/>
  <c r="I761" i="23"/>
  <c r="E761" i="23"/>
  <c r="J761" i="23" s="1"/>
  <c r="J760" i="23"/>
  <c r="I760" i="23"/>
  <c r="E760" i="23"/>
  <c r="J759" i="23"/>
  <c r="I759" i="23"/>
  <c r="E759" i="23"/>
  <c r="I758" i="23"/>
  <c r="E758" i="23"/>
  <c r="J758" i="23" s="1"/>
  <c r="J757" i="23"/>
  <c r="I757" i="23"/>
  <c r="E757" i="23"/>
  <c r="I756" i="23"/>
  <c r="E756" i="23"/>
  <c r="J756" i="23" s="1"/>
  <c r="I755" i="23"/>
  <c r="E755" i="23"/>
  <c r="J754" i="23"/>
  <c r="I754" i="23"/>
  <c r="E754" i="23"/>
  <c r="I753" i="23"/>
  <c r="E753" i="23"/>
  <c r="J753" i="23" s="1"/>
  <c r="J752" i="23"/>
  <c r="I752" i="23"/>
  <c r="E752" i="23"/>
  <c r="J751" i="23"/>
  <c r="I751" i="23"/>
  <c r="E751" i="23"/>
  <c r="I750" i="23"/>
  <c r="E750" i="23"/>
  <c r="J750" i="23" s="1"/>
  <c r="J749" i="23"/>
  <c r="I749" i="23"/>
  <c r="E749" i="23"/>
  <c r="I748" i="23"/>
  <c r="E748" i="23"/>
  <c r="J748" i="23" s="1"/>
  <c r="I747" i="23"/>
  <c r="E747" i="23"/>
  <c r="J747" i="23" s="1"/>
  <c r="J746" i="23"/>
  <c r="I746" i="23"/>
  <c r="E746" i="23"/>
  <c r="I745" i="23"/>
  <c r="E745" i="23"/>
  <c r="J745" i="23" s="1"/>
  <c r="J744" i="23"/>
  <c r="I744" i="23"/>
  <c r="E744" i="23"/>
  <c r="J743" i="23"/>
  <c r="I743" i="23"/>
  <c r="E743" i="23"/>
  <c r="I742" i="23"/>
  <c r="E742" i="23"/>
  <c r="J742" i="23" s="1"/>
  <c r="J741" i="23"/>
  <c r="I741" i="23"/>
  <c r="E741" i="23"/>
  <c r="I740" i="23"/>
  <c r="E740" i="23"/>
  <c r="J740" i="23" s="1"/>
  <c r="I739" i="23"/>
  <c r="E739" i="23"/>
  <c r="J738" i="23"/>
  <c r="I738" i="23"/>
  <c r="E738" i="23"/>
  <c r="I737" i="23"/>
  <c r="E737" i="23"/>
  <c r="J737" i="23" s="1"/>
  <c r="J736" i="23"/>
  <c r="I736" i="23"/>
  <c r="E736" i="23"/>
  <c r="J735" i="23"/>
  <c r="I735" i="23"/>
  <c r="E735" i="23"/>
  <c r="I734" i="23"/>
  <c r="E734" i="23"/>
  <c r="J734" i="23" s="1"/>
  <c r="J733" i="23"/>
  <c r="I733" i="23"/>
  <c r="E733" i="23"/>
  <c r="I732" i="23"/>
  <c r="E732" i="23"/>
  <c r="J732" i="23" s="1"/>
  <c r="I731" i="23"/>
  <c r="E731" i="23"/>
  <c r="J731" i="23" s="1"/>
  <c r="J730" i="23"/>
  <c r="I730" i="23"/>
  <c r="E730" i="23"/>
  <c r="I729" i="23"/>
  <c r="E729" i="23"/>
  <c r="J729" i="23" s="1"/>
  <c r="J728" i="23"/>
  <c r="I728" i="23"/>
  <c r="E728" i="23"/>
  <c r="J727" i="23"/>
  <c r="I727" i="23"/>
  <c r="E727" i="23"/>
  <c r="I726" i="23"/>
  <c r="E726" i="23"/>
  <c r="J726" i="23" s="1"/>
  <c r="J725" i="23"/>
  <c r="I725" i="23"/>
  <c r="E725" i="23"/>
  <c r="I724" i="23"/>
  <c r="E724" i="23"/>
  <c r="J724" i="23" s="1"/>
  <c r="I723" i="23"/>
  <c r="E723" i="23"/>
  <c r="J722" i="23"/>
  <c r="I722" i="23"/>
  <c r="E722" i="23"/>
  <c r="I721" i="23"/>
  <c r="E721" i="23"/>
  <c r="J721" i="23" s="1"/>
  <c r="J720" i="23"/>
  <c r="I720" i="23"/>
  <c r="E720" i="23"/>
  <c r="J719" i="23"/>
  <c r="I719" i="23"/>
  <c r="E719" i="23"/>
  <c r="I718" i="23"/>
  <c r="E718" i="23"/>
  <c r="J718" i="23" s="1"/>
  <c r="J717" i="23"/>
  <c r="I717" i="23"/>
  <c r="E717" i="23"/>
  <c r="I716" i="23"/>
  <c r="E716" i="23"/>
  <c r="J716" i="23" s="1"/>
  <c r="I715" i="23"/>
  <c r="E715" i="23"/>
  <c r="J715" i="23" s="1"/>
  <c r="J714" i="23"/>
  <c r="I714" i="23"/>
  <c r="E714" i="23"/>
  <c r="I713" i="23"/>
  <c r="E713" i="23"/>
  <c r="J713" i="23" s="1"/>
  <c r="J712" i="23"/>
  <c r="I712" i="23"/>
  <c r="E712" i="23"/>
  <c r="J711" i="23"/>
  <c r="I711" i="23"/>
  <c r="E711" i="23"/>
  <c r="I710" i="23"/>
  <c r="E710" i="23"/>
  <c r="J710" i="23" s="1"/>
  <c r="J709" i="23"/>
  <c r="I709" i="23"/>
  <c r="E709" i="23"/>
  <c r="I708" i="23"/>
  <c r="E708" i="23"/>
  <c r="J708" i="23" s="1"/>
  <c r="I707" i="23"/>
  <c r="E707" i="23"/>
  <c r="J706" i="23"/>
  <c r="I706" i="23"/>
  <c r="E706" i="23"/>
  <c r="I705" i="23"/>
  <c r="E705" i="23"/>
  <c r="J705" i="23" s="1"/>
  <c r="J704" i="23"/>
  <c r="I704" i="23"/>
  <c r="E704" i="23"/>
  <c r="J703" i="23"/>
  <c r="I703" i="23"/>
  <c r="E703" i="23"/>
  <c r="I702" i="23"/>
  <c r="E702" i="23"/>
  <c r="J702" i="23" s="1"/>
  <c r="J701" i="23"/>
  <c r="I701" i="23"/>
  <c r="E701" i="23"/>
  <c r="I700" i="23"/>
  <c r="E700" i="23"/>
  <c r="J700" i="23" s="1"/>
  <c r="I699" i="23"/>
  <c r="E699" i="23"/>
  <c r="J699" i="23" s="1"/>
  <c r="J698" i="23"/>
  <c r="I698" i="23"/>
  <c r="E698" i="23"/>
  <c r="I697" i="23"/>
  <c r="E697" i="23"/>
  <c r="J697" i="23" s="1"/>
  <c r="J696" i="23"/>
  <c r="I696" i="23"/>
  <c r="E696" i="23"/>
  <c r="J695" i="23"/>
  <c r="I695" i="23"/>
  <c r="E695" i="23"/>
  <c r="I694" i="23"/>
  <c r="E694" i="23"/>
  <c r="J694" i="23" s="1"/>
  <c r="J693" i="23"/>
  <c r="I693" i="23"/>
  <c r="E693" i="23"/>
  <c r="I692" i="23"/>
  <c r="E692" i="23"/>
  <c r="J692" i="23" s="1"/>
  <c r="I691" i="23"/>
  <c r="E691" i="23"/>
  <c r="J690" i="23"/>
  <c r="I690" i="23"/>
  <c r="E690" i="23"/>
  <c r="I689" i="23"/>
  <c r="E689" i="23"/>
  <c r="J689" i="23" s="1"/>
  <c r="J688" i="23"/>
  <c r="I688" i="23"/>
  <c r="E688" i="23"/>
  <c r="J687" i="23"/>
  <c r="I687" i="23"/>
  <c r="E687" i="23"/>
  <c r="I686" i="23"/>
  <c r="E686" i="23"/>
  <c r="J686" i="23" s="1"/>
  <c r="J685" i="23"/>
  <c r="I685" i="23"/>
  <c r="E685" i="23"/>
  <c r="I684" i="23"/>
  <c r="E684" i="23"/>
  <c r="J684" i="23" s="1"/>
  <c r="I683" i="23"/>
  <c r="E683" i="23"/>
  <c r="J683" i="23" s="1"/>
  <c r="J682" i="23"/>
  <c r="I682" i="23"/>
  <c r="E682" i="23"/>
  <c r="I681" i="23"/>
  <c r="E681" i="23"/>
  <c r="J681" i="23" s="1"/>
  <c r="J680" i="23"/>
  <c r="I680" i="23"/>
  <c r="E680" i="23"/>
  <c r="J679" i="23"/>
  <c r="I679" i="23"/>
  <c r="E679" i="23"/>
  <c r="I678" i="23"/>
  <c r="E678" i="23"/>
  <c r="J678" i="23" s="1"/>
  <c r="J677" i="23"/>
  <c r="I677" i="23"/>
  <c r="E677" i="23"/>
  <c r="I676" i="23"/>
  <c r="E676" i="23"/>
  <c r="J676" i="23" s="1"/>
  <c r="I675" i="23"/>
  <c r="E675" i="23"/>
  <c r="J675" i="23" s="1"/>
  <c r="J674" i="23"/>
  <c r="I674" i="23"/>
  <c r="E674" i="23"/>
  <c r="I673" i="23"/>
  <c r="E673" i="23"/>
  <c r="J673" i="23" s="1"/>
  <c r="I672" i="23"/>
  <c r="E672" i="23"/>
  <c r="J672" i="23" s="1"/>
  <c r="J671" i="23"/>
  <c r="I671" i="23"/>
  <c r="E671" i="23"/>
  <c r="I670" i="23"/>
  <c r="E670" i="23"/>
  <c r="J669" i="23"/>
  <c r="I669" i="23"/>
  <c r="E669" i="23"/>
  <c r="I668" i="23"/>
  <c r="E668" i="23"/>
  <c r="J668" i="23" s="1"/>
  <c r="J667" i="23"/>
  <c r="I667" i="23"/>
  <c r="E667" i="23"/>
  <c r="J666" i="23"/>
  <c r="I666" i="23"/>
  <c r="E666" i="23"/>
  <c r="I665" i="23"/>
  <c r="E665" i="23"/>
  <c r="J665" i="23" s="1"/>
  <c r="J664" i="23"/>
  <c r="I664" i="23"/>
  <c r="E664" i="23"/>
  <c r="J663" i="23"/>
  <c r="I663" i="23"/>
  <c r="E663" i="23"/>
  <c r="I662" i="23"/>
  <c r="E662" i="23"/>
  <c r="J661" i="23"/>
  <c r="I661" i="23"/>
  <c r="E661" i="23"/>
  <c r="I660" i="23"/>
  <c r="E660" i="23"/>
  <c r="J660" i="23" s="1"/>
  <c r="I659" i="23"/>
  <c r="J659" i="23" s="1"/>
  <c r="E659" i="23"/>
  <c r="J658" i="23"/>
  <c r="I658" i="23"/>
  <c r="E658" i="23"/>
  <c r="I657" i="23"/>
  <c r="E657" i="23"/>
  <c r="J657" i="23" s="1"/>
  <c r="I656" i="23"/>
  <c r="J656" i="23" s="1"/>
  <c r="E656" i="23"/>
  <c r="J655" i="23"/>
  <c r="I655" i="23"/>
  <c r="E655" i="23"/>
  <c r="I654" i="23"/>
  <c r="E654" i="23"/>
  <c r="I653" i="23"/>
  <c r="J653" i="23" s="1"/>
  <c r="E653" i="23"/>
  <c r="I652" i="23"/>
  <c r="E652" i="23"/>
  <c r="J652" i="23" s="1"/>
  <c r="J651" i="23"/>
  <c r="I651" i="23"/>
  <c r="E651" i="23"/>
  <c r="J650" i="23"/>
  <c r="I650" i="23"/>
  <c r="E650" i="23"/>
  <c r="I649" i="23"/>
  <c r="E649" i="23"/>
  <c r="J649" i="23" s="1"/>
  <c r="J648" i="23"/>
  <c r="I648" i="23"/>
  <c r="E648" i="23"/>
  <c r="J647" i="23"/>
  <c r="I647" i="23"/>
  <c r="E647" i="23"/>
  <c r="I646" i="23"/>
  <c r="E646" i="23"/>
  <c r="J645" i="23"/>
  <c r="I645" i="23"/>
  <c r="E645" i="23"/>
  <c r="I644" i="23"/>
  <c r="E644" i="23"/>
  <c r="J644" i="23" s="1"/>
  <c r="I643" i="23"/>
  <c r="J643" i="23" s="1"/>
  <c r="E643" i="23"/>
  <c r="J642" i="23"/>
  <c r="I642" i="23"/>
  <c r="E642" i="23"/>
  <c r="I641" i="23"/>
  <c r="E641" i="23"/>
  <c r="J641" i="23" s="1"/>
  <c r="I640" i="23"/>
  <c r="J640" i="23" s="1"/>
  <c r="E640" i="23"/>
  <c r="J639" i="23"/>
  <c r="I639" i="23"/>
  <c r="E639" i="23"/>
  <c r="I638" i="23"/>
  <c r="E638" i="23"/>
  <c r="J638" i="23" s="1"/>
  <c r="I637" i="23"/>
  <c r="J637" i="23" s="1"/>
  <c r="E637" i="23"/>
  <c r="I636" i="23"/>
  <c r="E636" i="23"/>
  <c r="J636" i="23" s="1"/>
  <c r="I635" i="23"/>
  <c r="E635" i="23"/>
  <c r="J635" i="23" s="1"/>
  <c r="J634" i="23"/>
  <c r="I634" i="23"/>
  <c r="E634" i="23"/>
  <c r="I633" i="23"/>
  <c r="E633" i="23"/>
  <c r="J633" i="23" s="1"/>
  <c r="I632" i="23"/>
  <c r="E632" i="23"/>
  <c r="J632" i="23" s="1"/>
  <c r="J631" i="23"/>
  <c r="I631" i="23"/>
  <c r="E631" i="23"/>
  <c r="I630" i="23"/>
  <c r="E630" i="23"/>
  <c r="J630" i="23" s="1"/>
  <c r="I629" i="23"/>
  <c r="J629" i="23" s="1"/>
  <c r="E629" i="23"/>
  <c r="J628" i="23"/>
  <c r="I628" i="23"/>
  <c r="E628" i="23"/>
  <c r="I627" i="23"/>
  <c r="J627" i="23" s="1"/>
  <c r="E627" i="23"/>
  <c r="J626" i="23"/>
  <c r="I626" i="23"/>
  <c r="E626" i="23"/>
  <c r="I625" i="23"/>
  <c r="E625" i="23"/>
  <c r="J625" i="23" s="1"/>
  <c r="I624" i="23"/>
  <c r="J624" i="23" s="1"/>
  <c r="E624" i="23"/>
  <c r="J623" i="23"/>
  <c r="I623" i="23"/>
  <c r="E623" i="23"/>
  <c r="I622" i="23"/>
  <c r="E622" i="23"/>
  <c r="I621" i="23"/>
  <c r="J621" i="23" s="1"/>
  <c r="E621" i="23"/>
  <c r="I620" i="23"/>
  <c r="E620" i="23"/>
  <c r="J620" i="23" s="1"/>
  <c r="I619" i="23"/>
  <c r="J619" i="23" s="1"/>
  <c r="E619" i="23"/>
  <c r="J618" i="23"/>
  <c r="I618" i="23"/>
  <c r="E618" i="23"/>
  <c r="I617" i="23"/>
  <c r="E617" i="23"/>
  <c r="J617" i="23" s="1"/>
  <c r="I616" i="23"/>
  <c r="J616" i="23" s="1"/>
  <c r="E616" i="23"/>
  <c r="J615" i="23"/>
  <c r="I615" i="23"/>
  <c r="E615" i="23"/>
  <c r="I614" i="23"/>
  <c r="E614" i="23"/>
  <c r="J614" i="23" s="1"/>
  <c r="I613" i="23"/>
  <c r="J613" i="23" s="1"/>
  <c r="E613" i="23"/>
  <c r="I612" i="23"/>
  <c r="E612" i="23"/>
  <c r="J612" i="23" s="1"/>
  <c r="I611" i="23"/>
  <c r="E611" i="23"/>
  <c r="J611" i="23" s="1"/>
  <c r="J610" i="23"/>
  <c r="I610" i="23"/>
  <c r="E610" i="23"/>
  <c r="I609" i="23"/>
  <c r="E609" i="23"/>
  <c r="J609" i="23" s="1"/>
  <c r="I608" i="23"/>
  <c r="E608" i="23"/>
  <c r="J608" i="23" s="1"/>
  <c r="J607" i="23"/>
  <c r="I607" i="23"/>
  <c r="E607" i="23"/>
  <c r="I606" i="23"/>
  <c r="E606" i="23"/>
  <c r="J606" i="23" s="1"/>
  <c r="I605" i="23"/>
  <c r="J605" i="23" s="1"/>
  <c r="E605" i="23"/>
  <c r="I604" i="23"/>
  <c r="E604" i="23"/>
  <c r="J604" i="23" s="1"/>
  <c r="I603" i="23"/>
  <c r="E603" i="23"/>
  <c r="J603" i="23" s="1"/>
  <c r="J602" i="23"/>
  <c r="I602" i="23"/>
  <c r="E602" i="23"/>
  <c r="I601" i="23"/>
  <c r="E601" i="23"/>
  <c r="J601" i="23" s="1"/>
  <c r="I600" i="23"/>
  <c r="E600" i="23"/>
  <c r="J600" i="23" s="1"/>
  <c r="J599" i="23"/>
  <c r="I599" i="23"/>
  <c r="E599" i="23"/>
  <c r="I598" i="23"/>
  <c r="E598" i="23"/>
  <c r="J598" i="23" s="1"/>
  <c r="I597" i="23"/>
  <c r="J597" i="23" s="1"/>
  <c r="E597" i="23"/>
  <c r="I596" i="23"/>
  <c r="E596" i="23"/>
  <c r="J596" i="23" s="1"/>
  <c r="J595" i="23"/>
  <c r="I595" i="23"/>
  <c r="E595" i="23"/>
  <c r="J594" i="23"/>
  <c r="I594" i="23"/>
  <c r="E594" i="23"/>
  <c r="I593" i="23"/>
  <c r="E593" i="23"/>
  <c r="J593" i="23" s="1"/>
  <c r="J592" i="23"/>
  <c r="I592" i="23"/>
  <c r="E592" i="23"/>
  <c r="J591" i="23"/>
  <c r="I591" i="23"/>
  <c r="E591" i="23"/>
  <c r="I590" i="23"/>
  <c r="E590" i="23"/>
  <c r="J590" i="23" s="1"/>
  <c r="J589" i="23"/>
  <c r="I589" i="23"/>
  <c r="E589" i="23"/>
  <c r="I588" i="23"/>
  <c r="E588" i="23"/>
  <c r="J588" i="23" s="1"/>
  <c r="I587" i="23"/>
  <c r="E587" i="23"/>
  <c r="J587" i="23" s="1"/>
  <c r="J586" i="23"/>
  <c r="I586" i="23"/>
  <c r="E586" i="23"/>
  <c r="I585" i="23"/>
  <c r="E585" i="23"/>
  <c r="J585" i="23" s="1"/>
  <c r="I584" i="23"/>
  <c r="E584" i="23"/>
  <c r="J584" i="23" s="1"/>
  <c r="J583" i="23"/>
  <c r="I583" i="23"/>
  <c r="E583" i="23"/>
  <c r="I582" i="23"/>
  <c r="E582" i="23"/>
  <c r="J581" i="23"/>
  <c r="I581" i="23"/>
  <c r="E581" i="23"/>
  <c r="I580" i="23"/>
  <c r="E580" i="23"/>
  <c r="J580" i="23" s="1"/>
  <c r="J579" i="23"/>
  <c r="I579" i="23"/>
  <c r="E579" i="23"/>
  <c r="J578" i="23"/>
  <c r="I578" i="23"/>
  <c r="E578" i="23"/>
  <c r="I577" i="23"/>
  <c r="E577" i="23"/>
  <c r="J577" i="23" s="1"/>
  <c r="J576" i="23"/>
  <c r="I576" i="23"/>
  <c r="E576" i="23"/>
  <c r="J575" i="23"/>
  <c r="I575" i="23"/>
  <c r="E575" i="23"/>
  <c r="I574" i="23"/>
  <c r="E574" i="23"/>
  <c r="J573" i="23"/>
  <c r="I573" i="23"/>
  <c r="E573" i="23"/>
  <c r="I572" i="23"/>
  <c r="E572" i="23"/>
  <c r="J572" i="23" s="1"/>
  <c r="I571" i="23"/>
  <c r="J571" i="23" s="1"/>
  <c r="E571" i="23"/>
  <c r="J570" i="23"/>
  <c r="I570" i="23"/>
  <c r="E570" i="23"/>
  <c r="I569" i="23"/>
  <c r="E569" i="23"/>
  <c r="J569" i="23" s="1"/>
  <c r="I568" i="23"/>
  <c r="J568" i="23" s="1"/>
  <c r="E568" i="23"/>
  <c r="J567" i="23"/>
  <c r="I567" i="23"/>
  <c r="E567" i="23"/>
  <c r="I566" i="23"/>
  <c r="E566" i="23"/>
  <c r="I565" i="23"/>
  <c r="J565" i="23" s="1"/>
  <c r="E565" i="23"/>
  <c r="I564" i="23"/>
  <c r="E564" i="23"/>
  <c r="J564" i="23" s="1"/>
  <c r="I563" i="23"/>
  <c r="J563" i="23" s="1"/>
  <c r="E563" i="23"/>
  <c r="J562" i="23"/>
  <c r="I562" i="23"/>
  <c r="E562" i="23"/>
  <c r="I561" i="23"/>
  <c r="E561" i="23"/>
  <c r="J561" i="23" s="1"/>
  <c r="I560" i="23"/>
  <c r="J560" i="23" s="1"/>
  <c r="E560" i="23"/>
  <c r="J559" i="23"/>
  <c r="I559" i="23"/>
  <c r="E559" i="23"/>
  <c r="I558" i="23"/>
  <c r="E558" i="23"/>
  <c r="I557" i="23"/>
  <c r="J557" i="23" s="1"/>
  <c r="E557" i="23"/>
  <c r="I556" i="23"/>
  <c r="E556" i="23"/>
  <c r="J556" i="23" s="1"/>
  <c r="I555" i="23"/>
  <c r="J555" i="23" s="1"/>
  <c r="E555" i="23"/>
  <c r="J554" i="23"/>
  <c r="I554" i="23"/>
  <c r="E554" i="23"/>
  <c r="I553" i="23"/>
  <c r="E553" i="23"/>
  <c r="J553" i="23" s="1"/>
  <c r="I552" i="23"/>
  <c r="J552" i="23" s="1"/>
  <c r="E552" i="23"/>
  <c r="J551" i="23"/>
  <c r="I551" i="23"/>
  <c r="E551" i="23"/>
  <c r="I550" i="23"/>
  <c r="E550" i="23"/>
  <c r="J550" i="23" s="1"/>
  <c r="I549" i="23"/>
  <c r="J549" i="23" s="1"/>
  <c r="E549" i="23"/>
  <c r="I548" i="23"/>
  <c r="E548" i="23"/>
  <c r="J548" i="23" s="1"/>
  <c r="I547" i="23"/>
  <c r="E547" i="23"/>
  <c r="J547" i="23" s="1"/>
  <c r="J546" i="23"/>
  <c r="I546" i="23"/>
  <c r="E546" i="23"/>
  <c r="I545" i="23"/>
  <c r="E545" i="23"/>
  <c r="J545" i="23" s="1"/>
  <c r="I544" i="23"/>
  <c r="E544" i="23"/>
  <c r="J544" i="23" s="1"/>
  <c r="J543" i="23"/>
  <c r="I543" i="23"/>
  <c r="E543" i="23"/>
  <c r="I542" i="23"/>
  <c r="E542" i="23"/>
  <c r="J542" i="23" s="1"/>
  <c r="I541" i="23"/>
  <c r="J541" i="23" s="1"/>
  <c r="E541" i="23"/>
  <c r="I540" i="23"/>
  <c r="E540" i="23"/>
  <c r="J540" i="23" s="1"/>
  <c r="I539" i="23"/>
  <c r="E539" i="23"/>
  <c r="J539" i="23" s="1"/>
  <c r="J538" i="23"/>
  <c r="I538" i="23"/>
  <c r="E538" i="23"/>
  <c r="I537" i="23"/>
  <c r="E537" i="23"/>
  <c r="J537" i="23" s="1"/>
  <c r="I536" i="23"/>
  <c r="E536" i="23"/>
  <c r="J536" i="23" s="1"/>
  <c r="J535" i="23"/>
  <c r="I535" i="23"/>
  <c r="E535" i="23"/>
  <c r="I534" i="23"/>
  <c r="E534" i="23"/>
  <c r="J534" i="23" s="1"/>
  <c r="I533" i="23"/>
  <c r="J533" i="23" s="1"/>
  <c r="E533" i="23"/>
  <c r="I532" i="23"/>
  <c r="E532" i="23"/>
  <c r="J532" i="23" s="1"/>
  <c r="J531" i="23"/>
  <c r="I531" i="23"/>
  <c r="E531" i="23"/>
  <c r="J530" i="23"/>
  <c r="I530" i="23"/>
  <c r="E530" i="23"/>
  <c r="I529" i="23"/>
  <c r="E529" i="23"/>
  <c r="J529" i="23" s="1"/>
  <c r="J528" i="23"/>
  <c r="I528" i="23"/>
  <c r="E528" i="23"/>
  <c r="J527" i="23"/>
  <c r="I527" i="23"/>
  <c r="E527" i="23"/>
  <c r="I526" i="23"/>
  <c r="E526" i="23"/>
  <c r="J526" i="23" s="1"/>
  <c r="J525" i="23"/>
  <c r="I525" i="23"/>
  <c r="E525" i="23"/>
  <c r="I524" i="23"/>
  <c r="E524" i="23"/>
  <c r="J524" i="23" s="1"/>
  <c r="I523" i="23"/>
  <c r="E523" i="23"/>
  <c r="J523" i="23" s="1"/>
  <c r="J522" i="23"/>
  <c r="I522" i="23"/>
  <c r="E522" i="23"/>
  <c r="I521" i="23"/>
  <c r="E521" i="23"/>
  <c r="J521" i="23" s="1"/>
  <c r="I520" i="23"/>
  <c r="E520" i="23"/>
  <c r="J520" i="23" s="1"/>
  <c r="J519" i="23"/>
  <c r="I519" i="23"/>
  <c r="E519" i="23"/>
  <c r="I518" i="23"/>
  <c r="E518" i="23"/>
  <c r="J517" i="23"/>
  <c r="I517" i="23"/>
  <c r="E517" i="23"/>
  <c r="I516" i="23"/>
  <c r="E516" i="23"/>
  <c r="J516" i="23" s="1"/>
  <c r="J515" i="23"/>
  <c r="I515" i="23"/>
  <c r="E515" i="23"/>
  <c r="J514" i="23"/>
  <c r="I514" i="23"/>
  <c r="E514" i="23"/>
  <c r="I513" i="23"/>
  <c r="E513" i="23"/>
  <c r="J513" i="23" s="1"/>
  <c r="J512" i="23"/>
  <c r="I512" i="23"/>
  <c r="E512" i="23"/>
  <c r="J511" i="23"/>
  <c r="I511" i="23"/>
  <c r="E511" i="23"/>
  <c r="I510" i="23"/>
  <c r="E510" i="23"/>
  <c r="J509" i="23"/>
  <c r="I509" i="23"/>
  <c r="E509" i="23"/>
  <c r="I508" i="23"/>
  <c r="E508" i="23"/>
  <c r="J508" i="23" s="1"/>
  <c r="I507" i="23"/>
  <c r="J507" i="23" s="1"/>
  <c r="E507" i="23"/>
  <c r="J506" i="23"/>
  <c r="I506" i="23"/>
  <c r="E506" i="23"/>
  <c r="I505" i="23"/>
  <c r="E505" i="23"/>
  <c r="J505" i="23" s="1"/>
  <c r="I504" i="23"/>
  <c r="J504" i="23" s="1"/>
  <c r="E504" i="23"/>
  <c r="J503" i="23"/>
  <c r="I503" i="23"/>
  <c r="E503" i="23"/>
  <c r="I502" i="23"/>
  <c r="E502" i="23"/>
  <c r="I501" i="23"/>
  <c r="J501" i="23" s="1"/>
  <c r="E501" i="23"/>
  <c r="I500" i="23"/>
  <c r="E500" i="23"/>
  <c r="J500" i="23" s="1"/>
  <c r="I499" i="23"/>
  <c r="J499" i="23" s="1"/>
  <c r="E499" i="23"/>
  <c r="J498" i="23"/>
  <c r="I498" i="23"/>
  <c r="E498" i="23"/>
  <c r="I497" i="23"/>
  <c r="E497" i="23"/>
  <c r="J497" i="23" s="1"/>
  <c r="I496" i="23"/>
  <c r="J496" i="23" s="1"/>
  <c r="E496" i="23"/>
  <c r="J495" i="23"/>
  <c r="I495" i="23"/>
  <c r="E495" i="23"/>
  <c r="I494" i="23"/>
  <c r="E494" i="23"/>
  <c r="I493" i="23"/>
  <c r="J493" i="23" s="1"/>
  <c r="E493" i="23"/>
  <c r="J492" i="23"/>
  <c r="I492" i="23"/>
  <c r="E492" i="23"/>
  <c r="J491" i="23"/>
  <c r="I491" i="23"/>
  <c r="E491" i="23"/>
  <c r="J490" i="23"/>
  <c r="I490" i="23"/>
  <c r="E490" i="23"/>
  <c r="I489" i="23"/>
  <c r="E489" i="23"/>
  <c r="J489" i="23" s="1"/>
  <c r="J488" i="23"/>
  <c r="I488" i="23"/>
  <c r="E488" i="23"/>
  <c r="J487" i="23"/>
  <c r="I487" i="23"/>
  <c r="E487" i="23"/>
  <c r="I486" i="23"/>
  <c r="E486" i="23"/>
  <c r="J485" i="23"/>
  <c r="I485" i="23"/>
  <c r="E485" i="23"/>
  <c r="I484" i="23"/>
  <c r="E484" i="23"/>
  <c r="J484" i="23" s="1"/>
  <c r="I483" i="23"/>
  <c r="J483" i="23" s="1"/>
  <c r="E483" i="23"/>
  <c r="J482" i="23"/>
  <c r="I482" i="23"/>
  <c r="E482" i="23"/>
  <c r="I481" i="23"/>
  <c r="E481" i="23"/>
  <c r="J481" i="23" s="1"/>
  <c r="I480" i="23"/>
  <c r="J480" i="23" s="1"/>
  <c r="E480" i="23"/>
  <c r="J479" i="23"/>
  <c r="I479" i="23"/>
  <c r="E479" i="23"/>
  <c r="I478" i="23"/>
  <c r="E478" i="23"/>
  <c r="I477" i="23"/>
  <c r="J477" i="23" s="1"/>
  <c r="E477" i="23"/>
  <c r="I476" i="23"/>
  <c r="E476" i="23"/>
  <c r="J476" i="23" s="1"/>
  <c r="I475" i="23"/>
  <c r="J475" i="23" s="1"/>
  <c r="E475" i="23"/>
  <c r="J474" i="23"/>
  <c r="I474" i="23"/>
  <c r="E474" i="23"/>
  <c r="I473" i="23"/>
  <c r="E473" i="23"/>
  <c r="J473" i="23" s="1"/>
  <c r="I472" i="23"/>
  <c r="J472" i="23" s="1"/>
  <c r="E472" i="23"/>
  <c r="J471" i="23"/>
  <c r="I471" i="23"/>
  <c r="E471" i="23"/>
  <c r="I470" i="23"/>
  <c r="E470" i="23"/>
  <c r="I469" i="23"/>
  <c r="J469" i="23" s="1"/>
  <c r="E469" i="23"/>
  <c r="I468" i="23"/>
  <c r="E468" i="23"/>
  <c r="J468" i="23" s="1"/>
  <c r="I467" i="23"/>
  <c r="J467" i="23" s="1"/>
  <c r="E467" i="23"/>
  <c r="J466" i="23"/>
  <c r="I466" i="23"/>
  <c r="E466" i="23"/>
  <c r="I465" i="23"/>
  <c r="E465" i="23"/>
  <c r="J465" i="23" s="1"/>
  <c r="I464" i="23"/>
  <c r="J464" i="23" s="1"/>
  <c r="E464" i="23"/>
  <c r="J463" i="23"/>
  <c r="I463" i="23"/>
  <c r="E463" i="23"/>
  <c r="I462" i="23"/>
  <c r="E462" i="23"/>
  <c r="J462" i="23" s="1"/>
  <c r="I461" i="23"/>
  <c r="J461" i="23" s="1"/>
  <c r="E461" i="23"/>
  <c r="J460" i="23"/>
  <c r="I460" i="23"/>
  <c r="E460" i="23"/>
  <c r="I459" i="23"/>
  <c r="J459" i="23" s="1"/>
  <c r="E459" i="23"/>
  <c r="J458" i="23"/>
  <c r="I458" i="23"/>
  <c r="E458" i="23"/>
  <c r="I457" i="23"/>
  <c r="E457" i="23"/>
  <c r="J457" i="23" s="1"/>
  <c r="I456" i="23"/>
  <c r="J456" i="23" s="1"/>
  <c r="E456" i="23"/>
  <c r="J455" i="23"/>
  <c r="I455" i="23"/>
  <c r="E455" i="23"/>
  <c r="I454" i="23"/>
  <c r="E454" i="23"/>
  <c r="I453" i="23"/>
  <c r="J453" i="23" s="1"/>
  <c r="E453" i="23"/>
  <c r="I452" i="23"/>
  <c r="E452" i="23"/>
  <c r="J452" i="23" s="1"/>
  <c r="I451" i="23"/>
  <c r="J451" i="23" s="1"/>
  <c r="E451" i="23"/>
  <c r="J450" i="23"/>
  <c r="I450" i="23"/>
  <c r="E450" i="23"/>
  <c r="I449" i="23"/>
  <c r="E449" i="23"/>
  <c r="J449" i="23" s="1"/>
  <c r="I448" i="23"/>
  <c r="J448" i="23" s="1"/>
  <c r="E448" i="23"/>
  <c r="J447" i="23"/>
  <c r="I447" i="23"/>
  <c r="E447" i="23"/>
  <c r="I446" i="23"/>
  <c r="E446" i="23"/>
  <c r="I445" i="23"/>
  <c r="J445" i="23" s="1"/>
  <c r="E445" i="23"/>
  <c r="I444" i="23"/>
  <c r="J444" i="23" s="1"/>
  <c r="E444" i="23"/>
  <c r="I443" i="23"/>
  <c r="J443" i="23" s="1"/>
  <c r="E443" i="23"/>
  <c r="I442" i="23"/>
  <c r="J442" i="23" s="1"/>
  <c r="E442" i="23"/>
  <c r="I441" i="23"/>
  <c r="E441" i="23"/>
  <c r="J441" i="23" s="1"/>
  <c r="I440" i="23"/>
  <c r="J440" i="23" s="1"/>
  <c r="E440" i="23"/>
  <c r="J439" i="23"/>
  <c r="I439" i="23"/>
  <c r="E439" i="23"/>
  <c r="I438" i="23"/>
  <c r="E438" i="23"/>
  <c r="J438" i="23" s="1"/>
  <c r="I437" i="23"/>
  <c r="J437" i="23" s="1"/>
  <c r="E437" i="23"/>
  <c r="I436" i="23"/>
  <c r="E436" i="23"/>
  <c r="J436" i="23" s="1"/>
  <c r="I435" i="23"/>
  <c r="E435" i="23"/>
  <c r="J435" i="23" s="1"/>
  <c r="I434" i="23"/>
  <c r="J434" i="23" s="1"/>
  <c r="E434" i="23"/>
  <c r="I433" i="23"/>
  <c r="E433" i="23"/>
  <c r="J433" i="23" s="1"/>
  <c r="I432" i="23"/>
  <c r="E432" i="23"/>
  <c r="J432" i="23" s="1"/>
  <c r="J431" i="23"/>
  <c r="I431" i="23"/>
  <c r="E431" i="23"/>
  <c r="I430" i="23"/>
  <c r="E430" i="23"/>
  <c r="J430" i="23" s="1"/>
  <c r="I429" i="23"/>
  <c r="E429" i="23"/>
  <c r="J429" i="23" s="1"/>
  <c r="I428" i="23"/>
  <c r="E428" i="23"/>
  <c r="J428" i="23" s="1"/>
  <c r="I427" i="23"/>
  <c r="E427" i="23"/>
  <c r="J427" i="23" s="1"/>
  <c r="I426" i="23"/>
  <c r="J426" i="23" s="1"/>
  <c r="E426" i="23"/>
  <c r="I425" i="23"/>
  <c r="E425" i="23"/>
  <c r="J425" i="23" s="1"/>
  <c r="I424" i="23"/>
  <c r="E424" i="23"/>
  <c r="J424" i="23" s="1"/>
  <c r="J423" i="23"/>
  <c r="I423" i="23"/>
  <c r="E423" i="23"/>
  <c r="I422" i="23"/>
  <c r="E422" i="23"/>
  <c r="J422" i="23" s="1"/>
  <c r="I421" i="23"/>
  <c r="E421" i="23"/>
  <c r="J421" i="23" s="1"/>
  <c r="J420" i="23"/>
  <c r="I420" i="23"/>
  <c r="E420" i="23"/>
  <c r="I419" i="23"/>
  <c r="J419" i="23" s="1"/>
  <c r="E419" i="23"/>
  <c r="I418" i="23"/>
  <c r="J418" i="23" s="1"/>
  <c r="E418" i="23"/>
  <c r="I417" i="23"/>
  <c r="E417" i="23"/>
  <c r="J417" i="23" s="1"/>
  <c r="I416" i="23"/>
  <c r="J416" i="23" s="1"/>
  <c r="E416" i="23"/>
  <c r="J415" i="23"/>
  <c r="I415" i="23"/>
  <c r="E415" i="23"/>
  <c r="I414" i="23"/>
  <c r="E414" i="23"/>
  <c r="J414" i="23" s="1"/>
  <c r="I413" i="23"/>
  <c r="J413" i="23" s="1"/>
  <c r="E413" i="23"/>
  <c r="I412" i="23"/>
  <c r="E412" i="23"/>
  <c r="J412" i="23" s="1"/>
  <c r="I411" i="23"/>
  <c r="E411" i="23"/>
  <c r="J411" i="23" s="1"/>
  <c r="I410" i="23"/>
  <c r="J410" i="23" s="1"/>
  <c r="E410" i="23"/>
  <c r="I409" i="23"/>
  <c r="E409" i="23"/>
  <c r="J409" i="23" s="1"/>
  <c r="I408" i="23"/>
  <c r="E408" i="23"/>
  <c r="J408" i="23" s="1"/>
  <c r="J407" i="23"/>
  <c r="I407" i="23"/>
  <c r="E407" i="23"/>
  <c r="I406" i="23"/>
  <c r="E406" i="23"/>
  <c r="J406" i="23" s="1"/>
  <c r="I405" i="23"/>
  <c r="E405" i="23"/>
  <c r="J405" i="23" s="1"/>
  <c r="I404" i="23"/>
  <c r="E404" i="23"/>
  <c r="J404" i="23" s="1"/>
  <c r="I403" i="23"/>
  <c r="E403" i="23"/>
  <c r="J403" i="23" s="1"/>
  <c r="I402" i="23"/>
  <c r="J402" i="23" s="1"/>
  <c r="E402" i="23"/>
  <c r="I401" i="23"/>
  <c r="E401" i="23"/>
  <c r="J401" i="23" s="1"/>
  <c r="I400" i="23"/>
  <c r="E400" i="23"/>
  <c r="J400" i="23" s="1"/>
  <c r="J399" i="23"/>
  <c r="I399" i="23"/>
  <c r="E399" i="23"/>
  <c r="I398" i="23"/>
  <c r="E398" i="23"/>
  <c r="J398" i="23" s="1"/>
  <c r="I397" i="23"/>
  <c r="E397" i="23"/>
  <c r="J397" i="23" s="1"/>
  <c r="I396" i="23"/>
  <c r="E396" i="23"/>
  <c r="J396" i="23" s="1"/>
  <c r="J395" i="23"/>
  <c r="I395" i="23"/>
  <c r="E395" i="23"/>
  <c r="J394" i="23"/>
  <c r="I394" i="23"/>
  <c r="E394" i="23"/>
  <c r="I393" i="23"/>
  <c r="E393" i="23"/>
  <c r="J393" i="23" s="1"/>
  <c r="J392" i="23"/>
  <c r="I392" i="23"/>
  <c r="E392" i="23"/>
  <c r="J391" i="23"/>
  <c r="I391" i="23"/>
  <c r="E391" i="23"/>
  <c r="I390" i="23"/>
  <c r="E390" i="23"/>
  <c r="J390" i="23" s="1"/>
  <c r="J389" i="23"/>
  <c r="I389" i="23"/>
  <c r="E389" i="23"/>
  <c r="I388" i="23"/>
  <c r="E388" i="23"/>
  <c r="J388" i="23" s="1"/>
  <c r="I387" i="23"/>
  <c r="E387" i="23"/>
  <c r="J387" i="23" s="1"/>
  <c r="J386" i="23"/>
  <c r="I386" i="23"/>
  <c r="E386" i="23"/>
  <c r="I385" i="23"/>
  <c r="E385" i="23"/>
  <c r="J385" i="23" s="1"/>
  <c r="I384" i="23"/>
  <c r="E384" i="23"/>
  <c r="J384" i="23" s="1"/>
  <c r="J383" i="23"/>
  <c r="I383" i="23"/>
  <c r="E383" i="23"/>
  <c r="I382" i="23"/>
  <c r="E382" i="23"/>
  <c r="I381" i="23"/>
  <c r="E381" i="23"/>
  <c r="J381" i="23" s="1"/>
  <c r="J380" i="23"/>
  <c r="I380" i="23"/>
  <c r="E380" i="23"/>
  <c r="I379" i="23"/>
  <c r="E379" i="23"/>
  <c r="J379" i="23" s="1"/>
  <c r="I378" i="23"/>
  <c r="J378" i="23" s="1"/>
  <c r="E378" i="23"/>
  <c r="I377" i="23"/>
  <c r="E377" i="23"/>
  <c r="J377" i="23" s="1"/>
  <c r="I376" i="23"/>
  <c r="E376" i="23"/>
  <c r="J376" i="23" s="1"/>
  <c r="J375" i="23"/>
  <c r="I375" i="23"/>
  <c r="E375" i="23"/>
  <c r="I374" i="23"/>
  <c r="E374" i="23"/>
  <c r="J374" i="23" s="1"/>
  <c r="I373" i="23"/>
  <c r="E373" i="23"/>
  <c r="J373" i="23" s="1"/>
  <c r="I372" i="23"/>
  <c r="E372" i="23"/>
  <c r="J372" i="23" s="1"/>
  <c r="I371" i="23"/>
  <c r="J371" i="23" s="1"/>
  <c r="E371" i="23"/>
  <c r="I370" i="23"/>
  <c r="J370" i="23" s="1"/>
  <c r="E370" i="23"/>
  <c r="I369" i="23"/>
  <c r="J369" i="23" s="1"/>
  <c r="E369" i="23"/>
  <c r="J368" i="23"/>
  <c r="I368" i="23"/>
  <c r="E368" i="23"/>
  <c r="I367" i="23"/>
  <c r="E367" i="23"/>
  <c r="J367" i="23" s="1"/>
  <c r="J366" i="23"/>
  <c r="I366" i="23"/>
  <c r="E366" i="23"/>
  <c r="I365" i="23"/>
  <c r="E365" i="23"/>
  <c r="J365" i="23" s="1"/>
  <c r="I364" i="23"/>
  <c r="E364" i="23"/>
  <c r="J364" i="23" s="1"/>
  <c r="I363" i="23"/>
  <c r="J363" i="23" s="1"/>
  <c r="E363" i="23"/>
  <c r="I362" i="23"/>
  <c r="J362" i="23" s="1"/>
  <c r="E362" i="23"/>
  <c r="I361" i="23"/>
  <c r="J361" i="23" s="1"/>
  <c r="E361" i="23"/>
  <c r="J360" i="23"/>
  <c r="I360" i="23"/>
  <c r="E360" i="23"/>
  <c r="I359" i="23"/>
  <c r="E359" i="23"/>
  <c r="J359" i="23" s="1"/>
  <c r="J358" i="23"/>
  <c r="I358" i="23"/>
  <c r="E358" i="23"/>
  <c r="I357" i="23"/>
  <c r="E357" i="23"/>
  <c r="J357" i="23" s="1"/>
  <c r="I356" i="23"/>
  <c r="E356" i="23"/>
  <c r="J356" i="23" s="1"/>
  <c r="I355" i="23"/>
  <c r="J355" i="23" s="1"/>
  <c r="E355" i="23"/>
  <c r="I354" i="23"/>
  <c r="J354" i="23" s="1"/>
  <c r="E354" i="23"/>
  <c r="I353" i="23"/>
  <c r="J353" i="23" s="1"/>
  <c r="E353" i="23"/>
  <c r="J352" i="23"/>
  <c r="I352" i="23"/>
  <c r="E352" i="23"/>
  <c r="I351" i="23"/>
  <c r="E351" i="23"/>
  <c r="J351" i="23" s="1"/>
  <c r="J350" i="23"/>
  <c r="I350" i="23"/>
  <c r="E350" i="23"/>
  <c r="I349" i="23"/>
  <c r="E349" i="23"/>
  <c r="J349" i="23" s="1"/>
  <c r="I348" i="23"/>
  <c r="E348" i="23"/>
  <c r="J348" i="23" s="1"/>
  <c r="I347" i="23"/>
  <c r="J347" i="23" s="1"/>
  <c r="E347" i="23"/>
  <c r="I346" i="23"/>
  <c r="J346" i="23" s="1"/>
  <c r="E346" i="23"/>
  <c r="I345" i="23"/>
  <c r="J345" i="23" s="1"/>
  <c r="E345" i="23"/>
  <c r="J344" i="23"/>
  <c r="I344" i="23"/>
  <c r="E344" i="23"/>
  <c r="I343" i="23"/>
  <c r="E343" i="23"/>
  <c r="J343" i="23" s="1"/>
  <c r="J342" i="23"/>
  <c r="I342" i="23"/>
  <c r="E342" i="23"/>
  <c r="I341" i="23"/>
  <c r="E341" i="23"/>
  <c r="J341" i="23" s="1"/>
  <c r="I340" i="23"/>
  <c r="E340" i="23"/>
  <c r="J340" i="23" s="1"/>
  <c r="I339" i="23"/>
  <c r="J339" i="23" s="1"/>
  <c r="E339" i="23"/>
  <c r="I338" i="23"/>
  <c r="J338" i="23" s="1"/>
  <c r="E338" i="23"/>
  <c r="I337" i="23"/>
  <c r="J337" i="23" s="1"/>
  <c r="E337" i="23"/>
  <c r="J336" i="23"/>
  <c r="I336" i="23"/>
  <c r="E336" i="23"/>
  <c r="I335" i="23"/>
  <c r="E335" i="23"/>
  <c r="J335" i="23" s="1"/>
  <c r="J334" i="23"/>
  <c r="I334" i="23"/>
  <c r="E334" i="23"/>
  <c r="I333" i="23"/>
  <c r="E333" i="23"/>
  <c r="J333" i="23" s="1"/>
  <c r="I332" i="23"/>
  <c r="E332" i="23"/>
  <c r="J332" i="23" s="1"/>
  <c r="I331" i="23"/>
  <c r="J331" i="23" s="1"/>
  <c r="E331" i="23"/>
  <c r="I330" i="23"/>
  <c r="J330" i="23" s="1"/>
  <c r="E330" i="23"/>
  <c r="I329" i="23"/>
  <c r="J329" i="23" s="1"/>
  <c r="E329" i="23"/>
  <c r="J328" i="23"/>
  <c r="I328" i="23"/>
  <c r="E328" i="23"/>
  <c r="I327" i="23"/>
  <c r="E327" i="23"/>
  <c r="J327" i="23" s="1"/>
  <c r="J326" i="23"/>
  <c r="I326" i="23"/>
  <c r="E326" i="23"/>
  <c r="I325" i="23"/>
  <c r="E325" i="23"/>
  <c r="J325" i="23" s="1"/>
  <c r="I324" i="23"/>
  <c r="E324" i="23"/>
  <c r="J324" i="23" s="1"/>
  <c r="I323" i="23"/>
  <c r="J323" i="23" s="1"/>
  <c r="E323" i="23"/>
  <c r="I322" i="23"/>
  <c r="J322" i="23" s="1"/>
  <c r="E322" i="23"/>
  <c r="I321" i="23"/>
  <c r="J321" i="23" s="1"/>
  <c r="E321" i="23"/>
  <c r="J320" i="23"/>
  <c r="I320" i="23"/>
  <c r="E320" i="23"/>
  <c r="I319" i="23"/>
  <c r="E319" i="23"/>
  <c r="J319" i="23" s="1"/>
  <c r="J318" i="23"/>
  <c r="I318" i="23"/>
  <c r="E318" i="23"/>
  <c r="I317" i="23"/>
  <c r="E317" i="23"/>
  <c r="J317" i="23" s="1"/>
  <c r="I316" i="23"/>
  <c r="E316" i="23"/>
  <c r="J316" i="23" s="1"/>
  <c r="I315" i="23"/>
  <c r="J315" i="23" s="1"/>
  <c r="E315" i="23"/>
  <c r="I314" i="23"/>
  <c r="J314" i="23" s="1"/>
  <c r="E314" i="23"/>
  <c r="I313" i="23"/>
  <c r="J313" i="23" s="1"/>
  <c r="E313" i="23"/>
  <c r="J312" i="23"/>
  <c r="I312" i="23"/>
  <c r="E312" i="23"/>
  <c r="I311" i="23"/>
  <c r="E311" i="23"/>
  <c r="J311" i="23" s="1"/>
  <c r="J310" i="23"/>
  <c r="I310" i="23"/>
  <c r="E310" i="23"/>
  <c r="I309" i="23"/>
  <c r="E309" i="23"/>
  <c r="J309" i="23" s="1"/>
  <c r="I308" i="23"/>
  <c r="E308" i="23"/>
  <c r="J308" i="23" s="1"/>
  <c r="I307" i="23"/>
  <c r="J307" i="23" s="1"/>
  <c r="E307" i="23"/>
  <c r="I306" i="23"/>
  <c r="J306" i="23" s="1"/>
  <c r="E306" i="23"/>
  <c r="I305" i="23"/>
  <c r="J305" i="23" s="1"/>
  <c r="E305" i="23"/>
  <c r="J304" i="23"/>
  <c r="I304" i="23"/>
  <c r="E304" i="23"/>
  <c r="I303" i="23"/>
  <c r="E303" i="23"/>
  <c r="J303" i="23" s="1"/>
  <c r="J302" i="23"/>
  <c r="I302" i="23"/>
  <c r="E302" i="23"/>
  <c r="I301" i="23"/>
  <c r="E301" i="23"/>
  <c r="J301" i="23" s="1"/>
  <c r="I300" i="23"/>
  <c r="E300" i="23"/>
  <c r="J300" i="23" s="1"/>
  <c r="I299" i="23"/>
  <c r="J299" i="23" s="1"/>
  <c r="E299" i="23"/>
  <c r="I298" i="23"/>
  <c r="E298" i="23"/>
  <c r="J298" i="23" s="1"/>
  <c r="I297" i="23"/>
  <c r="J297" i="23" s="1"/>
  <c r="E297" i="23"/>
  <c r="J296" i="23"/>
  <c r="I296" i="23"/>
  <c r="E296" i="23"/>
  <c r="I295" i="23"/>
  <c r="E295" i="23"/>
  <c r="J295" i="23" s="1"/>
  <c r="J294" i="23"/>
  <c r="I294" i="23"/>
  <c r="E294" i="23"/>
  <c r="I293" i="23"/>
  <c r="E293" i="23"/>
  <c r="J293" i="23" s="1"/>
  <c r="I292" i="23"/>
  <c r="E292" i="23"/>
  <c r="J292" i="23" s="1"/>
  <c r="I291" i="23"/>
  <c r="J291" i="23" s="1"/>
  <c r="E291" i="23"/>
  <c r="I290" i="23"/>
  <c r="E290" i="23"/>
  <c r="J290" i="23" s="1"/>
  <c r="I289" i="23"/>
  <c r="J289" i="23" s="1"/>
  <c r="E289" i="23"/>
  <c r="J288" i="23"/>
  <c r="I288" i="23"/>
  <c r="E288" i="23"/>
  <c r="I287" i="23"/>
  <c r="E287" i="23"/>
  <c r="J287" i="23" s="1"/>
  <c r="J286" i="23"/>
  <c r="I286" i="23"/>
  <c r="E286" i="23"/>
  <c r="I285" i="23"/>
  <c r="E285" i="23"/>
  <c r="J285" i="23" s="1"/>
  <c r="I284" i="23"/>
  <c r="E284" i="23"/>
  <c r="J284" i="23" s="1"/>
  <c r="I283" i="23"/>
  <c r="J283" i="23" s="1"/>
  <c r="E283" i="23"/>
  <c r="I282" i="23"/>
  <c r="E282" i="23"/>
  <c r="J282" i="23" s="1"/>
  <c r="I281" i="23"/>
  <c r="J281" i="23" s="1"/>
  <c r="E281" i="23"/>
  <c r="J280" i="23"/>
  <c r="I280" i="23"/>
  <c r="E280" i="23"/>
  <c r="I279" i="23"/>
  <c r="E279" i="23"/>
  <c r="J279" i="23" s="1"/>
  <c r="J278" i="23"/>
  <c r="I278" i="23"/>
  <c r="E278" i="23"/>
  <c r="I277" i="23"/>
  <c r="E277" i="23"/>
  <c r="J277" i="23" s="1"/>
  <c r="I276" i="23"/>
  <c r="E276" i="23"/>
  <c r="J276" i="23" s="1"/>
  <c r="I275" i="23"/>
  <c r="J275" i="23" s="1"/>
  <c r="E275" i="23"/>
  <c r="I274" i="23"/>
  <c r="E274" i="23"/>
  <c r="J274" i="23" s="1"/>
  <c r="I273" i="23"/>
  <c r="J273" i="23" s="1"/>
  <c r="E273" i="23"/>
  <c r="J272" i="23"/>
  <c r="I272" i="23"/>
  <c r="E272" i="23"/>
  <c r="I271" i="23"/>
  <c r="E271" i="23"/>
  <c r="J271" i="23" s="1"/>
  <c r="J270" i="23"/>
  <c r="I270" i="23"/>
  <c r="E270" i="23"/>
  <c r="I269" i="23"/>
  <c r="E269" i="23"/>
  <c r="J269" i="23" s="1"/>
  <c r="I268" i="23"/>
  <c r="E268" i="23"/>
  <c r="J268" i="23" s="1"/>
  <c r="I267" i="23"/>
  <c r="J267" i="23" s="1"/>
  <c r="E267" i="23"/>
  <c r="I266" i="23"/>
  <c r="E266" i="23"/>
  <c r="J266" i="23" s="1"/>
  <c r="I265" i="23"/>
  <c r="J265" i="23" s="1"/>
  <c r="E265" i="23"/>
  <c r="J264" i="23"/>
  <c r="I264" i="23"/>
  <c r="E264" i="23"/>
  <c r="I263" i="23"/>
  <c r="E263" i="23"/>
  <c r="J263" i="23" s="1"/>
  <c r="J262" i="23"/>
  <c r="I262" i="23"/>
  <c r="E262" i="23"/>
  <c r="I261" i="23"/>
  <c r="E261" i="23"/>
  <c r="J261" i="23" s="1"/>
  <c r="I260" i="23"/>
  <c r="E260" i="23"/>
  <c r="J260" i="23" s="1"/>
  <c r="I259" i="23"/>
  <c r="J259" i="23" s="1"/>
  <c r="E259" i="23"/>
  <c r="I258" i="23"/>
  <c r="E258" i="23"/>
  <c r="J258" i="23" s="1"/>
  <c r="I257" i="23"/>
  <c r="J257" i="23" s="1"/>
  <c r="E257" i="23"/>
  <c r="J256" i="23"/>
  <c r="I256" i="23"/>
  <c r="E256" i="23"/>
  <c r="I255" i="23"/>
  <c r="E255" i="23"/>
  <c r="J255" i="23" s="1"/>
  <c r="J254" i="23"/>
  <c r="I254" i="23"/>
  <c r="E254" i="23"/>
  <c r="I253" i="23"/>
  <c r="E253" i="23"/>
  <c r="J253" i="23" s="1"/>
  <c r="I252" i="23"/>
  <c r="E252" i="23"/>
  <c r="J252" i="23" s="1"/>
  <c r="I251" i="23"/>
  <c r="E251" i="23"/>
  <c r="J251" i="23" s="1"/>
  <c r="I250" i="23"/>
  <c r="E250" i="23"/>
  <c r="J250" i="23" s="1"/>
  <c r="I249" i="23"/>
  <c r="J249" i="23" s="1"/>
  <c r="E249" i="23"/>
  <c r="J248" i="23"/>
  <c r="I248" i="23"/>
  <c r="E248" i="23"/>
  <c r="I247" i="23"/>
  <c r="E247" i="23"/>
  <c r="J247" i="23" s="1"/>
  <c r="J246" i="23"/>
  <c r="I246" i="23"/>
  <c r="E246" i="23"/>
  <c r="I245" i="23"/>
  <c r="E245" i="23"/>
  <c r="J245" i="23" s="1"/>
  <c r="I244" i="23"/>
  <c r="E244" i="23"/>
  <c r="J244" i="23" s="1"/>
  <c r="I243" i="23"/>
  <c r="E243" i="23"/>
  <c r="J243" i="23" s="1"/>
  <c r="I242" i="23"/>
  <c r="J242" i="23" s="1"/>
  <c r="E242" i="23"/>
  <c r="I241" i="23"/>
  <c r="J241" i="23" s="1"/>
  <c r="E241" i="23"/>
  <c r="J240" i="23"/>
  <c r="I240" i="23"/>
  <c r="E240" i="23"/>
  <c r="I239" i="23"/>
  <c r="E239" i="23"/>
  <c r="J239" i="23" s="1"/>
  <c r="J238" i="23"/>
  <c r="I238" i="23"/>
  <c r="E238" i="23"/>
  <c r="I237" i="23"/>
  <c r="E237" i="23"/>
  <c r="J237" i="23" s="1"/>
  <c r="I236" i="23"/>
  <c r="E236" i="23"/>
  <c r="J236" i="23" s="1"/>
  <c r="I235" i="23"/>
  <c r="E235" i="23"/>
  <c r="J235" i="23" s="1"/>
  <c r="I234" i="23"/>
  <c r="E234" i="23"/>
  <c r="J234" i="23" s="1"/>
  <c r="I233" i="23"/>
  <c r="J233" i="23" s="1"/>
  <c r="E233" i="23"/>
  <c r="J232" i="23"/>
  <c r="I232" i="23"/>
  <c r="E232" i="23"/>
  <c r="I231" i="23"/>
  <c r="E231" i="23"/>
  <c r="J231" i="23" s="1"/>
  <c r="J230" i="23"/>
  <c r="I230" i="23"/>
  <c r="E230" i="23"/>
  <c r="I229" i="23"/>
  <c r="E229" i="23"/>
  <c r="J229" i="23" s="1"/>
  <c r="I228" i="23"/>
  <c r="E228" i="23"/>
  <c r="J228" i="23" s="1"/>
  <c r="I227" i="23"/>
  <c r="E227" i="23"/>
  <c r="J227" i="23" s="1"/>
  <c r="I226" i="23"/>
  <c r="E226" i="23"/>
  <c r="J226" i="23" s="1"/>
  <c r="I225" i="23"/>
  <c r="J225" i="23" s="1"/>
  <c r="E225" i="23"/>
  <c r="J224" i="23"/>
  <c r="I224" i="23"/>
  <c r="E224" i="23"/>
  <c r="I223" i="23"/>
  <c r="E223" i="23"/>
  <c r="J223" i="23" s="1"/>
  <c r="J222" i="23"/>
  <c r="I222" i="23"/>
  <c r="E222" i="23"/>
  <c r="I221" i="23"/>
  <c r="E221" i="23"/>
  <c r="J221" i="23" s="1"/>
  <c r="I220" i="23"/>
  <c r="E220" i="23"/>
  <c r="J220" i="23" s="1"/>
  <c r="I219" i="23"/>
  <c r="E219" i="23"/>
  <c r="J219" i="23" s="1"/>
  <c r="I218" i="23"/>
  <c r="E218" i="23"/>
  <c r="J218" i="23" s="1"/>
  <c r="I217" i="23"/>
  <c r="J217" i="23" s="1"/>
  <c r="E217" i="23"/>
  <c r="J216" i="23"/>
  <c r="I216" i="23"/>
  <c r="E216" i="23"/>
  <c r="I215" i="23"/>
  <c r="E215" i="23"/>
  <c r="J215" i="23" s="1"/>
  <c r="J214" i="23"/>
  <c r="I214" i="23"/>
  <c r="E214" i="23"/>
  <c r="I213" i="23"/>
  <c r="E213" i="23"/>
  <c r="J213" i="23" s="1"/>
  <c r="I212" i="23"/>
  <c r="E212" i="23"/>
  <c r="J212" i="23" s="1"/>
  <c r="I211" i="23"/>
  <c r="E211" i="23"/>
  <c r="J211" i="23" s="1"/>
  <c r="I210" i="23"/>
  <c r="E210" i="23"/>
  <c r="J210" i="23" s="1"/>
  <c r="I209" i="23"/>
  <c r="J209" i="23" s="1"/>
  <c r="E209" i="23"/>
  <c r="J208" i="23"/>
  <c r="I208" i="23"/>
  <c r="E208" i="23"/>
  <c r="I207" i="23"/>
  <c r="E207" i="23"/>
  <c r="J207" i="23" s="1"/>
  <c r="J206" i="23"/>
  <c r="I206" i="23"/>
  <c r="E206" i="23"/>
  <c r="J205" i="23"/>
  <c r="I205" i="23"/>
  <c r="E205" i="23"/>
  <c r="I204" i="23"/>
  <c r="E204" i="23"/>
  <c r="J204" i="23" s="1"/>
  <c r="I203" i="23"/>
  <c r="E203" i="23"/>
  <c r="J203" i="23" s="1"/>
  <c r="I202" i="23"/>
  <c r="E202" i="23"/>
  <c r="J202" i="23" s="1"/>
  <c r="I201" i="23"/>
  <c r="J201" i="23" s="1"/>
  <c r="E201" i="23"/>
  <c r="J200" i="23"/>
  <c r="I200" i="23"/>
  <c r="E200" i="23"/>
  <c r="I199" i="23"/>
  <c r="E199" i="23"/>
  <c r="J199" i="23" s="1"/>
  <c r="J198" i="23"/>
  <c r="I198" i="23"/>
  <c r="E198" i="23"/>
  <c r="I197" i="23"/>
  <c r="E197" i="23"/>
  <c r="J197" i="23" s="1"/>
  <c r="I196" i="23"/>
  <c r="E196" i="23"/>
  <c r="J196" i="23" s="1"/>
  <c r="I195" i="23"/>
  <c r="E195" i="23"/>
  <c r="J195" i="23" s="1"/>
  <c r="I194" i="23"/>
  <c r="E194" i="23"/>
  <c r="J194" i="23" s="1"/>
  <c r="I193" i="23"/>
  <c r="J193" i="23" s="1"/>
  <c r="E193" i="23"/>
  <c r="J192" i="23"/>
  <c r="I192" i="23"/>
  <c r="E192" i="23"/>
  <c r="I191" i="23"/>
  <c r="E191" i="23"/>
  <c r="J191" i="23" s="1"/>
  <c r="J190" i="23"/>
  <c r="I190" i="23"/>
  <c r="E190" i="23"/>
  <c r="I189" i="23"/>
  <c r="E189" i="23"/>
  <c r="J189" i="23" s="1"/>
  <c r="I188" i="23"/>
  <c r="E188" i="23"/>
  <c r="J188" i="23" s="1"/>
  <c r="I187" i="23"/>
  <c r="E187" i="23"/>
  <c r="J187" i="23" s="1"/>
  <c r="I186" i="23"/>
  <c r="E186" i="23"/>
  <c r="J186" i="23" s="1"/>
  <c r="I185" i="23"/>
  <c r="J185" i="23" s="1"/>
  <c r="E185" i="23"/>
  <c r="J184" i="23"/>
  <c r="I184" i="23"/>
  <c r="E184" i="23"/>
  <c r="I183" i="23"/>
  <c r="E183" i="23"/>
  <c r="J183" i="23" s="1"/>
  <c r="J182" i="23"/>
  <c r="I182" i="23"/>
  <c r="E182" i="23"/>
  <c r="I181" i="23"/>
  <c r="E181" i="23"/>
  <c r="J181" i="23" s="1"/>
  <c r="I180" i="23"/>
  <c r="E180" i="23"/>
  <c r="J180" i="23" s="1"/>
  <c r="I179" i="23"/>
  <c r="E179" i="23"/>
  <c r="J179" i="23" s="1"/>
  <c r="I178" i="23"/>
  <c r="E178" i="23"/>
  <c r="J178" i="23" s="1"/>
  <c r="I177" i="23"/>
  <c r="J177" i="23" s="1"/>
  <c r="E177" i="23"/>
  <c r="J176" i="23"/>
  <c r="I176" i="23"/>
  <c r="E176" i="23"/>
  <c r="I175" i="23"/>
  <c r="E175" i="23"/>
  <c r="J175" i="23" s="1"/>
  <c r="J174" i="23"/>
  <c r="I174" i="23"/>
  <c r="E174" i="23"/>
  <c r="I173" i="23"/>
  <c r="E173" i="23"/>
  <c r="J173" i="23" s="1"/>
  <c r="I172" i="23"/>
  <c r="E172" i="23"/>
  <c r="J172" i="23" s="1"/>
  <c r="I171" i="23"/>
  <c r="E171" i="23"/>
  <c r="J171" i="23" s="1"/>
  <c r="I170" i="23"/>
  <c r="E170" i="23"/>
  <c r="J170" i="23" s="1"/>
  <c r="I169" i="23"/>
  <c r="J169" i="23" s="1"/>
  <c r="E169" i="23"/>
  <c r="I168" i="23"/>
  <c r="E168" i="23"/>
  <c r="J168" i="23" s="1"/>
  <c r="I167" i="23"/>
  <c r="E167" i="23"/>
  <c r="J167" i="23" s="1"/>
  <c r="J166" i="23"/>
  <c r="I166" i="23"/>
  <c r="E166" i="23"/>
  <c r="I165" i="23"/>
  <c r="E165" i="23"/>
  <c r="J165" i="23" s="1"/>
  <c r="I164" i="23"/>
  <c r="E164" i="23"/>
  <c r="J164" i="23" s="1"/>
  <c r="I163" i="23"/>
  <c r="E163" i="23"/>
  <c r="J163" i="23" s="1"/>
  <c r="I162" i="23"/>
  <c r="E162" i="23"/>
  <c r="J162" i="23" s="1"/>
  <c r="I161" i="23"/>
  <c r="J161" i="23" s="1"/>
  <c r="E161" i="23"/>
  <c r="I160" i="23"/>
  <c r="E160" i="23"/>
  <c r="J160" i="23" s="1"/>
  <c r="I159" i="23"/>
  <c r="E159" i="23"/>
  <c r="J159" i="23" s="1"/>
  <c r="J158" i="23"/>
  <c r="I158" i="23"/>
  <c r="E158" i="23"/>
  <c r="I157" i="23"/>
  <c r="E157" i="23"/>
  <c r="J157" i="23" s="1"/>
  <c r="I156" i="23"/>
  <c r="E156" i="23"/>
  <c r="J156" i="23" s="1"/>
  <c r="I155" i="23"/>
  <c r="E155" i="23"/>
  <c r="J155" i="23" s="1"/>
  <c r="I154" i="23"/>
  <c r="E154" i="23"/>
  <c r="J154" i="23" s="1"/>
  <c r="I153" i="23"/>
  <c r="J153" i="23" s="1"/>
  <c r="E153" i="23"/>
  <c r="I152" i="23"/>
  <c r="E152" i="23"/>
  <c r="J152" i="23" s="1"/>
  <c r="I151" i="23"/>
  <c r="E151" i="23"/>
  <c r="J151" i="23" s="1"/>
  <c r="J150" i="23"/>
  <c r="I150" i="23"/>
  <c r="E150" i="23"/>
  <c r="I149" i="23"/>
  <c r="J149" i="23" s="1"/>
  <c r="E149" i="23"/>
  <c r="I148" i="23"/>
  <c r="E148" i="23"/>
  <c r="J148" i="23" s="1"/>
  <c r="I147" i="23"/>
  <c r="E147" i="23"/>
  <c r="J147" i="23" s="1"/>
  <c r="J146" i="23"/>
  <c r="I146" i="23"/>
  <c r="E146" i="23"/>
  <c r="I145" i="23"/>
  <c r="E145" i="23"/>
  <c r="I144" i="23"/>
  <c r="E144" i="23"/>
  <c r="J144" i="23" s="1"/>
  <c r="I143" i="23"/>
  <c r="E143" i="23"/>
  <c r="J143" i="23" s="1"/>
  <c r="J142" i="23"/>
  <c r="I142" i="23"/>
  <c r="E142" i="23"/>
  <c r="I141" i="23"/>
  <c r="E141" i="23"/>
  <c r="J141" i="23" s="1"/>
  <c r="I140" i="23"/>
  <c r="E140" i="23"/>
  <c r="J140" i="23" s="1"/>
  <c r="J139" i="23"/>
  <c r="I139" i="23"/>
  <c r="E139" i="23"/>
  <c r="I138" i="23"/>
  <c r="E138" i="23"/>
  <c r="J138" i="23" s="1"/>
  <c r="I137" i="23"/>
  <c r="E137" i="23"/>
  <c r="J137" i="23" s="1"/>
  <c r="I136" i="23"/>
  <c r="E136" i="23"/>
  <c r="J136" i="23" s="1"/>
  <c r="I135" i="23"/>
  <c r="E135" i="23"/>
  <c r="J135" i="23" s="1"/>
  <c r="J134" i="23"/>
  <c r="I134" i="23"/>
  <c r="E134" i="23"/>
  <c r="I133" i="23"/>
  <c r="E133" i="23"/>
  <c r="J133" i="23" s="1"/>
  <c r="I132" i="23"/>
  <c r="E132" i="23"/>
  <c r="J132" i="23" s="1"/>
  <c r="I131" i="23"/>
  <c r="E131" i="23"/>
  <c r="J131" i="23" s="1"/>
  <c r="J130" i="23"/>
  <c r="I130" i="23"/>
  <c r="E130" i="23"/>
  <c r="I129" i="23"/>
  <c r="E129" i="23"/>
  <c r="I128" i="23"/>
  <c r="E128" i="23"/>
  <c r="J128" i="23" s="1"/>
  <c r="I127" i="23"/>
  <c r="E127" i="23"/>
  <c r="J127" i="23" s="1"/>
  <c r="J126" i="23"/>
  <c r="I126" i="23"/>
  <c r="E126" i="23"/>
  <c r="I125" i="23"/>
  <c r="E125" i="23"/>
  <c r="J125" i="23" s="1"/>
  <c r="I124" i="23"/>
  <c r="E124" i="23"/>
  <c r="J124" i="23" s="1"/>
  <c r="I123" i="23"/>
  <c r="E123" i="23"/>
  <c r="J123" i="23" s="1"/>
  <c r="I122" i="23"/>
  <c r="E122" i="23"/>
  <c r="J122" i="23" s="1"/>
  <c r="I121" i="23"/>
  <c r="E121" i="23"/>
  <c r="J121" i="23" s="1"/>
  <c r="I120" i="23"/>
  <c r="E120" i="23"/>
  <c r="J120" i="23" s="1"/>
  <c r="I119" i="23"/>
  <c r="E119" i="23"/>
  <c r="J119" i="23" s="1"/>
  <c r="J118" i="23"/>
  <c r="I118" i="23"/>
  <c r="E118" i="23"/>
  <c r="I117" i="23"/>
  <c r="E117" i="23"/>
  <c r="J117" i="23" s="1"/>
  <c r="I116" i="23"/>
  <c r="E116" i="23"/>
  <c r="J116" i="23" s="1"/>
  <c r="I115" i="23"/>
  <c r="E115" i="23"/>
  <c r="J115" i="23" s="1"/>
  <c r="I114" i="23"/>
  <c r="E114" i="23"/>
  <c r="J114" i="23" s="1"/>
  <c r="I113" i="23"/>
  <c r="E113" i="23"/>
  <c r="I112" i="23"/>
  <c r="E112" i="23"/>
  <c r="J112" i="23" s="1"/>
  <c r="J111" i="23"/>
  <c r="I111" i="23"/>
  <c r="E111" i="23"/>
  <c r="J110" i="23"/>
  <c r="I110" i="23"/>
  <c r="E110" i="23"/>
  <c r="I109" i="23"/>
  <c r="E109" i="23"/>
  <c r="J109" i="23" s="1"/>
  <c r="I108" i="23"/>
  <c r="E108" i="23"/>
  <c r="J108" i="23" s="1"/>
  <c r="J107" i="23"/>
  <c r="I107" i="23"/>
  <c r="E107" i="23"/>
  <c r="I106" i="23"/>
  <c r="E106" i="23"/>
  <c r="J106" i="23" s="1"/>
  <c r="I105" i="23"/>
  <c r="E105" i="23"/>
  <c r="J104" i="23"/>
  <c r="I104" i="23"/>
  <c r="E104" i="23"/>
  <c r="I103" i="23"/>
  <c r="E103" i="23"/>
  <c r="J103" i="23" s="1"/>
  <c r="J102" i="23"/>
  <c r="I102" i="23"/>
  <c r="E102" i="23"/>
  <c r="I101" i="23"/>
  <c r="E101" i="23"/>
  <c r="J101" i="23" s="1"/>
  <c r="I100" i="23"/>
  <c r="E100" i="23"/>
  <c r="J100" i="23" s="1"/>
  <c r="I99" i="23"/>
  <c r="E99" i="23"/>
  <c r="J99" i="23" s="1"/>
  <c r="I98" i="23"/>
  <c r="E98" i="23"/>
  <c r="J98" i="23" s="1"/>
  <c r="I97" i="23"/>
  <c r="E97" i="23"/>
  <c r="I96" i="23"/>
  <c r="E96" i="23"/>
  <c r="J96" i="23" s="1"/>
  <c r="J95" i="23"/>
  <c r="I95" i="23"/>
  <c r="E95" i="23"/>
  <c r="J94" i="23"/>
  <c r="I94" i="23"/>
  <c r="E94" i="23"/>
  <c r="I93" i="23"/>
  <c r="E93" i="23"/>
  <c r="J93" i="23" s="1"/>
  <c r="I92" i="23"/>
  <c r="E92" i="23"/>
  <c r="J92" i="23" s="1"/>
  <c r="I91" i="23"/>
  <c r="E91" i="23"/>
  <c r="J91" i="23" s="1"/>
  <c r="I90" i="23"/>
  <c r="E90" i="23"/>
  <c r="J90" i="23" s="1"/>
  <c r="I89" i="23"/>
  <c r="E89" i="23"/>
  <c r="J89" i="23" s="1"/>
  <c r="I88" i="23"/>
  <c r="E88" i="23"/>
  <c r="J88" i="23" s="1"/>
  <c r="I87" i="23"/>
  <c r="E87" i="23"/>
  <c r="J87" i="23" s="1"/>
  <c r="J86" i="23"/>
  <c r="I86" i="23"/>
  <c r="E86" i="23"/>
  <c r="I85" i="23"/>
  <c r="E85" i="23"/>
  <c r="J85" i="23" s="1"/>
  <c r="I84" i="23"/>
  <c r="E84" i="23"/>
  <c r="J84" i="23" s="1"/>
  <c r="I83" i="23"/>
  <c r="E83" i="23"/>
  <c r="J83" i="23" s="1"/>
  <c r="I82" i="23"/>
  <c r="E82" i="23"/>
  <c r="J82" i="23" s="1"/>
  <c r="I81" i="23"/>
  <c r="E81" i="23"/>
  <c r="I80" i="23"/>
  <c r="E80" i="23"/>
  <c r="J80" i="23" s="1"/>
  <c r="I79" i="23"/>
  <c r="E79" i="23"/>
  <c r="J79" i="23" s="1"/>
  <c r="J78" i="23"/>
  <c r="I78" i="23"/>
  <c r="E78" i="23"/>
  <c r="I77" i="23"/>
  <c r="E77" i="23"/>
  <c r="J77" i="23" s="1"/>
  <c r="I76" i="23"/>
  <c r="E76" i="23"/>
  <c r="J76" i="23" s="1"/>
  <c r="I75" i="23"/>
  <c r="E75" i="23"/>
  <c r="J75" i="23" s="1"/>
  <c r="I74" i="23"/>
  <c r="E74" i="23"/>
  <c r="J74" i="23" s="1"/>
  <c r="I73" i="23"/>
  <c r="E73" i="23"/>
  <c r="I72" i="23"/>
  <c r="E72" i="23"/>
  <c r="J72" i="23" s="1"/>
  <c r="I71" i="23"/>
  <c r="E71" i="23"/>
  <c r="J71" i="23" s="1"/>
  <c r="J70" i="23"/>
  <c r="I70" i="23"/>
  <c r="E70" i="23"/>
  <c r="I69" i="23"/>
  <c r="E69" i="23"/>
  <c r="J69" i="23" s="1"/>
  <c r="I68" i="23"/>
  <c r="E68" i="23"/>
  <c r="J68" i="23" s="1"/>
  <c r="I67" i="23"/>
  <c r="E67" i="23"/>
  <c r="J67" i="23" s="1"/>
  <c r="I66" i="23"/>
  <c r="E66" i="23"/>
  <c r="J66" i="23" s="1"/>
  <c r="I65" i="23"/>
  <c r="J65" i="23" s="1"/>
  <c r="E65" i="23"/>
  <c r="I64" i="23"/>
  <c r="E64" i="23"/>
  <c r="J64" i="23" s="1"/>
  <c r="I63" i="23"/>
  <c r="E63" i="23"/>
  <c r="J63" i="23" s="1"/>
  <c r="J62" i="23"/>
  <c r="I62" i="23"/>
  <c r="E62" i="23"/>
  <c r="I61" i="23"/>
  <c r="E61" i="23"/>
  <c r="J61" i="23" s="1"/>
  <c r="I60" i="23"/>
  <c r="E60" i="23"/>
  <c r="J60" i="23" s="1"/>
  <c r="I59" i="23"/>
  <c r="E59" i="23"/>
  <c r="J59" i="23" s="1"/>
  <c r="I58" i="23"/>
  <c r="E58" i="23"/>
  <c r="J58" i="23" s="1"/>
  <c r="I57" i="23"/>
  <c r="J57" i="23" s="1"/>
  <c r="E57" i="23"/>
  <c r="I56" i="23"/>
  <c r="E56" i="23"/>
  <c r="J56" i="23" s="1"/>
  <c r="I55" i="23"/>
  <c r="E55" i="23"/>
  <c r="J55" i="23" s="1"/>
  <c r="J54" i="23"/>
  <c r="I54" i="23"/>
  <c r="E54" i="23"/>
  <c r="I53" i="23"/>
  <c r="E53" i="23"/>
  <c r="J53" i="23" s="1"/>
  <c r="I52" i="23"/>
  <c r="E52" i="23"/>
  <c r="J52" i="23" s="1"/>
  <c r="I51" i="23"/>
  <c r="E51" i="23"/>
  <c r="J51" i="23" s="1"/>
  <c r="I50" i="23"/>
  <c r="E50" i="23"/>
  <c r="J50" i="23" s="1"/>
  <c r="I49" i="23"/>
  <c r="E49" i="23"/>
  <c r="J49" i="23" s="1"/>
  <c r="I48" i="23"/>
  <c r="E48" i="23"/>
  <c r="J48" i="23" s="1"/>
  <c r="I47" i="23"/>
  <c r="E47" i="23"/>
  <c r="J47" i="23" s="1"/>
  <c r="J46" i="23"/>
  <c r="I46" i="23"/>
  <c r="E46" i="23"/>
  <c r="I45" i="23"/>
  <c r="E45" i="23"/>
  <c r="J45" i="23" s="1"/>
  <c r="I44" i="23"/>
  <c r="E44" i="23"/>
  <c r="J44" i="23" s="1"/>
  <c r="I43" i="23"/>
  <c r="E43" i="23"/>
  <c r="J43" i="23" s="1"/>
  <c r="I42" i="23"/>
  <c r="E42" i="23"/>
  <c r="J42" i="23" s="1"/>
  <c r="I41" i="23"/>
  <c r="E41" i="23"/>
  <c r="I40" i="23"/>
  <c r="E40" i="23"/>
  <c r="J40" i="23" s="1"/>
  <c r="I39" i="23"/>
  <c r="E39" i="23"/>
  <c r="J39" i="23" s="1"/>
  <c r="J38" i="23"/>
  <c r="I38" i="23"/>
  <c r="E38" i="23"/>
  <c r="I37" i="23"/>
  <c r="E37" i="23"/>
  <c r="J37" i="23" s="1"/>
  <c r="I36" i="23"/>
  <c r="E36" i="23"/>
  <c r="J36" i="23" s="1"/>
  <c r="I35" i="23"/>
  <c r="E35" i="23"/>
  <c r="J35" i="23" s="1"/>
  <c r="I34" i="23"/>
  <c r="E34" i="23"/>
  <c r="J34" i="23" s="1"/>
  <c r="I33" i="23"/>
  <c r="E33" i="23"/>
  <c r="I32" i="23"/>
  <c r="E32" i="23"/>
  <c r="J32" i="23" s="1"/>
  <c r="I31" i="23"/>
  <c r="E31" i="23"/>
  <c r="J31" i="23" s="1"/>
  <c r="J30" i="23"/>
  <c r="I30" i="23"/>
  <c r="E30" i="23"/>
  <c r="I29" i="23"/>
  <c r="E29" i="23"/>
  <c r="J29" i="23" s="1"/>
  <c r="I28" i="23"/>
  <c r="E28" i="23"/>
  <c r="J28" i="23" s="1"/>
  <c r="I27" i="23"/>
  <c r="J27" i="23" s="1"/>
  <c r="E27" i="23"/>
  <c r="I26" i="23"/>
  <c r="E26" i="23"/>
  <c r="J26" i="23" s="1"/>
  <c r="I25" i="23"/>
  <c r="E25" i="23"/>
  <c r="J25" i="23" s="1"/>
  <c r="I24" i="23"/>
  <c r="E24" i="23"/>
  <c r="J24" i="23" s="1"/>
  <c r="J23" i="23"/>
  <c r="I23" i="23"/>
  <c r="E23" i="23"/>
  <c r="J22" i="23"/>
  <c r="I22" i="23"/>
  <c r="E22" i="23"/>
  <c r="I21" i="23"/>
  <c r="E21" i="23"/>
  <c r="J21" i="23" s="1"/>
  <c r="I20" i="23"/>
  <c r="E20" i="23"/>
  <c r="J20" i="23" s="1"/>
  <c r="I19" i="23"/>
  <c r="J19" i="23" s="1"/>
  <c r="E19" i="23"/>
  <c r="I18" i="23"/>
  <c r="E18" i="23"/>
  <c r="J18" i="23" s="1"/>
  <c r="J17" i="23"/>
  <c r="I17" i="23"/>
  <c r="E17" i="23"/>
  <c r="J16" i="23"/>
  <c r="I16" i="23"/>
  <c r="E16" i="23"/>
  <c r="J15" i="23"/>
  <c r="I15" i="23"/>
  <c r="E15" i="23"/>
  <c r="I14" i="23"/>
  <c r="E14" i="23"/>
  <c r="J14" i="23" s="1"/>
  <c r="I13" i="23"/>
  <c r="E13" i="23"/>
  <c r="J13" i="23" s="1"/>
  <c r="I12" i="23"/>
  <c r="J12" i="23" s="1"/>
  <c r="E12" i="23"/>
  <c r="I11" i="23"/>
  <c r="E11" i="23"/>
  <c r="J11" i="23" s="1"/>
  <c r="I10" i="23"/>
  <c r="E10" i="23"/>
  <c r="J10" i="23" s="1"/>
  <c r="J9" i="23"/>
  <c r="I9" i="23"/>
  <c r="E9" i="23"/>
  <c r="J8" i="23"/>
  <c r="I8" i="23"/>
  <c r="E8" i="23"/>
  <c r="J7" i="23"/>
  <c r="I7" i="23"/>
  <c r="E7" i="23"/>
  <c r="I6" i="23"/>
  <c r="E6" i="23"/>
  <c r="J6" i="23" s="1"/>
  <c r="I5" i="23"/>
  <c r="E5" i="23"/>
  <c r="J5" i="23" s="1"/>
  <c r="J4" i="23"/>
  <c r="I4" i="23"/>
  <c r="E4" i="23"/>
  <c r="I3" i="23"/>
  <c r="E3" i="23"/>
  <c r="J3" i="23" s="1"/>
  <c r="I2" i="23"/>
  <c r="E2" i="23"/>
  <c r="J2" i="23" s="1"/>
  <c r="D5" i="22"/>
  <c r="D13" i="22"/>
  <c r="D17" i="22"/>
  <c r="D21" i="22"/>
  <c r="D25" i="22"/>
  <c r="D29" i="22"/>
  <c r="D33" i="22"/>
  <c r="D37" i="22"/>
  <c r="D41" i="22"/>
  <c r="D49" i="22"/>
  <c r="D53" i="22"/>
  <c r="D57" i="22"/>
  <c r="D61" i="22"/>
  <c r="D65" i="22"/>
  <c r="D69" i="22"/>
  <c r="D77" i="22"/>
  <c r="D81" i="22"/>
  <c r="D85" i="22"/>
  <c r="D89" i="22"/>
  <c r="D93" i="22"/>
  <c r="D97" i="22"/>
  <c r="D101" i="22"/>
  <c r="D105" i="22"/>
  <c r="D109" i="22"/>
  <c r="D113" i="22"/>
  <c r="D121" i="22"/>
  <c r="D129" i="22"/>
  <c r="D133" i="22"/>
  <c r="D137" i="22"/>
  <c r="D141" i="22"/>
  <c r="D145" i="22"/>
  <c r="D149" i="22"/>
  <c r="D153" i="22"/>
  <c r="D157" i="22"/>
  <c r="D161" i="22"/>
  <c r="D165" i="22"/>
  <c r="D173" i="22"/>
  <c r="D177" i="22"/>
  <c r="D181" i="22"/>
  <c r="D185" i="22"/>
  <c r="D189" i="22"/>
  <c r="D193" i="22"/>
  <c r="D197" i="22"/>
  <c r="D201" i="22"/>
  <c r="D205" i="22"/>
  <c r="D209" i="22"/>
  <c r="D213" i="22"/>
  <c r="D217" i="22"/>
  <c r="D221" i="22"/>
  <c r="D225" i="22"/>
  <c r="D229" i="22"/>
  <c r="D233" i="22"/>
  <c r="D241" i="22"/>
  <c r="D249" i="22"/>
  <c r="D253" i="22"/>
  <c r="D257" i="22"/>
  <c r="D261" i="22"/>
  <c r="D265" i="22"/>
  <c r="D269" i="22"/>
  <c r="D273" i="22"/>
  <c r="D277" i="22"/>
  <c r="D281" i="22"/>
  <c r="D285" i="22"/>
  <c r="D289" i="22"/>
  <c r="D293" i="22"/>
  <c r="D297" i="22"/>
  <c r="D301" i="22"/>
  <c r="D305" i="22"/>
  <c r="D309" i="22"/>
  <c r="D313" i="22"/>
  <c r="D317" i="22"/>
  <c r="D321" i="22"/>
  <c r="D325" i="22"/>
  <c r="D329" i="22"/>
  <c r="D333" i="22"/>
  <c r="D337" i="22"/>
  <c r="D341" i="22"/>
  <c r="D345" i="22"/>
  <c r="D349" i="22"/>
  <c r="D353" i="22"/>
  <c r="D357" i="22"/>
  <c r="D361" i="22"/>
  <c r="D365" i="22"/>
  <c r="D369" i="22"/>
  <c r="D373" i="22"/>
  <c r="D377" i="22"/>
  <c r="D381" i="22"/>
  <c r="D385" i="22"/>
  <c r="D389" i="22"/>
  <c r="D393" i="22"/>
  <c r="D397" i="22"/>
  <c r="D401" i="22"/>
  <c r="D405" i="22"/>
  <c r="D409" i="22"/>
  <c r="D413" i="22"/>
  <c r="D417" i="22"/>
  <c r="D421" i="22"/>
  <c r="D425" i="22"/>
  <c r="D429" i="22"/>
  <c r="D433" i="22"/>
  <c r="D437" i="22"/>
  <c r="D441" i="22"/>
  <c r="D445" i="22"/>
  <c r="D449" i="22"/>
  <c r="D453" i="22"/>
  <c r="D457" i="22"/>
  <c r="D461" i="22"/>
  <c r="D465" i="22"/>
  <c r="D469" i="22"/>
  <c r="D473" i="22"/>
  <c r="D477" i="22"/>
  <c r="D481" i="22"/>
  <c r="D485" i="22"/>
  <c r="D489" i="22"/>
  <c r="D493" i="22"/>
  <c r="D497" i="22"/>
  <c r="D501" i="22"/>
  <c r="D505" i="22"/>
  <c r="D509" i="22"/>
  <c r="D513" i="22"/>
  <c r="D517" i="22"/>
  <c r="D521" i="22"/>
  <c r="D525" i="22"/>
  <c r="D529" i="22"/>
  <c r="D533" i="22"/>
  <c r="D537" i="22"/>
  <c r="D541" i="22"/>
  <c r="D545" i="22"/>
  <c r="D549" i="22"/>
  <c r="D553" i="22"/>
  <c r="D557" i="22"/>
  <c r="D561" i="22"/>
  <c r="D565" i="22"/>
  <c r="D569" i="22"/>
  <c r="D573" i="22"/>
  <c r="D577" i="22"/>
  <c r="D581" i="22"/>
  <c r="D585" i="22"/>
  <c r="D589" i="22"/>
  <c r="D593" i="22"/>
  <c r="D597" i="22"/>
  <c r="D601" i="22"/>
  <c r="D605" i="22"/>
  <c r="D609" i="22"/>
  <c r="D613" i="22"/>
  <c r="D617" i="22"/>
  <c r="D621" i="22"/>
  <c r="D625" i="22"/>
  <c r="D629" i="22"/>
  <c r="D633" i="22"/>
  <c r="D637" i="22"/>
  <c r="D641" i="22"/>
  <c r="D645" i="22"/>
  <c r="D649" i="22"/>
  <c r="D653" i="22"/>
  <c r="D657" i="22"/>
  <c r="D661" i="22"/>
  <c r="D665" i="22"/>
  <c r="D669" i="22"/>
  <c r="D673" i="22"/>
  <c r="D677" i="22"/>
  <c r="D681" i="22"/>
  <c r="D685" i="22"/>
  <c r="D689" i="22"/>
  <c r="D693" i="22"/>
  <c r="D697" i="22"/>
  <c r="D701" i="22"/>
  <c r="D705" i="22"/>
  <c r="D709" i="22"/>
  <c r="D713" i="22"/>
  <c r="D717" i="22"/>
  <c r="D721" i="22"/>
  <c r="D725" i="22"/>
  <c r="D729" i="22"/>
  <c r="D733" i="22"/>
  <c r="D737" i="22"/>
  <c r="D745" i="22"/>
  <c r="D749" i="22"/>
  <c r="D753" i="22"/>
  <c r="D757" i="22"/>
  <c r="D761" i="22"/>
  <c r="D765" i="22"/>
  <c r="D769" i="22"/>
  <c r="D773" i="22"/>
  <c r="D777" i="22"/>
  <c r="D781" i="22"/>
  <c r="D785" i="22"/>
  <c r="D789" i="22"/>
  <c r="D793" i="22"/>
  <c r="D797" i="22"/>
  <c r="D801" i="22"/>
  <c r="D805" i="22"/>
  <c r="D809" i="22"/>
  <c r="D813" i="22"/>
  <c r="D817" i="22"/>
  <c r="D821" i="22"/>
  <c r="D825" i="22"/>
  <c r="D829" i="22"/>
  <c r="D833" i="22"/>
  <c r="D837" i="22"/>
  <c r="D841" i="22"/>
  <c r="D845" i="22"/>
  <c r="D849" i="22"/>
  <c r="D853" i="22"/>
  <c r="D857" i="22"/>
  <c r="D861" i="22"/>
  <c r="D865" i="22"/>
  <c r="D869" i="22"/>
  <c r="D873" i="22"/>
  <c r="D877" i="22"/>
  <c r="D881" i="22"/>
  <c r="D885" i="22"/>
  <c r="D889" i="22"/>
  <c r="D893" i="22"/>
  <c r="D897" i="22"/>
  <c r="D901" i="22"/>
  <c r="D905" i="22"/>
  <c r="D909" i="22"/>
  <c r="D913" i="22"/>
  <c r="D917" i="22"/>
  <c r="D921" i="22"/>
  <c r="D925" i="22"/>
  <c r="D929" i="22"/>
  <c r="D933" i="22"/>
  <c r="D937" i="22"/>
  <c r="D941" i="22"/>
  <c r="D945" i="22"/>
  <c r="D949" i="22"/>
  <c r="D953" i="22"/>
  <c r="D957" i="22"/>
  <c r="D961" i="22"/>
  <c r="D965" i="22"/>
  <c r="D969" i="22"/>
  <c r="D973" i="22"/>
  <c r="D977" i="22"/>
  <c r="D981" i="22"/>
  <c r="D985" i="22"/>
  <c r="D989" i="22"/>
  <c r="D993" i="22"/>
  <c r="D997" i="22"/>
  <c r="D1001" i="22"/>
  <c r="D1005" i="22"/>
  <c r="D1009" i="22"/>
  <c r="D1013" i="22"/>
  <c r="D1017" i="22"/>
  <c r="D1021" i="22"/>
  <c r="D1025" i="22"/>
  <c r="D1029" i="22"/>
  <c r="D1033" i="22"/>
  <c r="D1037" i="22"/>
  <c r="D1041" i="22"/>
  <c r="D1045" i="22"/>
  <c r="D1049" i="22"/>
  <c r="D1053" i="22"/>
  <c r="D1057" i="22"/>
  <c r="D1061" i="22"/>
  <c r="D1065" i="22"/>
  <c r="D1069" i="22"/>
  <c r="D1073" i="22"/>
  <c r="D1081" i="22"/>
  <c r="D1085" i="22"/>
  <c r="D1089" i="22"/>
  <c r="D1093" i="22"/>
  <c r="D1101" i="22"/>
  <c r="D1109" i="22"/>
  <c r="D1113" i="22"/>
  <c r="D1117" i="22"/>
  <c r="D1121" i="22"/>
  <c r="D1125" i="22"/>
  <c r="D1129" i="22"/>
  <c r="D1133" i="22"/>
  <c r="D1137" i="22"/>
  <c r="D1141" i="22"/>
  <c r="D1145" i="22"/>
  <c r="D1149" i="22"/>
  <c r="D1153" i="22"/>
  <c r="D1157" i="22"/>
  <c r="D1161" i="22"/>
  <c r="D1165" i="22"/>
  <c r="D1169" i="22"/>
  <c r="D1173" i="22"/>
  <c r="D1177" i="22"/>
  <c r="D1181" i="22"/>
  <c r="D1185" i="22"/>
  <c r="D1189" i="22"/>
  <c r="D1193" i="22"/>
  <c r="D1197" i="22"/>
  <c r="D1201" i="22"/>
  <c r="D1205" i="22"/>
  <c r="D1209" i="22"/>
  <c r="D1213" i="22"/>
  <c r="D1217" i="22"/>
  <c r="D1221" i="22"/>
  <c r="D1225" i="22"/>
  <c r="D1229" i="22"/>
  <c r="D1233" i="22"/>
  <c r="D1237" i="22"/>
  <c r="D1241" i="22"/>
  <c r="D1245" i="22"/>
  <c r="D1249" i="22"/>
  <c r="D1253" i="22"/>
  <c r="D1257" i="22"/>
  <c r="D1261" i="22"/>
  <c r="D1265" i="22"/>
  <c r="D1269" i="22"/>
  <c r="D1273" i="22"/>
  <c r="D1277" i="22"/>
  <c r="D1281" i="22"/>
  <c r="D1285" i="22"/>
  <c r="D1289" i="22"/>
  <c r="D1293" i="22"/>
  <c r="D1297" i="22"/>
  <c r="D1301" i="22"/>
  <c r="D1305" i="22"/>
  <c r="D1309" i="22"/>
  <c r="D1313" i="22"/>
  <c r="D1317" i="22"/>
  <c r="D1321" i="22"/>
  <c r="D1325" i="22"/>
  <c r="D1329" i="22"/>
  <c r="D1333" i="22"/>
  <c r="D1337" i="22"/>
  <c r="D1341" i="22"/>
  <c r="D1345" i="22"/>
  <c r="D1349" i="22"/>
  <c r="D1353" i="22"/>
  <c r="D1357" i="22"/>
  <c r="D1361" i="22"/>
  <c r="D1369" i="22"/>
  <c r="D1377" i="22"/>
  <c r="D1385" i="22"/>
  <c r="D1393" i="22"/>
  <c r="D1401" i="22"/>
  <c r="D1409" i="22"/>
  <c r="D1417" i="22"/>
  <c r="D1425" i="22"/>
  <c r="D1433" i="22"/>
  <c r="D1441" i="22"/>
  <c r="D1449" i="22"/>
  <c r="D1465" i="22"/>
  <c r="D1473" i="22"/>
  <c r="D1481" i="22"/>
  <c r="D1489" i="22"/>
  <c r="D1493" i="22"/>
  <c r="D1501" i="22"/>
  <c r="D1509" i="22"/>
  <c r="D1517" i="22"/>
  <c r="D1525" i="22"/>
  <c r="D1533" i="22"/>
  <c r="D1541" i="22"/>
  <c r="D1549" i="22"/>
  <c r="D1557" i="22"/>
  <c r="D1565" i="22"/>
  <c r="D1573" i="22"/>
  <c r="D1581" i="22"/>
  <c r="D1589" i="22"/>
  <c r="D1597" i="22"/>
  <c r="D1605" i="22"/>
  <c r="D1613" i="22"/>
  <c r="D1621" i="22"/>
  <c r="D1629" i="22"/>
  <c r="D1637" i="22"/>
  <c r="D1645" i="22"/>
  <c r="D1653" i="22"/>
  <c r="D1669" i="22"/>
  <c r="D1677" i="22"/>
  <c r="D1685" i="22"/>
  <c r="D1693" i="22"/>
  <c r="D1701" i="22"/>
  <c r="D1709" i="22"/>
  <c r="D1717" i="22"/>
  <c r="D1725" i="22"/>
  <c r="D1733" i="22"/>
  <c r="D1749" i="22"/>
  <c r="D1757" i="22"/>
  <c r="D1761" i="22"/>
  <c r="D1765" i="22"/>
  <c r="D1773" i="22"/>
  <c r="D1777" i="22"/>
  <c r="D1781" i="22"/>
  <c r="D1789" i="22"/>
  <c r="D1793" i="22"/>
  <c r="D1805" i="22"/>
  <c r="D1813" i="22"/>
  <c r="D1821" i="22"/>
  <c r="D1829" i="22"/>
  <c r="D1837" i="22"/>
  <c r="D1845" i="22"/>
  <c r="D1853" i="22"/>
  <c r="D1861" i="22"/>
  <c r="D1869" i="22"/>
  <c r="D1877" i="22"/>
  <c r="D1885" i="22"/>
  <c r="D1893" i="22"/>
  <c r="D1901" i="22"/>
  <c r="D1909" i="22"/>
  <c r="D1917" i="22"/>
  <c r="D1925" i="22"/>
  <c r="D1933" i="22"/>
  <c r="D1941" i="22"/>
  <c r="D1945" i="22"/>
  <c r="D1949" i="22"/>
  <c r="D1957" i="22"/>
  <c r="D1961" i="22"/>
  <c r="D1965" i="22"/>
  <c r="D1969" i="22"/>
  <c r="D1973" i="22"/>
  <c r="D1977" i="22"/>
  <c r="D1981" i="22"/>
  <c r="D1985" i="22"/>
  <c r="D1989" i="22"/>
  <c r="D1997" i="22"/>
  <c r="D2001" i="22"/>
  <c r="D2005" i="22"/>
  <c r="D2013" i="22"/>
  <c r="D2021" i="22"/>
  <c r="D2029" i="22"/>
  <c r="D2033" i="22"/>
  <c r="D2037" i="22"/>
  <c r="D2045" i="22"/>
  <c r="D2053" i="22"/>
  <c r="D2061" i="22"/>
  <c r="D2065" i="22"/>
  <c r="D2069" i="22"/>
  <c r="D2073" i="22"/>
  <c r="D2077" i="22"/>
  <c r="D2081" i="22"/>
  <c r="D2085" i="22"/>
  <c r="D2093" i="22"/>
  <c r="D2097" i="22"/>
  <c r="D2101" i="22"/>
  <c r="D2105" i="22"/>
  <c r="D2109" i="22"/>
  <c r="D2113" i="22"/>
  <c r="D2117" i="22"/>
  <c r="D2121" i="22"/>
  <c r="D2125" i="22"/>
  <c r="D2129" i="22"/>
  <c r="D2137" i="22"/>
  <c r="D2141" i="22"/>
  <c r="D2145" i="22"/>
  <c r="D2149" i="22"/>
  <c r="D2153" i="22"/>
  <c r="D2157" i="22"/>
  <c r="D2161" i="22"/>
  <c r="D2165" i="22"/>
  <c r="D2169" i="22"/>
  <c r="D2173" i="22"/>
  <c r="D2177" i="22"/>
  <c r="D2181" i="22"/>
  <c r="D2185" i="22"/>
  <c r="D2189" i="22"/>
  <c r="D2193" i="22"/>
  <c r="D2201" i="22"/>
  <c r="D2205" i="22"/>
  <c r="D2209" i="22"/>
  <c r="D2213" i="22"/>
  <c r="D2217" i="22"/>
  <c r="D2221" i="22"/>
  <c r="D2225" i="22"/>
  <c r="D2229" i="22"/>
  <c r="D2233" i="22"/>
  <c r="D2237" i="22"/>
  <c r="D2241" i="22"/>
  <c r="D2245" i="22"/>
  <c r="D2249" i="22"/>
  <c r="D2253" i="22"/>
  <c r="D2257" i="22"/>
  <c r="D2265" i="22"/>
  <c r="D2269" i="22"/>
  <c r="D2273" i="22"/>
  <c r="D2277" i="22"/>
  <c r="D2281" i="22"/>
  <c r="D2285" i="22"/>
  <c r="D2289" i="22"/>
  <c r="D2293" i="22"/>
  <c r="D2297" i="22"/>
  <c r="D2301" i="22"/>
  <c r="D2305" i="22"/>
  <c r="D2309" i="22"/>
  <c r="D2313" i="22"/>
  <c r="D2317" i="22"/>
  <c r="D2321" i="22"/>
  <c r="D2329" i="22"/>
  <c r="D2333" i="22"/>
  <c r="D2337" i="22"/>
  <c r="D2341" i="22"/>
  <c r="D2345" i="22"/>
  <c r="D2349" i="22"/>
  <c r="D2353" i="22"/>
  <c r="D2357" i="22"/>
  <c r="D2361" i="22"/>
  <c r="D2365" i="22"/>
  <c r="D2369" i="22"/>
  <c r="D2373" i="22"/>
  <c r="D2377" i="22"/>
  <c r="D2381" i="22"/>
  <c r="D2385" i="22"/>
  <c r="D2393" i="22"/>
  <c r="D2397" i="22"/>
  <c r="D2401" i="22"/>
  <c r="D2405" i="22"/>
  <c r="D2409" i="22"/>
  <c r="D2413" i="22"/>
  <c r="D2417" i="22"/>
  <c r="D2421" i="22"/>
  <c r="D2425" i="22"/>
  <c r="D2429" i="22"/>
  <c r="D2433" i="22"/>
  <c r="D2437" i="22"/>
  <c r="D2441" i="22"/>
  <c r="D2445" i="22"/>
  <c r="D2449" i="22"/>
  <c r="D2453" i="22"/>
  <c r="D2457" i="22"/>
  <c r="D2461" i="22"/>
  <c r="D2465" i="22"/>
  <c r="D2469" i="22"/>
  <c r="D2473" i="22"/>
  <c r="D2477" i="22"/>
  <c r="D2481" i="22"/>
  <c r="D2485" i="22"/>
  <c r="D2489" i="22"/>
  <c r="D2493" i="22"/>
  <c r="D2497" i="22"/>
  <c r="D2501" i="22"/>
  <c r="D2505" i="22"/>
  <c r="D2509" i="22"/>
  <c r="D2513" i="22"/>
  <c r="D2517" i="22"/>
  <c r="D2521" i="22"/>
  <c r="D2525" i="22"/>
  <c r="D2529" i="22"/>
  <c r="D2533" i="22"/>
  <c r="D2537" i="22"/>
  <c r="D2541" i="22"/>
  <c r="D2545" i="22"/>
  <c r="D2549" i="22"/>
  <c r="D2553" i="22"/>
  <c r="D2557" i="22"/>
  <c r="D2561" i="22"/>
  <c r="D2565" i="22"/>
  <c r="D2569" i="22"/>
  <c r="D2573" i="22"/>
  <c r="D2577" i="22"/>
  <c r="D2581" i="22"/>
  <c r="D2585" i="22"/>
  <c r="D2589" i="22"/>
  <c r="D2593" i="22"/>
  <c r="D2597" i="22"/>
  <c r="D2601" i="22"/>
  <c r="D2605" i="22"/>
  <c r="D2609" i="22"/>
  <c r="D2613" i="22"/>
  <c r="D2617" i="22"/>
  <c r="D2621" i="22"/>
  <c r="D2625" i="22"/>
  <c r="D2629" i="22"/>
  <c r="D2633" i="22"/>
  <c r="D2637" i="22"/>
  <c r="D2641" i="22"/>
  <c r="D2645" i="22"/>
  <c r="D2649" i="22"/>
  <c r="D2653" i="22"/>
  <c r="D2657" i="22"/>
  <c r="D2661" i="22"/>
  <c r="D2665" i="22"/>
  <c r="D2669" i="22"/>
  <c r="D2673" i="22"/>
  <c r="D2677" i="22"/>
  <c r="D2681" i="22"/>
  <c r="D2685" i="22"/>
  <c r="D2689" i="22"/>
  <c r="D2693" i="22"/>
  <c r="D2697" i="22"/>
  <c r="D2701" i="22"/>
  <c r="D2705" i="22"/>
  <c r="D2709" i="22"/>
  <c r="D2713" i="22"/>
  <c r="D2717" i="22"/>
  <c r="D2721" i="22"/>
  <c r="D2725" i="22"/>
  <c r="D2729" i="22"/>
  <c r="D2733" i="22"/>
  <c r="D2737" i="22"/>
  <c r="D2741" i="22"/>
  <c r="D2745" i="22"/>
  <c r="D2749" i="22"/>
  <c r="D2753" i="22"/>
  <c r="D2757" i="22"/>
  <c r="D2761" i="22"/>
  <c r="D2765" i="22"/>
  <c r="D2769" i="22"/>
  <c r="D2773" i="22"/>
  <c r="D2777" i="22"/>
  <c r="D2781" i="22"/>
  <c r="D2785" i="22"/>
  <c r="D2789" i="22"/>
  <c r="D2793" i="22"/>
  <c r="D2797" i="22"/>
  <c r="D2" i="22"/>
  <c r="D3" i="22"/>
  <c r="D4" i="22"/>
  <c r="D6" i="22"/>
  <c r="D7" i="22"/>
  <c r="D8" i="22"/>
  <c r="D9" i="22"/>
  <c r="D10" i="22"/>
  <c r="D11" i="22"/>
  <c r="D12" i="22"/>
  <c r="D14" i="22"/>
  <c r="D15" i="22"/>
  <c r="D18" i="22"/>
  <c r="D19" i="22"/>
  <c r="D20" i="22"/>
  <c r="D22" i="22"/>
  <c r="D23" i="22"/>
  <c r="D26" i="22"/>
  <c r="D27" i="22"/>
  <c r="D28" i="22"/>
  <c r="D30" i="22"/>
  <c r="D31" i="22"/>
  <c r="D34" i="22"/>
  <c r="D35" i="22"/>
  <c r="D36" i="22"/>
  <c r="D38" i="22"/>
  <c r="D39" i="22"/>
  <c r="D42" i="22"/>
  <c r="D43" i="22"/>
  <c r="D44" i="22"/>
  <c r="D45" i="22"/>
  <c r="D46" i="22"/>
  <c r="D47" i="22"/>
  <c r="D50" i="22"/>
  <c r="D51" i="22"/>
  <c r="D52" i="22"/>
  <c r="D54" i="22"/>
  <c r="D55" i="22"/>
  <c r="D58" i="22"/>
  <c r="D59" i="22"/>
  <c r="D60" i="22"/>
  <c r="D62" i="22"/>
  <c r="D63" i="22"/>
  <c r="D66" i="22"/>
  <c r="D67" i="22"/>
  <c r="D68" i="22"/>
  <c r="D70" i="22"/>
  <c r="D71" i="22"/>
  <c r="D73" i="22"/>
  <c r="D74" i="22"/>
  <c r="D75" i="22"/>
  <c r="D76" i="22"/>
  <c r="D78" i="22"/>
  <c r="D79" i="22"/>
  <c r="D82" i="22"/>
  <c r="D83" i="22"/>
  <c r="D84" i="22"/>
  <c r="D86" i="22"/>
  <c r="D87" i="22"/>
  <c r="D88" i="22"/>
  <c r="D90" i="22"/>
  <c r="D91" i="22"/>
  <c r="D92" i="22"/>
  <c r="D94" i="22"/>
  <c r="D95" i="22"/>
  <c r="D98" i="22"/>
  <c r="D99" i="22"/>
  <c r="D100" i="22"/>
  <c r="D102" i="22"/>
  <c r="D103" i="22"/>
  <c r="D106" i="22"/>
  <c r="D107" i="22"/>
  <c r="D108" i="22"/>
  <c r="D110" i="22"/>
  <c r="D111" i="22"/>
  <c r="D114" i="22"/>
  <c r="D115" i="22"/>
  <c r="D116" i="22"/>
  <c r="D117" i="22"/>
  <c r="D118" i="22"/>
  <c r="D119" i="22"/>
  <c r="D120" i="22"/>
  <c r="D122" i="22"/>
  <c r="D123" i="22"/>
  <c r="D124" i="22"/>
  <c r="D125" i="22"/>
  <c r="D126" i="22"/>
  <c r="D127" i="22"/>
  <c r="D130" i="22"/>
  <c r="D131" i="22"/>
  <c r="D132" i="22"/>
  <c r="D134" i="22"/>
  <c r="D135" i="22"/>
  <c r="D136" i="22"/>
  <c r="D138" i="22"/>
  <c r="D139" i="22"/>
  <c r="D140" i="22"/>
  <c r="D142" i="22"/>
  <c r="D143" i="22"/>
  <c r="D146" i="22"/>
  <c r="D147" i="22"/>
  <c r="D148" i="22"/>
  <c r="D150" i="22"/>
  <c r="D151" i="22"/>
  <c r="D152" i="22"/>
  <c r="D154" i="22"/>
  <c r="D155" i="22"/>
  <c r="D156" i="22"/>
  <c r="D158" i="22"/>
  <c r="D159" i="22"/>
  <c r="D162" i="22"/>
  <c r="D163" i="22"/>
  <c r="D164" i="22"/>
  <c r="D166" i="22"/>
  <c r="D167" i="22"/>
  <c r="D169" i="22"/>
  <c r="D170" i="22"/>
  <c r="D171" i="22"/>
  <c r="D172" i="22"/>
  <c r="D174" i="22"/>
  <c r="D175" i="22"/>
  <c r="D178" i="22"/>
  <c r="D179" i="22"/>
  <c r="D180" i="22"/>
  <c r="D182" i="22"/>
  <c r="D183" i="22"/>
  <c r="D184" i="22"/>
  <c r="D186" i="22"/>
  <c r="D187" i="22"/>
  <c r="D188" i="22"/>
  <c r="D190" i="22"/>
  <c r="D191" i="22"/>
  <c r="D194" i="22"/>
  <c r="D195" i="22"/>
  <c r="D196" i="22"/>
  <c r="D198" i="22"/>
  <c r="D199" i="22"/>
  <c r="D200" i="22"/>
  <c r="D202" i="22"/>
  <c r="D203" i="22"/>
  <c r="D204" i="22"/>
  <c r="D206" i="22"/>
  <c r="D207" i="22"/>
  <c r="D208" i="22"/>
  <c r="D210" i="22"/>
  <c r="D211" i="22"/>
  <c r="D212" i="22"/>
  <c r="D214" i="22"/>
  <c r="D215" i="22"/>
  <c r="D218" i="22"/>
  <c r="D219" i="22"/>
  <c r="D220" i="22"/>
  <c r="D222" i="22"/>
  <c r="D223" i="22"/>
  <c r="D226" i="22"/>
  <c r="D227" i="22"/>
  <c r="D228" i="22"/>
  <c r="D230" i="22"/>
  <c r="D231" i="22"/>
  <c r="D232" i="22"/>
  <c r="D234" i="22"/>
  <c r="D235" i="22"/>
  <c r="D236" i="22"/>
  <c r="D237" i="22"/>
  <c r="D238" i="22"/>
  <c r="D239" i="22"/>
  <c r="D240" i="22"/>
  <c r="D242" i="22"/>
  <c r="D243" i="22"/>
  <c r="D244" i="22"/>
  <c r="D245" i="22"/>
  <c r="D246" i="22"/>
  <c r="D247" i="22"/>
  <c r="D248" i="22"/>
  <c r="D250" i="22"/>
  <c r="D251" i="22"/>
  <c r="D252" i="22"/>
  <c r="D254" i="22"/>
  <c r="D255" i="22"/>
  <c r="D258" i="22"/>
  <c r="D259" i="22"/>
  <c r="D260" i="22"/>
  <c r="D262" i="22"/>
  <c r="D263" i="22"/>
  <c r="D264" i="22"/>
  <c r="D266" i="22"/>
  <c r="D267" i="22"/>
  <c r="D268" i="22"/>
  <c r="D270" i="22"/>
  <c r="D271" i="22"/>
  <c r="D274" i="22"/>
  <c r="D275" i="22"/>
  <c r="D276" i="22"/>
  <c r="D278" i="22"/>
  <c r="D279" i="22"/>
  <c r="D280" i="22"/>
  <c r="D282" i="22"/>
  <c r="D283" i="22"/>
  <c r="D284" i="22"/>
  <c r="D286" i="22"/>
  <c r="D287" i="22"/>
  <c r="D290" i="22"/>
  <c r="D291" i="22"/>
  <c r="D292" i="22"/>
  <c r="D294" i="22"/>
  <c r="D295" i="22"/>
  <c r="D296" i="22"/>
  <c r="D298" i="22"/>
  <c r="D299" i="22"/>
  <c r="D300" i="22"/>
  <c r="D302" i="22"/>
  <c r="D303" i="22"/>
  <c r="D306" i="22"/>
  <c r="D307" i="22"/>
  <c r="D308" i="22"/>
  <c r="D310" i="22"/>
  <c r="D311" i="22"/>
  <c r="D312" i="22"/>
  <c r="D314" i="22"/>
  <c r="D315" i="22"/>
  <c r="D316" i="22"/>
  <c r="D318" i="22"/>
  <c r="D319" i="22"/>
  <c r="D322" i="22"/>
  <c r="D323" i="22"/>
  <c r="D324" i="22"/>
  <c r="D326" i="22"/>
  <c r="D327" i="22"/>
  <c r="D328" i="22"/>
  <c r="D330" i="22"/>
  <c r="D331" i="22"/>
  <c r="D332" i="22"/>
  <c r="D334" i="22"/>
  <c r="D335" i="22"/>
  <c r="D338" i="22"/>
  <c r="D339" i="22"/>
  <c r="D340" i="22"/>
  <c r="D342" i="22"/>
  <c r="D343" i="22"/>
  <c r="D346" i="22"/>
  <c r="D347" i="22"/>
  <c r="D348" i="22"/>
  <c r="D350" i="22"/>
  <c r="D351" i="22"/>
  <c r="D354" i="22"/>
  <c r="D355" i="22"/>
  <c r="D356" i="22"/>
  <c r="D358" i="22"/>
  <c r="D359" i="22"/>
  <c r="D360" i="22"/>
  <c r="D362" i="22"/>
  <c r="D363" i="22"/>
  <c r="D364" i="22"/>
  <c r="D366" i="22"/>
  <c r="D367" i="22"/>
  <c r="D370" i="22"/>
  <c r="D371" i="22"/>
  <c r="D372" i="22"/>
  <c r="D374" i="22"/>
  <c r="D375" i="22"/>
  <c r="D376" i="22"/>
  <c r="D378" i="22"/>
  <c r="D379" i="22"/>
  <c r="D380" i="22"/>
  <c r="D382" i="22"/>
  <c r="D383" i="22"/>
  <c r="D384" i="22"/>
  <c r="D386" i="22"/>
  <c r="D387" i="22"/>
  <c r="D388" i="22"/>
  <c r="D390" i="22"/>
  <c r="D391" i="22"/>
  <c r="D392" i="22"/>
  <c r="D394" i="22"/>
  <c r="D395" i="22"/>
  <c r="D396" i="22"/>
  <c r="D398" i="22"/>
  <c r="D399" i="22"/>
  <c r="D402" i="22"/>
  <c r="D403" i="22"/>
  <c r="D404" i="22"/>
  <c r="D406" i="22"/>
  <c r="D407" i="22"/>
  <c r="D408" i="22"/>
  <c r="D410" i="22"/>
  <c r="D411" i="22"/>
  <c r="D412" i="22"/>
  <c r="D414" i="22"/>
  <c r="D415" i="22"/>
  <c r="D416" i="22"/>
  <c r="D418" i="22"/>
  <c r="D419" i="22"/>
  <c r="D420" i="22"/>
  <c r="D422" i="22"/>
  <c r="D423" i="22"/>
  <c r="D424" i="22"/>
  <c r="D426" i="22"/>
  <c r="D427" i="22"/>
  <c r="D428" i="22"/>
  <c r="D430" i="22"/>
  <c r="D431" i="22"/>
  <c r="D434" i="22"/>
  <c r="D435" i="22"/>
  <c r="D436" i="22"/>
  <c r="D438" i="22"/>
  <c r="D439" i="22"/>
  <c r="D440" i="22"/>
  <c r="D442" i="22"/>
  <c r="D443" i="22"/>
  <c r="D444" i="22"/>
  <c r="D446" i="22"/>
  <c r="D447" i="22"/>
  <c r="D450" i="22"/>
  <c r="D451" i="22"/>
  <c r="D452" i="22"/>
  <c r="D454" i="22"/>
  <c r="D455" i="22"/>
  <c r="D456" i="22"/>
  <c r="D458" i="22"/>
  <c r="D459" i="22"/>
  <c r="D460" i="22"/>
  <c r="D462" i="22"/>
  <c r="D463" i="22"/>
  <c r="D466" i="22"/>
  <c r="D467" i="22"/>
  <c r="D468" i="22"/>
  <c r="D470" i="22"/>
  <c r="D471" i="22"/>
  <c r="D472" i="22"/>
  <c r="D474" i="22"/>
  <c r="D475" i="22"/>
  <c r="D476" i="22"/>
  <c r="D478" i="22"/>
  <c r="D479" i="22"/>
  <c r="D482" i="22"/>
  <c r="D483" i="22"/>
  <c r="D484" i="22"/>
  <c r="D486" i="22"/>
  <c r="D487" i="22"/>
  <c r="D488" i="22"/>
  <c r="D490" i="22"/>
  <c r="D491" i="22"/>
  <c r="D492" i="22"/>
  <c r="D494" i="22"/>
  <c r="D495" i="22"/>
  <c r="D498" i="22"/>
  <c r="D499" i="22"/>
  <c r="D500" i="22"/>
  <c r="D502" i="22"/>
  <c r="D503" i="22"/>
  <c r="D504" i="22"/>
  <c r="D506" i="22"/>
  <c r="D507" i="22"/>
  <c r="D508" i="22"/>
  <c r="D510" i="22"/>
  <c r="D511" i="22"/>
  <c r="D512" i="22"/>
  <c r="D514" i="22"/>
  <c r="D515" i="22"/>
  <c r="D516" i="22"/>
  <c r="D518" i="22"/>
  <c r="D519" i="22"/>
  <c r="D520" i="22"/>
  <c r="D522" i="22"/>
  <c r="D523" i="22"/>
  <c r="D524" i="22"/>
  <c r="D526" i="22"/>
  <c r="D527" i="22"/>
  <c r="D530" i="22"/>
  <c r="D531" i="22"/>
  <c r="D532" i="22"/>
  <c r="D534" i="22"/>
  <c r="D535" i="22"/>
  <c r="D536" i="22"/>
  <c r="D538" i="22"/>
  <c r="D539" i="22"/>
  <c r="D540" i="22"/>
  <c r="D542" i="22"/>
  <c r="D543" i="22"/>
  <c r="D544" i="22"/>
  <c r="D546" i="22"/>
  <c r="D547" i="22"/>
  <c r="D548" i="22"/>
  <c r="D550" i="22"/>
  <c r="D551" i="22"/>
  <c r="D552" i="22"/>
  <c r="D554" i="22"/>
  <c r="D555" i="22"/>
  <c r="D556" i="22"/>
  <c r="D558" i="22"/>
  <c r="D559" i="22"/>
  <c r="D562" i="22"/>
  <c r="D563" i="22"/>
  <c r="D564" i="22"/>
  <c r="D566" i="22"/>
  <c r="D567" i="22"/>
  <c r="D568" i="22"/>
  <c r="D570" i="22"/>
  <c r="D571" i="22"/>
  <c r="D572" i="22"/>
  <c r="D574" i="22"/>
  <c r="D575" i="22"/>
  <c r="D578" i="22"/>
  <c r="D579" i="22"/>
  <c r="D580" i="22"/>
  <c r="D582" i="22"/>
  <c r="D583" i="22"/>
  <c r="D584" i="22"/>
  <c r="D586" i="22"/>
  <c r="D587" i="22"/>
  <c r="D588" i="22"/>
  <c r="D590" i="22"/>
  <c r="D591" i="22"/>
  <c r="D594" i="22"/>
  <c r="D595" i="22"/>
  <c r="D596" i="22"/>
  <c r="D598" i="22"/>
  <c r="D599" i="22"/>
  <c r="D600" i="22"/>
  <c r="D602" i="22"/>
  <c r="D603" i="22"/>
  <c r="D604" i="22"/>
  <c r="D606" i="22"/>
  <c r="D607" i="22"/>
  <c r="D610" i="22"/>
  <c r="D611" i="22"/>
  <c r="D612" i="22"/>
  <c r="D614" i="22"/>
  <c r="D615" i="22"/>
  <c r="D616" i="22"/>
  <c r="D618" i="22"/>
  <c r="D619" i="22"/>
  <c r="D620" i="22"/>
  <c r="D622" i="22"/>
  <c r="D623" i="22"/>
  <c r="D626" i="22"/>
  <c r="D627" i="22"/>
  <c r="D628" i="22"/>
  <c r="D630" i="22"/>
  <c r="D631" i="22"/>
  <c r="D632" i="22"/>
  <c r="D634" i="22"/>
  <c r="D635" i="22"/>
  <c r="D636" i="22"/>
  <c r="D638" i="22"/>
  <c r="D642" i="22"/>
  <c r="D643" i="22"/>
  <c r="D644" i="22"/>
  <c r="D646" i="22"/>
  <c r="D647" i="22"/>
  <c r="D648" i="22"/>
  <c r="D650" i="22"/>
  <c r="D651" i="22"/>
  <c r="D652" i="22"/>
  <c r="D654" i="22"/>
  <c r="D658" i="22"/>
  <c r="D659" i="22"/>
  <c r="D660" i="22"/>
  <c r="D662" i="22"/>
  <c r="D663" i="22"/>
  <c r="D666" i="22"/>
  <c r="D667" i="22"/>
  <c r="D668" i="22"/>
  <c r="D670" i="22"/>
  <c r="D674" i="22"/>
  <c r="D675" i="22"/>
  <c r="D676" i="22"/>
  <c r="D678" i="22"/>
  <c r="D679" i="22"/>
  <c r="D680" i="22"/>
  <c r="D682" i="22"/>
  <c r="D683" i="22"/>
  <c r="D684" i="22"/>
  <c r="D686" i="22"/>
  <c r="D687" i="22"/>
  <c r="D690" i="22"/>
  <c r="D691" i="22"/>
  <c r="D692" i="22"/>
  <c r="D694" i="22"/>
  <c r="D695" i="22"/>
  <c r="D696" i="22"/>
  <c r="D698" i="22"/>
  <c r="D699" i="22"/>
  <c r="D700" i="22"/>
  <c r="D702" i="22"/>
  <c r="D703" i="22"/>
  <c r="D706" i="22"/>
  <c r="D707" i="22"/>
  <c r="D708" i="22"/>
  <c r="D710" i="22"/>
  <c r="D711" i="22"/>
  <c r="D712" i="22"/>
  <c r="D714" i="22"/>
  <c r="D715" i="22"/>
  <c r="D716" i="22"/>
  <c r="D718" i="22"/>
  <c r="D719" i="22"/>
  <c r="D722" i="22"/>
  <c r="D723" i="22"/>
  <c r="D724" i="22"/>
  <c r="D726" i="22"/>
  <c r="D727" i="22"/>
  <c r="D728" i="22"/>
  <c r="D730" i="22"/>
  <c r="D731" i="22"/>
  <c r="D732" i="22"/>
  <c r="D734" i="22"/>
  <c r="D735" i="22"/>
  <c r="D738" i="22"/>
  <c r="D739" i="22"/>
  <c r="D740" i="22"/>
  <c r="D741" i="22"/>
  <c r="D742" i="22"/>
  <c r="D743" i="22"/>
  <c r="D744" i="22"/>
  <c r="D746" i="22"/>
  <c r="D747" i="22"/>
  <c r="D748" i="22"/>
  <c r="D750" i="22"/>
  <c r="D751" i="22"/>
  <c r="D754" i="22"/>
  <c r="D755" i="22"/>
  <c r="D756" i="22"/>
  <c r="D758" i="22"/>
  <c r="D759" i="22"/>
  <c r="D760" i="22"/>
  <c r="D762" i="22"/>
  <c r="D763" i="22"/>
  <c r="D764" i="22"/>
  <c r="D766" i="22"/>
  <c r="D767" i="22"/>
  <c r="D770" i="22"/>
  <c r="D771" i="22"/>
  <c r="D772" i="22"/>
  <c r="D774" i="22"/>
  <c r="D775" i="22"/>
  <c r="D776" i="22"/>
  <c r="D778" i="22"/>
  <c r="D779" i="22"/>
  <c r="D780" i="22"/>
  <c r="D782" i="22"/>
  <c r="D783" i="22"/>
  <c r="D786" i="22"/>
  <c r="D787" i="22"/>
  <c r="D788" i="22"/>
  <c r="D790" i="22"/>
  <c r="D791" i="22"/>
  <c r="D792" i="22"/>
  <c r="D794" i="22"/>
  <c r="D795" i="22"/>
  <c r="D796" i="22"/>
  <c r="D798" i="22"/>
  <c r="D799" i="22"/>
  <c r="D800" i="22"/>
  <c r="D802" i="22"/>
  <c r="D803" i="22"/>
  <c r="D804" i="22"/>
  <c r="D806" i="22"/>
  <c r="D807" i="22"/>
  <c r="D808" i="22"/>
  <c r="D810" i="22"/>
  <c r="D811" i="22"/>
  <c r="D812" i="22"/>
  <c r="D814" i="22"/>
  <c r="D815" i="22"/>
  <c r="D816" i="22"/>
  <c r="D818" i="22"/>
  <c r="D819" i="22"/>
  <c r="D820" i="22"/>
  <c r="D822" i="22"/>
  <c r="D823" i="22"/>
  <c r="D824" i="22"/>
  <c r="D826" i="22"/>
  <c r="D827" i="22"/>
  <c r="D828" i="22"/>
  <c r="D830" i="22"/>
  <c r="D831" i="22"/>
  <c r="D832" i="22"/>
  <c r="D834" i="22"/>
  <c r="D835" i="22"/>
  <c r="D836" i="22"/>
  <c r="D838" i="22"/>
  <c r="D839" i="22"/>
  <c r="D840" i="22"/>
  <c r="D842" i="22"/>
  <c r="D843" i="22"/>
  <c r="D844" i="22"/>
  <c r="D846" i="22"/>
  <c r="D847" i="22"/>
  <c r="D848" i="22"/>
  <c r="D850" i="22"/>
  <c r="D851" i="22"/>
  <c r="D852" i="22"/>
  <c r="D854" i="22"/>
  <c r="D855" i="22"/>
  <c r="D856" i="22"/>
  <c r="D858" i="22"/>
  <c r="D859" i="22"/>
  <c r="D860" i="22"/>
  <c r="D862" i="22"/>
  <c r="D863" i="22"/>
  <c r="D864" i="22"/>
  <c r="D866" i="22"/>
  <c r="D867" i="22"/>
  <c r="D868" i="22"/>
  <c r="D870" i="22"/>
  <c r="D871" i="22"/>
  <c r="D872" i="22"/>
  <c r="D874" i="22"/>
  <c r="D875" i="22"/>
  <c r="D876" i="22"/>
  <c r="D878" i="22"/>
  <c r="D879" i="22"/>
  <c r="D880" i="22"/>
  <c r="D882" i="22"/>
  <c r="D883" i="22"/>
  <c r="D884" i="22"/>
  <c r="D886" i="22"/>
  <c r="D887" i="22"/>
  <c r="D888" i="22"/>
  <c r="D890" i="22"/>
  <c r="D891" i="22"/>
  <c r="D892" i="22"/>
  <c r="D894" i="22"/>
  <c r="D895" i="22"/>
  <c r="D896" i="22"/>
  <c r="D898" i="22"/>
  <c r="D899" i="22"/>
  <c r="D900" i="22"/>
  <c r="D902" i="22"/>
  <c r="D903" i="22"/>
  <c r="D904" i="22"/>
  <c r="D906" i="22"/>
  <c r="D907" i="22"/>
  <c r="D908" i="22"/>
  <c r="D910" i="22"/>
  <c r="D911" i="22"/>
  <c r="D912" i="22"/>
  <c r="D914" i="22"/>
  <c r="D915" i="22"/>
  <c r="D916" i="22"/>
  <c r="D918" i="22"/>
  <c r="D919" i="22"/>
  <c r="D920" i="22"/>
  <c r="D922" i="22"/>
  <c r="D923" i="22"/>
  <c r="D924" i="22"/>
  <c r="D926" i="22"/>
  <c r="D927" i="22"/>
  <c r="D928" i="22"/>
  <c r="D930" i="22"/>
  <c r="D931" i="22"/>
  <c r="D932" i="22"/>
  <c r="D934" i="22"/>
  <c r="D935" i="22"/>
  <c r="D936" i="22"/>
  <c r="D938" i="22"/>
  <c r="D939" i="22"/>
  <c r="D940" i="22"/>
  <c r="D942" i="22"/>
  <c r="D943" i="22"/>
  <c r="D944" i="22"/>
  <c r="D946" i="22"/>
  <c r="D947" i="22"/>
  <c r="D948" i="22"/>
  <c r="D950" i="22"/>
  <c r="D951" i="22"/>
  <c r="D952" i="22"/>
  <c r="D954" i="22"/>
  <c r="D955" i="22"/>
  <c r="D956" i="22"/>
  <c r="D958" i="22"/>
  <c r="D959" i="22"/>
  <c r="D960" i="22"/>
  <c r="D962" i="22"/>
  <c r="D963" i="22"/>
  <c r="D964" i="22"/>
  <c r="D966" i="22"/>
  <c r="D967" i="22"/>
  <c r="D968" i="22"/>
  <c r="D970" i="22"/>
  <c r="D971" i="22"/>
  <c r="D972" i="22"/>
  <c r="D974" i="22"/>
  <c r="D975" i="22"/>
  <c r="D976" i="22"/>
  <c r="D978" i="22"/>
  <c r="D979" i="22"/>
  <c r="D980" i="22"/>
  <c r="D982" i="22"/>
  <c r="D983" i="22"/>
  <c r="D984" i="22"/>
  <c r="D986" i="22"/>
  <c r="D987" i="22"/>
  <c r="D988" i="22"/>
  <c r="D990" i="22"/>
  <c r="D991" i="22"/>
  <c r="D992" i="22"/>
  <c r="D994" i="22"/>
  <c r="D995" i="22"/>
  <c r="D996" i="22"/>
  <c r="D998" i="22"/>
  <c r="D999" i="22"/>
  <c r="D1000" i="22"/>
  <c r="D1002" i="22"/>
  <c r="D1003" i="22"/>
  <c r="D1004" i="22"/>
  <c r="D1006" i="22"/>
  <c r="D1007" i="22"/>
  <c r="D1008" i="22"/>
  <c r="D1010" i="22"/>
  <c r="D1011" i="22"/>
  <c r="D1012" i="22"/>
  <c r="D1014" i="22"/>
  <c r="D1015" i="22"/>
  <c r="D1016" i="22"/>
  <c r="D1018" i="22"/>
  <c r="D1019" i="22"/>
  <c r="D1020" i="22"/>
  <c r="D1022" i="22"/>
  <c r="D1023" i="22"/>
  <c r="D1024" i="22"/>
  <c r="D1026" i="22"/>
  <c r="D1027" i="22"/>
  <c r="D1028" i="22"/>
  <c r="D1030" i="22"/>
  <c r="D1031" i="22"/>
  <c r="D1032" i="22"/>
  <c r="D1034" i="22"/>
  <c r="D1035" i="22"/>
  <c r="D1036" i="22"/>
  <c r="D1038" i="22"/>
  <c r="D1039" i="22"/>
  <c r="D1040" i="22"/>
  <c r="D1042" i="22"/>
  <c r="D1043" i="22"/>
  <c r="D1046" i="22"/>
  <c r="D1047" i="22"/>
  <c r="D1050" i="22"/>
  <c r="D1051" i="22"/>
  <c r="D1052" i="22"/>
  <c r="D1054" i="22"/>
  <c r="D1055" i="22"/>
  <c r="D1056" i="22"/>
  <c r="D1058" i="22"/>
  <c r="D1059" i="22"/>
  <c r="D1062" i="22"/>
  <c r="D1063" i="22"/>
  <c r="D1064" i="22"/>
  <c r="D1066" i="22"/>
  <c r="D1067" i="22"/>
  <c r="D1068" i="22"/>
  <c r="D1070" i="22"/>
  <c r="D1071" i="22"/>
  <c r="D1072" i="22"/>
  <c r="D1074" i="22"/>
  <c r="D1075" i="22"/>
  <c r="D1078" i="22"/>
  <c r="D1079" i="22"/>
  <c r="D1080" i="22"/>
  <c r="D1082" i="22"/>
  <c r="D1083" i="22"/>
  <c r="D1086" i="22"/>
  <c r="D1087" i="22"/>
  <c r="D1088" i="22"/>
  <c r="D1090" i="22"/>
  <c r="D1091" i="22"/>
  <c r="D1094" i="22"/>
  <c r="D1095" i="22"/>
  <c r="D1096" i="22"/>
  <c r="D1098" i="22"/>
  <c r="D1099" i="22"/>
  <c r="D1100" i="22"/>
  <c r="D1102" i="22"/>
  <c r="D1103" i="22"/>
  <c r="D1104" i="22"/>
  <c r="D1106" i="22"/>
  <c r="D1107" i="22"/>
  <c r="D1110" i="22"/>
  <c r="D1111" i="22"/>
  <c r="D1112" i="22"/>
  <c r="D1114" i="22"/>
  <c r="D1115" i="22"/>
  <c r="D1116" i="22"/>
  <c r="D1118" i="22"/>
  <c r="D1119" i="22"/>
  <c r="D1120" i="22"/>
  <c r="D1122" i="22"/>
  <c r="D1123" i="22"/>
  <c r="D1124" i="22"/>
  <c r="D1126" i="22"/>
  <c r="D1127" i="22"/>
  <c r="D1128" i="22"/>
  <c r="D1130" i="22"/>
  <c r="D1131" i="22"/>
  <c r="D1132" i="22"/>
  <c r="D1134" i="22"/>
  <c r="D1135" i="22"/>
  <c r="D1136" i="22"/>
  <c r="D1138" i="22"/>
  <c r="D1139" i="22"/>
  <c r="D1140" i="22"/>
  <c r="D1142" i="22"/>
  <c r="D1143" i="22"/>
  <c r="D1144" i="22"/>
  <c r="D1146" i="22"/>
  <c r="D1147" i="22"/>
  <c r="D1148" i="22"/>
  <c r="D1150" i="22"/>
  <c r="D1151" i="22"/>
  <c r="D1152" i="22"/>
  <c r="D1154" i="22"/>
  <c r="D1155" i="22"/>
  <c r="D1156" i="22"/>
  <c r="D1158" i="22"/>
  <c r="D1159" i="22"/>
  <c r="D1160" i="22"/>
  <c r="D1162" i="22"/>
  <c r="D1163" i="22"/>
  <c r="D1164" i="22"/>
  <c r="D1166" i="22"/>
  <c r="D1167" i="22"/>
  <c r="D1168" i="22"/>
  <c r="D1170" i="22"/>
  <c r="D1171" i="22"/>
  <c r="D1172" i="22"/>
  <c r="D1174" i="22"/>
  <c r="D1175" i="22"/>
  <c r="D1176" i="22"/>
  <c r="D1178" i="22"/>
  <c r="D1179" i="22"/>
  <c r="D1180" i="22"/>
  <c r="D1182" i="22"/>
  <c r="D1183" i="22"/>
  <c r="D1184" i="22"/>
  <c r="D1186" i="22"/>
  <c r="D1187" i="22"/>
  <c r="D1188" i="22"/>
  <c r="D1190" i="22"/>
  <c r="D1191" i="22"/>
  <c r="D1192" i="22"/>
  <c r="D1194" i="22"/>
  <c r="D1195" i="22"/>
  <c r="D1196" i="22"/>
  <c r="D1198" i="22"/>
  <c r="D1199" i="22"/>
  <c r="D1200" i="22"/>
  <c r="D1202" i="22"/>
  <c r="D1203" i="22"/>
  <c r="D1204" i="22"/>
  <c r="D1206" i="22"/>
  <c r="D1207" i="22"/>
  <c r="D1208" i="22"/>
  <c r="D1210" i="22"/>
  <c r="D1211" i="22"/>
  <c r="D1212" i="22"/>
  <c r="D1214" i="22"/>
  <c r="D1215" i="22"/>
  <c r="D1216" i="22"/>
  <c r="D1218" i="22"/>
  <c r="D1219" i="22"/>
  <c r="D1220" i="22"/>
  <c r="D1222" i="22"/>
  <c r="D1223" i="22"/>
  <c r="D1224" i="22"/>
  <c r="D1226" i="22"/>
  <c r="D1227" i="22"/>
  <c r="D1228" i="22"/>
  <c r="D1230" i="22"/>
  <c r="D1231" i="22"/>
  <c r="D1232" i="22"/>
  <c r="D1234" i="22"/>
  <c r="D1235" i="22"/>
  <c r="D1236" i="22"/>
  <c r="D1238" i="22"/>
  <c r="D1239" i="22"/>
  <c r="D1240" i="22"/>
  <c r="D1242" i="22"/>
  <c r="D1243" i="22"/>
  <c r="D1244" i="22"/>
  <c r="D1246" i="22"/>
  <c r="D1247" i="22"/>
  <c r="D1248" i="22"/>
  <c r="D1250" i="22"/>
  <c r="D1251" i="22"/>
  <c r="D1252" i="22"/>
  <c r="D1254" i="22"/>
  <c r="D1255" i="22"/>
  <c r="D1256" i="22"/>
  <c r="D1258" i="22"/>
  <c r="D1259" i="22"/>
  <c r="D1260" i="22"/>
  <c r="D1262" i="22"/>
  <c r="D1263" i="22"/>
  <c r="D1264" i="22"/>
  <c r="D1266" i="22"/>
  <c r="D1267" i="22"/>
  <c r="D1268" i="22"/>
  <c r="D1270" i="22"/>
  <c r="D1271" i="22"/>
  <c r="D1272" i="22"/>
  <c r="D1274" i="22"/>
  <c r="D1275" i="22"/>
  <c r="D1276" i="22"/>
  <c r="D1278" i="22"/>
  <c r="D1279" i="22"/>
  <c r="D1280" i="22"/>
  <c r="D1282" i="22"/>
  <c r="D1283" i="22"/>
  <c r="D1284" i="22"/>
  <c r="D1286" i="22"/>
  <c r="D1287" i="22"/>
  <c r="D1288" i="22"/>
  <c r="D1290" i="22"/>
  <c r="D1291" i="22"/>
  <c r="D1292" i="22"/>
  <c r="D1294" i="22"/>
  <c r="D1295" i="22"/>
  <c r="D1296" i="22"/>
  <c r="D1298" i="22"/>
  <c r="D1299" i="22"/>
  <c r="D1300" i="22"/>
  <c r="D1302" i="22"/>
  <c r="D1303" i="22"/>
  <c r="D1304" i="22"/>
  <c r="D1306" i="22"/>
  <c r="D1307" i="22"/>
  <c r="D1308" i="22"/>
  <c r="D1310" i="22"/>
  <c r="D1311" i="22"/>
  <c r="D1312" i="22"/>
  <c r="D1314" i="22"/>
  <c r="D1315" i="22"/>
  <c r="D1316" i="22"/>
  <c r="D1318" i="22"/>
  <c r="D1319" i="22"/>
  <c r="D1320" i="22"/>
  <c r="D1322" i="22"/>
  <c r="D1323" i="22"/>
  <c r="D1324" i="22"/>
  <c r="D1326" i="22"/>
  <c r="D1327" i="22"/>
  <c r="D1328" i="22"/>
  <c r="D1330" i="22"/>
  <c r="D1331" i="22"/>
  <c r="D1332" i="22"/>
  <c r="D1334" i="22"/>
  <c r="D1335" i="22"/>
  <c r="D1336" i="22"/>
  <c r="D1338" i="22"/>
  <c r="D1339" i="22"/>
  <c r="D1340" i="22"/>
  <c r="D1342" i="22"/>
  <c r="D1343" i="22"/>
  <c r="D1344" i="22"/>
  <c r="D1346" i="22"/>
  <c r="D1347" i="22"/>
  <c r="D1348" i="22"/>
  <c r="D1350" i="22"/>
  <c r="D1351" i="22"/>
  <c r="D1352" i="22"/>
  <c r="D1354" i="22"/>
  <c r="D1355" i="22"/>
  <c r="D1356" i="22"/>
  <c r="D1358" i="22"/>
  <c r="D1360" i="22"/>
  <c r="D1362" i="22"/>
  <c r="D1363" i="22"/>
  <c r="D1364" i="22"/>
  <c r="D1366" i="22"/>
  <c r="D1367" i="22"/>
  <c r="D1368" i="22"/>
  <c r="D1370" i="22"/>
  <c r="D1371" i="22"/>
  <c r="D1372" i="22"/>
  <c r="D1374" i="22"/>
  <c r="D1375" i="22"/>
  <c r="D1376" i="22"/>
  <c r="D1378" i="22"/>
  <c r="D1379" i="22"/>
  <c r="D1380" i="22"/>
  <c r="D1382" i="22"/>
  <c r="D1383" i="22"/>
  <c r="D1384" i="22"/>
  <c r="D1386" i="22"/>
  <c r="D1387" i="22"/>
  <c r="D1388" i="22"/>
  <c r="D1391" i="22"/>
  <c r="D1392" i="22"/>
  <c r="D1394" i="22"/>
  <c r="D1395" i="22"/>
  <c r="D1396" i="22"/>
  <c r="D1398" i="22"/>
  <c r="D1399" i="22"/>
  <c r="D1400" i="22"/>
  <c r="D1402" i="22"/>
  <c r="D1403" i="22"/>
  <c r="D1404" i="22"/>
  <c r="D1406" i="22"/>
  <c r="D1407" i="22"/>
  <c r="D1408" i="22"/>
  <c r="D1410" i="22"/>
  <c r="D1411" i="22"/>
  <c r="D1412" i="22"/>
  <c r="D1414" i="22"/>
  <c r="D1415" i="22"/>
  <c r="D1416" i="22"/>
  <c r="D1418" i="22"/>
  <c r="D1419" i="22"/>
  <c r="D1420" i="22"/>
  <c r="D1423" i="22"/>
  <c r="D1424" i="22"/>
  <c r="D1426" i="22"/>
  <c r="D1427" i="22"/>
  <c r="D1428" i="22"/>
  <c r="D1430" i="22"/>
  <c r="D1431" i="22"/>
  <c r="D1432" i="22"/>
  <c r="D1434" i="22"/>
  <c r="D1435" i="22"/>
  <c r="D1436" i="22"/>
  <c r="D1438" i="22"/>
  <c r="D1439" i="22"/>
  <c r="D1440" i="22"/>
  <c r="D1442" i="22"/>
  <c r="D1443" i="22"/>
  <c r="D1444" i="22"/>
  <c r="D1446" i="22"/>
  <c r="D1447" i="22"/>
  <c r="D1448" i="22"/>
  <c r="D1450" i="22"/>
  <c r="D1451" i="22"/>
  <c r="D1452" i="22"/>
  <c r="D1455" i="22"/>
  <c r="D1456" i="22"/>
  <c r="D1458" i="22"/>
  <c r="D1459" i="22"/>
  <c r="D1460" i="22"/>
  <c r="D1462" i="22"/>
  <c r="D1463" i="22"/>
  <c r="D1464" i="22"/>
  <c r="D1466" i="22"/>
  <c r="D1467" i="22"/>
  <c r="D1468" i="22"/>
  <c r="D1470" i="22"/>
  <c r="D1471" i="22"/>
  <c r="D1472" i="22"/>
  <c r="D1474" i="22"/>
  <c r="D1475" i="22"/>
  <c r="D1476" i="22"/>
  <c r="D1478" i="22"/>
  <c r="D1479" i="22"/>
  <c r="D1480" i="22"/>
  <c r="D1482" i="22"/>
  <c r="D1483" i="22"/>
  <c r="D1484" i="22"/>
  <c r="D1487" i="22"/>
  <c r="D1488" i="22"/>
  <c r="D1490" i="22"/>
  <c r="D1491" i="22"/>
  <c r="D1492" i="22"/>
  <c r="D1494" i="22"/>
  <c r="D1495" i="22"/>
  <c r="D1496" i="22"/>
  <c r="D1498" i="22"/>
  <c r="D1499" i="22"/>
  <c r="D1500" i="22"/>
  <c r="D1502" i="22"/>
  <c r="D1503" i="22"/>
  <c r="D1504" i="22"/>
  <c r="D1506" i="22"/>
  <c r="D1507" i="22"/>
  <c r="D1508" i="22"/>
  <c r="D1510" i="22"/>
  <c r="D1511" i="22"/>
  <c r="D1512" i="22"/>
  <c r="D1514" i="22"/>
  <c r="D1515" i="22"/>
  <c r="D1516" i="22"/>
  <c r="D1518" i="22"/>
  <c r="D1519" i="22"/>
  <c r="D1520" i="22"/>
  <c r="D1522" i="22"/>
  <c r="D1523" i="22"/>
  <c r="D1524" i="22"/>
  <c r="D1526" i="22"/>
  <c r="D1527" i="22"/>
  <c r="D1528" i="22"/>
  <c r="D1530" i="22"/>
  <c r="D1531" i="22"/>
  <c r="D1532" i="22"/>
  <c r="D1534" i="22"/>
  <c r="D1535" i="22"/>
  <c r="D1536" i="22"/>
  <c r="D1538" i="22"/>
  <c r="D1539" i="22"/>
  <c r="D1540" i="22"/>
  <c r="D1542" i="22"/>
  <c r="D1543" i="22"/>
  <c r="D1544" i="22"/>
  <c r="D1546" i="22"/>
  <c r="D1547" i="22"/>
  <c r="D1548" i="22"/>
  <c r="D1550" i="22"/>
  <c r="D1551" i="22"/>
  <c r="D1552" i="22"/>
  <c r="D1554" i="22"/>
  <c r="D1555" i="22"/>
  <c r="D1556" i="22"/>
  <c r="D1558" i="22"/>
  <c r="D1559" i="22"/>
  <c r="D1560" i="22"/>
  <c r="D1562" i="22"/>
  <c r="D1563" i="22"/>
  <c r="D1564" i="22"/>
  <c r="D1566" i="22"/>
  <c r="D1567" i="22"/>
  <c r="D1568" i="22"/>
  <c r="D1570" i="22"/>
  <c r="D1571" i="22"/>
  <c r="D1572" i="22"/>
  <c r="D1574" i="22"/>
  <c r="D1575" i="22"/>
  <c r="D1576" i="22"/>
  <c r="D1578" i="22"/>
  <c r="D1579" i="22"/>
  <c r="D1580" i="22"/>
  <c r="D1582" i="22"/>
  <c r="D1583" i="22"/>
  <c r="D1584" i="22"/>
  <c r="D1586" i="22"/>
  <c r="D1587" i="22"/>
  <c r="D1588" i="22"/>
  <c r="D1590" i="22"/>
  <c r="D1591" i="22"/>
  <c r="D1592" i="22"/>
  <c r="D1594" i="22"/>
  <c r="D1595" i="22"/>
  <c r="D1596" i="22"/>
  <c r="D1598" i="22"/>
  <c r="D1599" i="22"/>
  <c r="D1600" i="22"/>
  <c r="D1602" i="22"/>
  <c r="D1603" i="22"/>
  <c r="D1604" i="22"/>
  <c r="D1606" i="22"/>
  <c r="D1607" i="22"/>
  <c r="D1608" i="22"/>
  <c r="D1610" i="22"/>
  <c r="D1611" i="22"/>
  <c r="D1612" i="22"/>
  <c r="D1614" i="22"/>
  <c r="D1615" i="22"/>
  <c r="D1616" i="22"/>
  <c r="D1618" i="22"/>
  <c r="D1619" i="22"/>
  <c r="D1620" i="22"/>
  <c r="D1622" i="22"/>
  <c r="D1623" i="22"/>
  <c r="D1624" i="22"/>
  <c r="D1626" i="22"/>
  <c r="D1627" i="22"/>
  <c r="D1628" i="22"/>
  <c r="D1630" i="22"/>
  <c r="D1631" i="22"/>
  <c r="D1632" i="22"/>
  <c r="D1634" i="22"/>
  <c r="D1635" i="22"/>
  <c r="D1636" i="22"/>
  <c r="D1638" i="22"/>
  <c r="D1639" i="22"/>
  <c r="D1640" i="22"/>
  <c r="D1642" i="22"/>
  <c r="D1643" i="22"/>
  <c r="D1644" i="22"/>
  <c r="D1646" i="22"/>
  <c r="D1647" i="22"/>
  <c r="D1648" i="22"/>
  <c r="D1650" i="22"/>
  <c r="D1651" i="22"/>
  <c r="D1652" i="22"/>
  <c r="D1654" i="22"/>
  <c r="D1655" i="22"/>
  <c r="D1656" i="22"/>
  <c r="D1658" i="22"/>
  <c r="D1659" i="22"/>
  <c r="D1660" i="22"/>
  <c r="D1661" i="22"/>
  <c r="D1662" i="22"/>
  <c r="D1663" i="22"/>
  <c r="D1664" i="22"/>
  <c r="D1666" i="22"/>
  <c r="D1667" i="22"/>
  <c r="D1668" i="22"/>
  <c r="D1670" i="22"/>
  <c r="D1671" i="22"/>
  <c r="D1672" i="22"/>
  <c r="D1674" i="22"/>
  <c r="D1675" i="22"/>
  <c r="D1676" i="22"/>
  <c r="D1678" i="22"/>
  <c r="D1679" i="22"/>
  <c r="D1680" i="22"/>
  <c r="D1682" i="22"/>
  <c r="D1683" i="22"/>
  <c r="D1684" i="22"/>
  <c r="D1686" i="22"/>
  <c r="D1687" i="22"/>
  <c r="D1688" i="22"/>
  <c r="D1690" i="22"/>
  <c r="D1691" i="22"/>
  <c r="D1692" i="22"/>
  <c r="D1694" i="22"/>
  <c r="D1695" i="22"/>
  <c r="D1696" i="22"/>
  <c r="D1698" i="22"/>
  <c r="D1700" i="22"/>
  <c r="D1702" i="22"/>
  <c r="D1703" i="22"/>
  <c r="D1704" i="22"/>
  <c r="D1706" i="22"/>
  <c r="D1708" i="22"/>
  <c r="D1710" i="22"/>
  <c r="D1711" i="22"/>
  <c r="D1712" i="22"/>
  <c r="D1714" i="22"/>
  <c r="D1716" i="22"/>
  <c r="D1718" i="22"/>
  <c r="D1719" i="22"/>
  <c r="D1720" i="22"/>
  <c r="D1722" i="22"/>
  <c r="D1724" i="22"/>
  <c r="D1726" i="22"/>
  <c r="D1727" i="22"/>
  <c r="D1728" i="22"/>
  <c r="D1730" i="22"/>
  <c r="D1732" i="22"/>
  <c r="D1734" i="22"/>
  <c r="D1735" i="22"/>
  <c r="D1736" i="22"/>
  <c r="D1738" i="22"/>
  <c r="D1740" i="22"/>
  <c r="D1741" i="22"/>
  <c r="D1742" i="22"/>
  <c r="D1743" i="22"/>
  <c r="D1744" i="22"/>
  <c r="D1746" i="22"/>
  <c r="D1747" i="22"/>
  <c r="D1748" i="22"/>
  <c r="D1750" i="22"/>
  <c r="D1751" i="22"/>
  <c r="D1752" i="22"/>
  <c r="D1754" i="22"/>
  <c r="D1756" i="22"/>
  <c r="D1758" i="22"/>
  <c r="D1759" i="22"/>
  <c r="D1760" i="22"/>
  <c r="D1762" i="22"/>
  <c r="D1763" i="22"/>
  <c r="D1764" i="22"/>
  <c r="D1766" i="22"/>
  <c r="D1767" i="22"/>
  <c r="D1768" i="22"/>
  <c r="D1770" i="22"/>
  <c r="D1772" i="22"/>
  <c r="D1774" i="22"/>
  <c r="D1775" i="22"/>
  <c r="D1776" i="22"/>
  <c r="D1778" i="22"/>
  <c r="D1780" i="22"/>
  <c r="D1782" i="22"/>
  <c r="D1783" i="22"/>
  <c r="D1784" i="22"/>
  <c r="D1786" i="22"/>
  <c r="D1788" i="22"/>
  <c r="D1790" i="22"/>
  <c r="D1791" i="22"/>
  <c r="D1792" i="22"/>
  <c r="D1794" i="22"/>
  <c r="D1795" i="22"/>
  <c r="D1796" i="22"/>
  <c r="D1797" i="22"/>
  <c r="D1798" i="22"/>
  <c r="D1800" i="22"/>
  <c r="D1802" i="22"/>
  <c r="D1804" i="22"/>
  <c r="D1806" i="22"/>
  <c r="D1807" i="22"/>
  <c r="D1808" i="22"/>
  <c r="D1810" i="22"/>
  <c r="D1812" i="22"/>
  <c r="D1814" i="22"/>
  <c r="D1815" i="22"/>
  <c r="D1816" i="22"/>
  <c r="D1818" i="22"/>
  <c r="D1820" i="22"/>
  <c r="D1822" i="22"/>
  <c r="D1823" i="22"/>
  <c r="D1824" i="22"/>
  <c r="D1826" i="22"/>
  <c r="D1828" i="22"/>
  <c r="D1830" i="22"/>
  <c r="D1831" i="22"/>
  <c r="D1832" i="22"/>
  <c r="D1834" i="22"/>
  <c r="D1836" i="22"/>
  <c r="D1838" i="22"/>
  <c r="D1839" i="22"/>
  <c r="D1840" i="22"/>
  <c r="D1842" i="22"/>
  <c r="D1844" i="22"/>
  <c r="D1846" i="22"/>
  <c r="D1847" i="22"/>
  <c r="D1848" i="22"/>
  <c r="D1850" i="22"/>
  <c r="D1852" i="22"/>
  <c r="D1854" i="22"/>
  <c r="D1855" i="22"/>
  <c r="D1856" i="22"/>
  <c r="D1858" i="22"/>
  <c r="D1860" i="22"/>
  <c r="D1862" i="22"/>
  <c r="D1863" i="22"/>
  <c r="D1864" i="22"/>
  <c r="D1866" i="22"/>
  <c r="D1868" i="22"/>
  <c r="D1870" i="22"/>
  <c r="D1871" i="22"/>
  <c r="D1872" i="22"/>
  <c r="D1874" i="22"/>
  <c r="D1876" i="22"/>
  <c r="D1878" i="22"/>
  <c r="D1879" i="22"/>
  <c r="D1880" i="22"/>
  <c r="D1882" i="22"/>
  <c r="D1884" i="22"/>
  <c r="D1886" i="22"/>
  <c r="D1887" i="22"/>
  <c r="D1888" i="22"/>
  <c r="D1890" i="22"/>
  <c r="D1892" i="22"/>
  <c r="D1894" i="22"/>
  <c r="D1895" i="22"/>
  <c r="D1896" i="22"/>
  <c r="D1898" i="22"/>
  <c r="D1900" i="22"/>
  <c r="D1902" i="22"/>
  <c r="D1903" i="22"/>
  <c r="D1904" i="22"/>
  <c r="D1906" i="22"/>
  <c r="D1908" i="22"/>
  <c r="D1910" i="22"/>
  <c r="D1911" i="22"/>
  <c r="D1912" i="22"/>
  <c r="D1914" i="22"/>
  <c r="D1916" i="22"/>
  <c r="D1918" i="22"/>
  <c r="D1919" i="22"/>
  <c r="D1920" i="22"/>
  <c r="D1922" i="22"/>
  <c r="D1924" i="22"/>
  <c r="D1926" i="22"/>
  <c r="D1927" i="22"/>
  <c r="D1928" i="22"/>
  <c r="D1930" i="22"/>
  <c r="D1932" i="22"/>
  <c r="D1934" i="22"/>
  <c r="D1935" i="22"/>
  <c r="D1936" i="22"/>
  <c r="D1938" i="22"/>
  <c r="D1939" i="22"/>
  <c r="D1940" i="22"/>
  <c r="D1942" i="22"/>
  <c r="D1943" i="22"/>
  <c r="D1944" i="22"/>
  <c r="D1946" i="22"/>
  <c r="D1948" i="22"/>
  <c r="D1950" i="22"/>
  <c r="D1951" i="22"/>
  <c r="D1952" i="22"/>
  <c r="D1954" i="22"/>
  <c r="D1955" i="22"/>
  <c r="D1956" i="22"/>
  <c r="D1958" i="22"/>
  <c r="D1959" i="22"/>
  <c r="D1960" i="22"/>
  <c r="D1962" i="22"/>
  <c r="D1963" i="22"/>
  <c r="D1964" i="22"/>
  <c r="D1966" i="22"/>
  <c r="D1967" i="22"/>
  <c r="D1968" i="22"/>
  <c r="D1970" i="22"/>
  <c r="D1971" i="22"/>
  <c r="D1972" i="22"/>
  <c r="D1974" i="22"/>
  <c r="D1975" i="22"/>
  <c r="D1976" i="22"/>
  <c r="D1978" i="22"/>
  <c r="D1979" i="22"/>
  <c r="D1980" i="22"/>
  <c r="D1982" i="22"/>
  <c r="D1983" i="22"/>
  <c r="D1984" i="22"/>
  <c r="D1986" i="22"/>
  <c r="D1988" i="22"/>
  <c r="D1990" i="22"/>
  <c r="D1991" i="22"/>
  <c r="D1992" i="22"/>
  <c r="D1994" i="22"/>
  <c r="D1995" i="22"/>
  <c r="D1996" i="22"/>
  <c r="D1998" i="22"/>
  <c r="D1999" i="22"/>
  <c r="D2000" i="22"/>
  <c r="D2002" i="22"/>
  <c r="D2004" i="22"/>
  <c r="D2006" i="22"/>
  <c r="D2007" i="22"/>
  <c r="D2008" i="22"/>
  <c r="D2010" i="22"/>
  <c r="D2011" i="22"/>
  <c r="D2012" i="22"/>
  <c r="D2014" i="22"/>
  <c r="D2015" i="22"/>
  <c r="D2016" i="22"/>
  <c r="D2018" i="22"/>
  <c r="D2019" i="22"/>
  <c r="D2020" i="22"/>
  <c r="D2022" i="22"/>
  <c r="D2023" i="22"/>
  <c r="D2024" i="22"/>
  <c r="D2026" i="22"/>
  <c r="D2027" i="22"/>
  <c r="D2028" i="22"/>
  <c r="D2030" i="22"/>
  <c r="D2031" i="22"/>
  <c r="D2032" i="22"/>
  <c r="D2034" i="22"/>
  <c r="D2035" i="22"/>
  <c r="D2036" i="22"/>
  <c r="D2038" i="22"/>
  <c r="D2039" i="22"/>
  <c r="D2040" i="22"/>
  <c r="D2042" i="22"/>
  <c r="D2043" i="22"/>
  <c r="D2044" i="22"/>
  <c r="D2046" i="22"/>
  <c r="D2047" i="22"/>
  <c r="D2048" i="22"/>
  <c r="D2050" i="22"/>
  <c r="D2051" i="22"/>
  <c r="D2052" i="22"/>
  <c r="D2054" i="22"/>
  <c r="D2055" i="22"/>
  <c r="D2056" i="22"/>
  <c r="D2058" i="22"/>
  <c r="D2059" i="22"/>
  <c r="D2060" i="22"/>
  <c r="D2062" i="22"/>
  <c r="D2063" i="22"/>
  <c r="D2064" i="22"/>
  <c r="D2066" i="22"/>
  <c r="D2067" i="22"/>
  <c r="D2068" i="22"/>
  <c r="D2070" i="22"/>
  <c r="D2071" i="22"/>
  <c r="D2072" i="22"/>
  <c r="D2074" i="22"/>
  <c r="D2075" i="22"/>
  <c r="D2076" i="22"/>
  <c r="D2078" i="22"/>
  <c r="D2079" i="22"/>
  <c r="D2080" i="22"/>
  <c r="D2082" i="22"/>
  <c r="D2083" i="22"/>
  <c r="D2084" i="22"/>
  <c r="D2086" i="22"/>
  <c r="D2087" i="22"/>
  <c r="D2088" i="22"/>
  <c r="D2090" i="22"/>
  <c r="D2091" i="22"/>
  <c r="D2092" i="22"/>
  <c r="D2094" i="22"/>
  <c r="D2095" i="22"/>
  <c r="D2096" i="22"/>
  <c r="D2098" i="22"/>
  <c r="D2099" i="22"/>
  <c r="D2100" i="22"/>
  <c r="D2102" i="22"/>
  <c r="D2103" i="22"/>
  <c r="D2104" i="22"/>
  <c r="D2106" i="22"/>
  <c r="D2107" i="22"/>
  <c r="D2108" i="22"/>
  <c r="D2110" i="22"/>
  <c r="D2111" i="22"/>
  <c r="D2112" i="22"/>
  <c r="D2114" i="22"/>
  <c r="D2115" i="22"/>
  <c r="D2116" i="22"/>
  <c r="D2118" i="22"/>
  <c r="D2119" i="22"/>
  <c r="D2120" i="22"/>
  <c r="D2122" i="22"/>
  <c r="D2123" i="22"/>
  <c r="D2124" i="22"/>
  <c r="D2126" i="22"/>
  <c r="D2127" i="22"/>
  <c r="D2128" i="22"/>
  <c r="D2130" i="22"/>
  <c r="D2131" i="22"/>
  <c r="D2132" i="22"/>
  <c r="D2133" i="22"/>
  <c r="D2134" i="22"/>
  <c r="D2135" i="22"/>
  <c r="D2136" i="22"/>
  <c r="D2138" i="22"/>
  <c r="D2139" i="22"/>
  <c r="D2140" i="22"/>
  <c r="D2142" i="22"/>
  <c r="D2143" i="22"/>
  <c r="D2144" i="22"/>
  <c r="D2146" i="22"/>
  <c r="D2147" i="22"/>
  <c r="D2148" i="22"/>
  <c r="D2150" i="22"/>
  <c r="D2151" i="22"/>
  <c r="D2152" i="22"/>
  <c r="D2154" i="22"/>
  <c r="D2155" i="22"/>
  <c r="D2156" i="22"/>
  <c r="D2158" i="22"/>
  <c r="D2159" i="22"/>
  <c r="D2160" i="22"/>
  <c r="D2162" i="22"/>
  <c r="D2163" i="22"/>
  <c r="D2164" i="22"/>
  <c r="D2166" i="22"/>
  <c r="D2167" i="22"/>
  <c r="D2168" i="22"/>
  <c r="D2170" i="22"/>
  <c r="D2171" i="22"/>
  <c r="D2172" i="22"/>
  <c r="D2174" i="22"/>
  <c r="D2175" i="22"/>
  <c r="D2176" i="22"/>
  <c r="D2178" i="22"/>
  <c r="D2179" i="22"/>
  <c r="D2180" i="22"/>
  <c r="D2182" i="22"/>
  <c r="D2183" i="22"/>
  <c r="D2184" i="22"/>
  <c r="D2186" i="22"/>
  <c r="D2187" i="22"/>
  <c r="D2188" i="22"/>
  <c r="D2190" i="22"/>
  <c r="D2191" i="22"/>
  <c r="D2192" i="22"/>
  <c r="D2194" i="22"/>
  <c r="D2195" i="22"/>
  <c r="D2196" i="22"/>
  <c r="D2197" i="22"/>
  <c r="D2198" i="22"/>
  <c r="D2199" i="22"/>
  <c r="D2200" i="22"/>
  <c r="D2202" i="22"/>
  <c r="D2203" i="22"/>
  <c r="D2204" i="22"/>
  <c r="D2206" i="22"/>
  <c r="D2207" i="22"/>
  <c r="D2208" i="22"/>
  <c r="D2210" i="22"/>
  <c r="D2211" i="22"/>
  <c r="D2212" i="22"/>
  <c r="D2214" i="22"/>
  <c r="D2215" i="22"/>
  <c r="D2216" i="22"/>
  <c r="D2218" i="22"/>
  <c r="D2219" i="22"/>
  <c r="D2220" i="22"/>
  <c r="D2222" i="22"/>
  <c r="D2223" i="22"/>
  <c r="D2224" i="22"/>
  <c r="D2226" i="22"/>
  <c r="D2227" i="22"/>
  <c r="D2228" i="22"/>
  <c r="D2230" i="22"/>
  <c r="D2231" i="22"/>
  <c r="D2232" i="22"/>
  <c r="D2234" i="22"/>
  <c r="D2235" i="22"/>
  <c r="D2236" i="22"/>
  <c r="D2238" i="22"/>
  <c r="D2239" i="22"/>
  <c r="D2240" i="22"/>
  <c r="D2242" i="22"/>
  <c r="D2243" i="22"/>
  <c r="D2244" i="22"/>
  <c r="D2246" i="22"/>
  <c r="D2247" i="22"/>
  <c r="D2248" i="22"/>
  <c r="D2250" i="22"/>
  <c r="D2251" i="22"/>
  <c r="D2252" i="22"/>
  <c r="D2254" i="22"/>
  <c r="D2255" i="22"/>
  <c r="D2256" i="22"/>
  <c r="D2258" i="22"/>
  <c r="D2259" i="22"/>
  <c r="D2260" i="22"/>
  <c r="D2261" i="22"/>
  <c r="D2262" i="22"/>
  <c r="D2263" i="22"/>
  <c r="D2264" i="22"/>
  <c r="D2266" i="22"/>
  <c r="D2267" i="22"/>
  <c r="D2268" i="22"/>
  <c r="D2270" i="22"/>
  <c r="D2271" i="22"/>
  <c r="D2272" i="22"/>
  <c r="D2274" i="22"/>
  <c r="D2275" i="22"/>
  <c r="D2276" i="22"/>
  <c r="D2278" i="22"/>
  <c r="D2279" i="22"/>
  <c r="D2280" i="22"/>
  <c r="D2282" i="22"/>
  <c r="D2283" i="22"/>
  <c r="D2284" i="22"/>
  <c r="D2286" i="22"/>
  <c r="D2287" i="22"/>
  <c r="D2288" i="22"/>
  <c r="D2290" i="22"/>
  <c r="D2291" i="22"/>
  <c r="D2292" i="22"/>
  <c r="D2294" i="22"/>
  <c r="D2295" i="22"/>
  <c r="D2296" i="22"/>
  <c r="D2298" i="22"/>
  <c r="D2299" i="22"/>
  <c r="D2300" i="22"/>
  <c r="D2302" i="22"/>
  <c r="D2303" i="22"/>
  <c r="D2304" i="22"/>
  <c r="D2306" i="22"/>
  <c r="D2307" i="22"/>
  <c r="D2308" i="22"/>
  <c r="D2310" i="22"/>
  <c r="D2311" i="22"/>
  <c r="D2312" i="22"/>
  <c r="D2314" i="22"/>
  <c r="D2315" i="22"/>
  <c r="D2316" i="22"/>
  <c r="D2318" i="22"/>
  <c r="D2319" i="22"/>
  <c r="D2320" i="22"/>
  <c r="D2322" i="22"/>
  <c r="D2323" i="22"/>
  <c r="D2324" i="22"/>
  <c r="D2325" i="22"/>
  <c r="D2326" i="22"/>
  <c r="D2327" i="22"/>
  <c r="D2328" i="22"/>
  <c r="D2330" i="22"/>
  <c r="D2331" i="22"/>
  <c r="D2332" i="22"/>
  <c r="D2334" i="22"/>
  <c r="D2335" i="22"/>
  <c r="D2336" i="22"/>
  <c r="D2338" i="22"/>
  <c r="D2339" i="22"/>
  <c r="D2340" i="22"/>
  <c r="D2342" i="22"/>
  <c r="D2343" i="22"/>
  <c r="D2344" i="22"/>
  <c r="D2346" i="22"/>
  <c r="D2347" i="22"/>
  <c r="D2348" i="22"/>
  <c r="D2350" i="22"/>
  <c r="D2351" i="22"/>
  <c r="D2352" i="22"/>
  <c r="D2354" i="22"/>
  <c r="D2355" i="22"/>
  <c r="D2356" i="22"/>
  <c r="D2358" i="22"/>
  <c r="D2359" i="22"/>
  <c r="D2360" i="22"/>
  <c r="D2362" i="22"/>
  <c r="D2363" i="22"/>
  <c r="D2364" i="22"/>
  <c r="D2366" i="22"/>
  <c r="D2367" i="22"/>
  <c r="D2368" i="22"/>
  <c r="D2370" i="22"/>
  <c r="D2371" i="22"/>
  <c r="D2372" i="22"/>
  <c r="D2374" i="22"/>
  <c r="D2375" i="22"/>
  <c r="D2376" i="22"/>
  <c r="D2378" i="22"/>
  <c r="D2379" i="22"/>
  <c r="D2380" i="22"/>
  <c r="D2382" i="22"/>
  <c r="D2383" i="22"/>
  <c r="D2384" i="22"/>
  <c r="D2386" i="22"/>
  <c r="D2387" i="22"/>
  <c r="D2388" i="22"/>
  <c r="D2389" i="22"/>
  <c r="D2390" i="22"/>
  <c r="D2391" i="22"/>
  <c r="D2392" i="22"/>
  <c r="D2394" i="22"/>
  <c r="D2395" i="22"/>
  <c r="D2396" i="22"/>
  <c r="D2398" i="22"/>
  <c r="D2399" i="22"/>
  <c r="D2400" i="22"/>
  <c r="D2402" i="22"/>
  <c r="D2403" i="22"/>
  <c r="D2404" i="22"/>
  <c r="D2406" i="22"/>
  <c r="D2407" i="22"/>
  <c r="D2408" i="22"/>
  <c r="D2410" i="22"/>
  <c r="D2411" i="22"/>
  <c r="D2412" i="22"/>
  <c r="D2414" i="22"/>
  <c r="D2415" i="22"/>
  <c r="D2416" i="22"/>
  <c r="D2418" i="22"/>
  <c r="D2419" i="22"/>
  <c r="D2420" i="22"/>
  <c r="D2422" i="22"/>
  <c r="D2423" i="22"/>
  <c r="D2424" i="22"/>
  <c r="D2426" i="22"/>
  <c r="D2427" i="22"/>
  <c r="D2428" i="22"/>
  <c r="D2430" i="22"/>
  <c r="D2431" i="22"/>
  <c r="D2432" i="22"/>
  <c r="D2434" i="22"/>
  <c r="D2435" i="22"/>
  <c r="D2436" i="22"/>
  <c r="D2438" i="22"/>
  <c r="D2439" i="22"/>
  <c r="D2440" i="22"/>
  <c r="D2442" i="22"/>
  <c r="D2443" i="22"/>
  <c r="D2444" i="22"/>
  <c r="D2446" i="22"/>
  <c r="D2447" i="22"/>
  <c r="D2448" i="22"/>
  <c r="D2450" i="22"/>
  <c r="D2451" i="22"/>
  <c r="D2452" i="22"/>
  <c r="D2454" i="22"/>
  <c r="D2455" i="22"/>
  <c r="D2456" i="22"/>
  <c r="D2458" i="22"/>
  <c r="D2459" i="22"/>
  <c r="D2460" i="22"/>
  <c r="D2462" i="22"/>
  <c r="D2463" i="22"/>
  <c r="D2464" i="22"/>
  <c r="D2466" i="22"/>
  <c r="D2467" i="22"/>
  <c r="D2468" i="22"/>
  <c r="D2470" i="22"/>
  <c r="D2471" i="22"/>
  <c r="D2472" i="22"/>
  <c r="D2474" i="22"/>
  <c r="D2475" i="22"/>
  <c r="D2476" i="22"/>
  <c r="D2478" i="22"/>
  <c r="D2479" i="22"/>
  <c r="D2480" i="22"/>
  <c r="D2482" i="22"/>
  <c r="D2483" i="22"/>
  <c r="D2484" i="22"/>
  <c r="D2486" i="22"/>
  <c r="D2487" i="22"/>
  <c r="D2488" i="22"/>
  <c r="D2490" i="22"/>
  <c r="D2491" i="22"/>
  <c r="D2492" i="22"/>
  <c r="D2494" i="22"/>
  <c r="D2495" i="22"/>
  <c r="D2496" i="22"/>
  <c r="D2498" i="22"/>
  <c r="D2499" i="22"/>
  <c r="D2500" i="22"/>
  <c r="D2502" i="22"/>
  <c r="D2503" i="22"/>
  <c r="D2504" i="22"/>
  <c r="D2506" i="22"/>
  <c r="D2507" i="22"/>
  <c r="D2508" i="22"/>
  <c r="D2510" i="22"/>
  <c r="D2511" i="22"/>
  <c r="D2512" i="22"/>
  <c r="D2514" i="22"/>
  <c r="D2515" i="22"/>
  <c r="D2516" i="22"/>
  <c r="D2518" i="22"/>
  <c r="D2519" i="22"/>
  <c r="D2520" i="22"/>
  <c r="D2522" i="22"/>
  <c r="D2523" i="22"/>
  <c r="D2524" i="22"/>
  <c r="D2526" i="22"/>
  <c r="D2527" i="22"/>
  <c r="D2528" i="22"/>
  <c r="D2530" i="22"/>
  <c r="D2531" i="22"/>
  <c r="D2532" i="22"/>
  <c r="D2534" i="22"/>
  <c r="D2535" i="22"/>
  <c r="D2536" i="22"/>
  <c r="D2538" i="22"/>
  <c r="D2539" i="22"/>
  <c r="D2540" i="22"/>
  <c r="D2542" i="22"/>
  <c r="D2543" i="22"/>
  <c r="D2544" i="22"/>
  <c r="D2546" i="22"/>
  <c r="D2547" i="22"/>
  <c r="D2548" i="22"/>
  <c r="D2550" i="22"/>
  <c r="D2551" i="22"/>
  <c r="D2552" i="22"/>
  <c r="D2554" i="22"/>
  <c r="D2555" i="22"/>
  <c r="D2556" i="22"/>
  <c r="D2558" i="22"/>
  <c r="D2559" i="22"/>
  <c r="D2560" i="22"/>
  <c r="D2562" i="22"/>
  <c r="D2563" i="22"/>
  <c r="D2564" i="22"/>
  <c r="D2566" i="22"/>
  <c r="D2567" i="22"/>
  <c r="D2568" i="22"/>
  <c r="D2570" i="22"/>
  <c r="D2571" i="22"/>
  <c r="D2572" i="22"/>
  <c r="D2574" i="22"/>
  <c r="D2575" i="22"/>
  <c r="D2576" i="22"/>
  <c r="D2578" i="22"/>
  <c r="D2579" i="22"/>
  <c r="D2580" i="22"/>
  <c r="D2582" i="22"/>
  <c r="D2583" i="22"/>
  <c r="D2584" i="22"/>
  <c r="D2586" i="22"/>
  <c r="D2587" i="22"/>
  <c r="D2588" i="22"/>
  <c r="D2590" i="22"/>
  <c r="D2591" i="22"/>
  <c r="D2592" i="22"/>
  <c r="D2594" i="22"/>
  <c r="D2595" i="22"/>
  <c r="D2596" i="22"/>
  <c r="D2598" i="22"/>
  <c r="D2599" i="22"/>
  <c r="D2600" i="22"/>
  <c r="D2602" i="22"/>
  <c r="D2603" i="22"/>
  <c r="D2604" i="22"/>
  <c r="D2606" i="22"/>
  <c r="D2607" i="22"/>
  <c r="D2608" i="22"/>
  <c r="D2610" i="22"/>
  <c r="D2611" i="22"/>
  <c r="D2612" i="22"/>
  <c r="D2614" i="22"/>
  <c r="D2615" i="22"/>
  <c r="D2616" i="22"/>
  <c r="D2618" i="22"/>
  <c r="D2619" i="22"/>
  <c r="D2620" i="22"/>
  <c r="D2622" i="22"/>
  <c r="D2623" i="22"/>
  <c r="D2624" i="22"/>
  <c r="D2626" i="22"/>
  <c r="D2627" i="22"/>
  <c r="D2628" i="22"/>
  <c r="D2630" i="22"/>
  <c r="D2631" i="22"/>
  <c r="D2632" i="22"/>
  <c r="D2634" i="22"/>
  <c r="D2635" i="22"/>
  <c r="D2636" i="22"/>
  <c r="D2638" i="22"/>
  <c r="D2639" i="22"/>
  <c r="D2640" i="22"/>
  <c r="D2642" i="22"/>
  <c r="D2643" i="22"/>
  <c r="D2644" i="22"/>
  <c r="D2646" i="22"/>
  <c r="D2647" i="22"/>
  <c r="D2648" i="22"/>
  <c r="D2650" i="22"/>
  <c r="D2651" i="22"/>
  <c r="D2652" i="22"/>
  <c r="D2654" i="22"/>
  <c r="D2655" i="22"/>
  <c r="D2656" i="22"/>
  <c r="D2658" i="22"/>
  <c r="D2659" i="22"/>
  <c r="D2660" i="22"/>
  <c r="D2662" i="22"/>
  <c r="D2663" i="22"/>
  <c r="D2664" i="22"/>
  <c r="D2666" i="22"/>
  <c r="D2667" i="22"/>
  <c r="D2668" i="22"/>
  <c r="D2670" i="22"/>
  <c r="D2671" i="22"/>
  <c r="D2672" i="22"/>
  <c r="D2674" i="22"/>
  <c r="D2675" i="22"/>
  <c r="D2676" i="22"/>
  <c r="D2678" i="22"/>
  <c r="D2679" i="22"/>
  <c r="D2680" i="22"/>
  <c r="D2682" i="22"/>
  <c r="D2683" i="22"/>
  <c r="D2684" i="22"/>
  <c r="D2686" i="22"/>
  <c r="D2687" i="22"/>
  <c r="D2688" i="22"/>
  <c r="D2690" i="22"/>
  <c r="D2691" i="22"/>
  <c r="D2692" i="22"/>
  <c r="D2694" i="22"/>
  <c r="D2695" i="22"/>
  <c r="D2696" i="22"/>
  <c r="D2698" i="22"/>
  <c r="D2699" i="22"/>
  <c r="D2700" i="22"/>
  <c r="D2702" i="22"/>
  <c r="D2703" i="22"/>
  <c r="D2704" i="22"/>
  <c r="D2706" i="22"/>
  <c r="D2707" i="22"/>
  <c r="D2708" i="22"/>
  <c r="D2710" i="22"/>
  <c r="D2711" i="22"/>
  <c r="D2712" i="22"/>
  <c r="D2714" i="22"/>
  <c r="D2715" i="22"/>
  <c r="D2716" i="22"/>
  <c r="D2718" i="22"/>
  <c r="D2719" i="22"/>
  <c r="D2720" i="22"/>
  <c r="D2722" i="22"/>
  <c r="D2723" i="22"/>
  <c r="D2724" i="22"/>
  <c r="D2726" i="22"/>
  <c r="D2727" i="22"/>
  <c r="D2728" i="22"/>
  <c r="D2730" i="22"/>
  <c r="D2731" i="22"/>
  <c r="D2732" i="22"/>
  <c r="D2734" i="22"/>
  <c r="D2735" i="22"/>
  <c r="D2736" i="22"/>
  <c r="D2738" i="22"/>
  <c r="D2739" i="22"/>
  <c r="D2740" i="22"/>
  <c r="D2742" i="22"/>
  <c r="D2743" i="22"/>
  <c r="D2744" i="22"/>
  <c r="D2746" i="22"/>
  <c r="D2747" i="22"/>
  <c r="D2748" i="22"/>
  <c r="D2750" i="22"/>
  <c r="D2751" i="22"/>
  <c r="D2752" i="22"/>
  <c r="D2754" i="22"/>
  <c r="D2755" i="22"/>
  <c r="D2756" i="22"/>
  <c r="D2758" i="22"/>
  <c r="D2759" i="22"/>
  <c r="D2760" i="22"/>
  <c r="D2762" i="22"/>
  <c r="D2763" i="22"/>
  <c r="D2764" i="22"/>
  <c r="D2766" i="22"/>
  <c r="D2767" i="22"/>
  <c r="D2768" i="22"/>
  <c r="D2770" i="22"/>
  <c r="D2771" i="22"/>
  <c r="D2772" i="22"/>
  <c r="D2774" i="22"/>
  <c r="D2775" i="22"/>
  <c r="D2776" i="22"/>
  <c r="D2778" i="22"/>
  <c r="D2779" i="22"/>
  <c r="D2780" i="22"/>
  <c r="D2782" i="22"/>
  <c r="D2783" i="22"/>
  <c r="D2784" i="22"/>
  <c r="D2786" i="22"/>
  <c r="D2787" i="22"/>
  <c r="D2788" i="22"/>
  <c r="D2790" i="22"/>
  <c r="D2791" i="22"/>
  <c r="D2792" i="22"/>
  <c r="D2794" i="22"/>
  <c r="D2795" i="22"/>
  <c r="D2796" i="22"/>
  <c r="J33" i="23" l="1"/>
  <c r="J129" i="23"/>
  <c r="J41" i="23"/>
  <c r="J97" i="23"/>
  <c r="J105" i="23"/>
  <c r="J145" i="23"/>
  <c r="J73" i="23"/>
  <c r="J81" i="23"/>
  <c r="J113" i="23"/>
  <c r="J486" i="23"/>
  <c r="J510" i="23"/>
  <c r="J574" i="23"/>
  <c r="J662" i="23"/>
  <c r="J817" i="23"/>
  <c r="J884" i="23"/>
  <c r="J1181" i="23"/>
  <c r="J1371" i="23"/>
  <c r="J1589" i="23"/>
  <c r="J454" i="23"/>
  <c r="J478" i="23"/>
  <c r="J502" i="23"/>
  <c r="J566" i="23"/>
  <c r="J654" i="23"/>
  <c r="J691" i="23"/>
  <c r="J707" i="23"/>
  <c r="J723" i="23"/>
  <c r="J739" i="23"/>
  <c r="J755" i="23"/>
  <c r="J875" i="23"/>
  <c r="J908" i="23"/>
  <c r="J942" i="23"/>
  <c r="J974" i="23"/>
  <c r="J1022" i="23"/>
  <c r="J1089" i="23"/>
  <c r="J1269" i="23"/>
  <c r="J1365" i="23"/>
  <c r="J1469" i="23"/>
  <c r="J1943" i="23"/>
  <c r="J939" i="23"/>
  <c r="J971" i="23"/>
  <c r="J1019" i="23"/>
  <c r="J1052" i="23"/>
  <c r="J1086" i="23"/>
  <c r="J382" i="23"/>
  <c r="J518" i="23"/>
  <c r="J582" i="23"/>
  <c r="J670" i="23"/>
  <c r="J1110" i="23"/>
  <c r="J446" i="23"/>
  <c r="J470" i="23"/>
  <c r="J494" i="23"/>
  <c r="J558" i="23"/>
  <c r="J622" i="23"/>
  <c r="J646" i="23"/>
  <c r="J766" i="23"/>
  <c r="J1114" i="23"/>
  <c r="J1142" i="23"/>
  <c r="J1187" i="23"/>
  <c r="J1323" i="23"/>
  <c r="J1717" i="23"/>
  <c r="J1221" i="23"/>
  <c r="J1387" i="23"/>
  <c r="J1509" i="23"/>
  <c r="J1637" i="23"/>
  <c r="J1794" i="23"/>
  <c r="J828" i="23"/>
  <c r="J892" i="23"/>
  <c r="J964" i="23"/>
  <c r="J1036" i="23"/>
  <c r="J1100" i="23"/>
  <c r="J1166" i="23"/>
  <c r="J1218" i="23"/>
  <c r="J1339" i="23"/>
  <c r="J1506" i="23"/>
  <c r="J1730" i="23"/>
  <c r="J2007" i="23"/>
  <c r="J804" i="23"/>
  <c r="J868" i="23"/>
  <c r="J932" i="23"/>
  <c r="J988" i="23"/>
  <c r="J1012" i="23"/>
  <c r="J1076" i="23"/>
  <c r="J1235" i="23"/>
  <c r="J1251" i="23"/>
  <c r="J1291" i="23"/>
  <c r="J1419" i="23"/>
  <c r="J1475" i="23"/>
  <c r="J1482" i="23"/>
  <c r="J1503" i="23"/>
  <c r="J1701" i="23"/>
  <c r="J1775" i="23"/>
  <c r="J1842" i="23"/>
  <c r="J1911" i="23"/>
  <c r="J1975" i="23"/>
  <c r="J2039" i="23"/>
  <c r="J1219" i="23"/>
  <c r="J1118" i="23"/>
  <c r="J1150" i="23"/>
  <c r="J1195" i="23"/>
  <c r="J1259" i="23"/>
  <c r="J1485" i="23"/>
  <c r="J1491" i="23"/>
  <c r="J1605" i="23"/>
  <c r="J1754" i="23"/>
  <c r="J1895" i="23"/>
  <c r="J1959" i="23"/>
  <c r="J2023" i="23"/>
  <c r="J2087" i="23"/>
  <c r="J1477" i="23"/>
  <c r="J1483" i="23"/>
  <c r="J1541" i="23"/>
  <c r="J1547" i="23"/>
  <c r="J1581" i="23"/>
  <c r="J1597" i="23"/>
  <c r="J1613" i="23"/>
  <c r="J1629" i="23"/>
  <c r="J1645" i="23"/>
  <c r="J1661" i="23"/>
  <c r="J1677" i="23"/>
  <c r="J1693" i="23"/>
  <c r="J1709" i="23"/>
  <c r="J1722" i="23"/>
  <c r="J1786" i="23"/>
  <c r="J1493" i="23"/>
  <c r="J1499" i="23"/>
  <c r="J1557" i="23"/>
  <c r="J1563" i="23"/>
  <c r="J1770" i="23"/>
  <c r="J1834" i="23"/>
  <c r="J1874" i="23"/>
  <c r="J1890" i="23"/>
  <c r="J1906" i="23"/>
  <c r="J1922" i="23"/>
  <c r="J1938" i="23"/>
  <c r="J1954" i="23"/>
  <c r="J1970" i="23"/>
  <c r="J1986" i="23"/>
  <c r="J2002" i="23"/>
  <c r="J2018" i="23"/>
  <c r="J2034" i="23"/>
  <c r="J2050" i="23"/>
  <c r="J2066" i="23"/>
  <c r="J2082" i="23"/>
  <c r="J2098" i="23"/>
  <c r="J2114" i="23"/>
  <c r="J2156" i="23"/>
  <c r="J2164" i="23"/>
  <c r="D2089" i="22"/>
  <c r="D2041" i="22"/>
  <c r="D2009" i="22"/>
  <c r="D2003" i="22"/>
  <c r="D1787" i="22"/>
  <c r="D1753" i="22"/>
  <c r="D1729" i="22"/>
  <c r="D1715" i="22"/>
  <c r="D1697" i="22"/>
  <c r="D1665" i="22"/>
  <c r="D1633" i="22"/>
  <c r="D1601" i="22"/>
  <c r="D1569" i="22"/>
  <c r="D1537" i="22"/>
  <c r="D1505" i="22"/>
  <c r="D1422" i="22"/>
  <c r="D2049" i="22"/>
  <c r="D2017" i="22"/>
  <c r="D1993" i="22"/>
  <c r="D1987" i="22"/>
  <c r="D1953" i="22"/>
  <c r="D1947" i="22"/>
  <c r="D1937" i="22"/>
  <c r="D1931" i="22"/>
  <c r="D1921" i="22"/>
  <c r="D1915" i="22"/>
  <c r="D1905" i="22"/>
  <c r="D1899" i="22"/>
  <c r="D1889" i="22"/>
  <c r="D1883" i="22"/>
  <c r="D1873" i="22"/>
  <c r="D1867" i="22"/>
  <c r="D1857" i="22"/>
  <c r="D1851" i="22"/>
  <c r="D1841" i="22"/>
  <c r="D1835" i="22"/>
  <c r="D1825" i="22"/>
  <c r="D1819" i="22"/>
  <c r="D1809" i="22"/>
  <c r="D1803" i="22"/>
  <c r="D1769" i="22"/>
  <c r="D1739" i="22"/>
  <c r="D1721" i="22"/>
  <c r="D1707" i="22"/>
  <c r="D1689" i="22"/>
  <c r="D1657" i="22"/>
  <c r="D1625" i="22"/>
  <c r="D1593" i="22"/>
  <c r="D1561" i="22"/>
  <c r="D1529" i="22"/>
  <c r="D1497" i="22"/>
  <c r="D1454" i="22"/>
  <c r="D1799" i="22"/>
  <c r="D1779" i="22"/>
  <c r="D1745" i="22"/>
  <c r="D1457" i="22"/>
  <c r="D2057" i="22"/>
  <c r="D2025" i="22"/>
  <c r="D1785" i="22"/>
  <c r="D1755" i="22"/>
  <c r="D1731" i="22"/>
  <c r="D1713" i="22"/>
  <c r="D1699" i="22"/>
  <c r="D1681" i="22"/>
  <c r="D1649" i="22"/>
  <c r="D1617" i="22"/>
  <c r="D1585" i="22"/>
  <c r="D1553" i="22"/>
  <c r="D1521" i="22"/>
  <c r="D1486" i="22"/>
  <c r="D1929" i="22"/>
  <c r="D1923" i="22"/>
  <c r="D1913" i="22"/>
  <c r="D1907" i="22"/>
  <c r="D1897" i="22"/>
  <c r="D1891" i="22"/>
  <c r="D1881" i="22"/>
  <c r="D1875" i="22"/>
  <c r="D1865" i="22"/>
  <c r="D1859" i="22"/>
  <c r="D1849" i="22"/>
  <c r="D1843" i="22"/>
  <c r="D1833" i="22"/>
  <c r="D1827" i="22"/>
  <c r="D1817" i="22"/>
  <c r="D1811" i="22"/>
  <c r="D1801" i="22"/>
  <c r="D1771" i="22"/>
  <c r="D1737" i="22"/>
  <c r="D1723" i="22"/>
  <c r="D1705" i="22"/>
  <c r="D1673" i="22"/>
  <c r="D1641" i="22"/>
  <c r="D1609" i="22"/>
  <c r="D1577" i="22"/>
  <c r="D1545" i="22"/>
  <c r="D1513" i="22"/>
  <c r="D1390" i="22"/>
  <c r="D1105" i="22"/>
  <c r="D1477" i="22"/>
  <c r="D1445" i="22"/>
  <c r="D1413" i="22"/>
  <c r="D1381" i="22"/>
  <c r="D1108" i="22"/>
  <c r="D1485" i="22"/>
  <c r="D1453" i="22"/>
  <c r="D1421" i="22"/>
  <c r="D1389" i="22"/>
  <c r="D1461" i="22"/>
  <c r="D1429" i="22"/>
  <c r="D1397" i="22"/>
  <c r="D1365" i="22"/>
  <c r="D1359" i="22"/>
  <c r="D1097" i="22"/>
  <c r="D1044" i="22"/>
  <c r="D1469" i="22"/>
  <c r="D1437" i="22"/>
  <c r="D1405" i="22"/>
  <c r="D1373" i="22"/>
  <c r="D1077" i="22"/>
  <c r="D640" i="22"/>
  <c r="D592" i="22"/>
  <c r="D464" i="22"/>
  <c r="D216" i="22"/>
  <c r="D1076" i="22"/>
  <c r="D655" i="22"/>
  <c r="D560" i="22"/>
  <c r="D432" i="22"/>
  <c r="D304" i="22"/>
  <c r="D104" i="22"/>
  <c r="D72" i="22"/>
  <c r="D40" i="22"/>
  <c r="D784" i="22"/>
  <c r="D768" i="22"/>
  <c r="D752" i="22"/>
  <c r="D736" i="22"/>
  <c r="D720" i="22"/>
  <c r="D704" i="22"/>
  <c r="D688" i="22"/>
  <c r="D608" i="22"/>
  <c r="D480" i="22"/>
  <c r="D1084" i="22"/>
  <c r="D528" i="22"/>
  <c r="D400" i="22"/>
  <c r="D168" i="22"/>
  <c r="D664" i="22"/>
  <c r="D576" i="22"/>
  <c r="D448" i="22"/>
  <c r="D368" i="22"/>
  <c r="D1092" i="22"/>
  <c r="D1060" i="22"/>
  <c r="D1048" i="22"/>
  <c r="D624" i="22"/>
  <c r="D496" i="22"/>
  <c r="D344" i="22"/>
  <c r="D671" i="22"/>
  <c r="D656" i="22"/>
  <c r="D352" i="22"/>
  <c r="D288" i="22"/>
  <c r="D224" i="22"/>
  <c r="D176" i="22"/>
  <c r="D144" i="22"/>
  <c r="D112" i="22"/>
  <c r="D80" i="22"/>
  <c r="D48" i="22"/>
  <c r="D16" i="22"/>
  <c r="D639" i="22"/>
  <c r="D320" i="22"/>
  <c r="D256" i="22"/>
  <c r="D192" i="22"/>
  <c r="D160" i="22"/>
  <c r="D128" i="22"/>
  <c r="D96" i="22"/>
  <c r="D64" i="22"/>
  <c r="D32" i="22"/>
  <c r="D672" i="22"/>
  <c r="D336" i="22"/>
  <c r="D272" i="22"/>
  <c r="D56" i="22"/>
  <c r="D24" i="2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K108" i="21" l="1"/>
  <c r="K41" i="21"/>
  <c r="K83" i="21"/>
  <c r="K10" i="21"/>
  <c r="K53" i="21"/>
  <c r="K36" i="21"/>
  <c r="K104" i="21"/>
  <c r="K32" i="21"/>
  <c r="K49" i="21"/>
  <c r="K63" i="21"/>
  <c r="K70" i="21"/>
  <c r="K109" i="21"/>
  <c r="K110" i="21"/>
  <c r="K19" i="21"/>
  <c r="K75" i="21"/>
  <c r="K76" i="21"/>
  <c r="K111" i="21"/>
  <c r="K24" i="21"/>
  <c r="K112" i="21"/>
  <c r="K82" i="21"/>
  <c r="K95" i="21"/>
  <c r="K46" i="21"/>
  <c r="K13" i="21"/>
  <c r="K113" i="21"/>
  <c r="K87" i="21"/>
  <c r="K30" i="21"/>
  <c r="K16" i="21"/>
  <c r="K99" i="21"/>
  <c r="K90" i="21"/>
  <c r="K114" i="21"/>
  <c r="K50" i="21"/>
  <c r="K23" i="21"/>
  <c r="K67" i="21"/>
  <c r="K88" i="21"/>
  <c r="K52" i="21"/>
  <c r="K78" i="21"/>
  <c r="K80" i="21"/>
  <c r="K57" i="21"/>
  <c r="K115" i="21"/>
  <c r="K33" i="21"/>
  <c r="K116" i="21"/>
  <c r="K117" i="21"/>
  <c r="K2" i="21"/>
  <c r="K38" i="21"/>
  <c r="K118" i="21"/>
  <c r="K66" i="21"/>
  <c r="K69" i="21"/>
  <c r="K93" i="21"/>
  <c r="K5" i="21"/>
  <c r="K119" i="21"/>
  <c r="K86" i="21"/>
  <c r="K120" i="21"/>
  <c r="K56" i="21"/>
  <c r="K18" i="21"/>
  <c r="K121" i="21"/>
  <c r="K122" i="21"/>
  <c r="K60" i="21"/>
  <c r="K37" i="21"/>
  <c r="K89" i="21"/>
  <c r="K34" i="21"/>
  <c r="K9" i="21"/>
  <c r="K8" i="21"/>
  <c r="K39" i="21"/>
  <c r="K11" i="21"/>
  <c r="K14" i="21"/>
  <c r="K123" i="21"/>
  <c r="K47" i="21"/>
  <c r="K96" i="21"/>
  <c r="K25" i="21"/>
  <c r="K124" i="21"/>
  <c r="K42" i="21"/>
  <c r="K91" i="21"/>
  <c r="K125" i="21"/>
  <c r="K126" i="21"/>
  <c r="K92" i="21"/>
  <c r="K40" i="21"/>
  <c r="K64" i="21"/>
  <c r="K55" i="21"/>
  <c r="K127" i="21"/>
  <c r="K22" i="21"/>
  <c r="K101" i="21"/>
  <c r="K28" i="21"/>
  <c r="K26" i="21"/>
  <c r="K29" i="21"/>
  <c r="K128" i="21"/>
  <c r="K129" i="21"/>
  <c r="K72" i="21"/>
  <c r="K102" i="21"/>
  <c r="K65" i="21"/>
  <c r="K130" i="21"/>
  <c r="K131" i="21"/>
  <c r="K59" i="21"/>
  <c r="K132" i="21"/>
  <c r="K81" i="21"/>
  <c r="K133" i="21"/>
  <c r="K73" i="21"/>
  <c r="K103" i="21"/>
  <c r="K134" i="21"/>
  <c r="K84" i="21"/>
  <c r="K12" i="21"/>
  <c r="K61" i="21"/>
  <c r="K135" i="21"/>
  <c r="K31" i="21"/>
  <c r="K136" i="21"/>
  <c r="K105" i="21"/>
  <c r="K51" i="21"/>
  <c r="K94" i="21"/>
  <c r="K137" i="21"/>
  <c r="K138" i="21"/>
  <c r="K107" i="21"/>
  <c r="K45" i="21"/>
  <c r="K100" i="21"/>
  <c r="K139" i="21"/>
  <c r="K140" i="21"/>
  <c r="K20" i="21"/>
  <c r="K4" i="21"/>
  <c r="K141" i="21"/>
  <c r="K142" i="21"/>
  <c r="K54" i="21"/>
  <c r="K143" i="21"/>
  <c r="K71" i="21"/>
  <c r="K68" i="21"/>
  <c r="K17" i="21"/>
  <c r="K144" i="21"/>
  <c r="K3" i="21"/>
  <c r="K79" i="21"/>
  <c r="K77" i="21"/>
  <c r="K145" i="21"/>
  <c r="K62" i="21"/>
  <c r="K6" i="21"/>
  <c r="K146" i="21"/>
  <c r="K147" i="21"/>
  <c r="K148" i="21"/>
  <c r="K7" i="21"/>
  <c r="K106" i="21"/>
  <c r="K74" i="21"/>
  <c r="K15" i="21"/>
  <c r="K27" i="21"/>
  <c r="K149" i="21"/>
  <c r="K150" i="21"/>
  <c r="K43" i="21"/>
  <c r="K151" i="21"/>
  <c r="K152" i="21"/>
  <c r="K153" i="21"/>
  <c r="K154" i="21"/>
  <c r="K155" i="21"/>
  <c r="K48" i="21"/>
  <c r="K44" i="21"/>
  <c r="K21" i="21"/>
  <c r="K35" i="21"/>
  <c r="K97" i="21"/>
  <c r="K156" i="21"/>
  <c r="K98" i="21"/>
  <c r="K85" i="21"/>
  <c r="K58" i="21"/>
  <c r="K157" i="21"/>
  <c r="K158" i="21"/>
  <c r="K159" i="21"/>
  <c r="K160" i="21"/>
  <c r="J108" i="21"/>
  <c r="J41" i="21"/>
  <c r="J83" i="21"/>
  <c r="J10" i="21"/>
  <c r="J53" i="21"/>
  <c r="J36" i="21"/>
  <c r="J104" i="21"/>
  <c r="J32" i="21"/>
  <c r="J49" i="21"/>
  <c r="J63" i="21"/>
  <c r="J70" i="21"/>
  <c r="J109" i="21"/>
  <c r="J110" i="21"/>
  <c r="J19" i="21"/>
  <c r="J75" i="21"/>
  <c r="J76" i="21"/>
  <c r="J111" i="21"/>
  <c r="J24" i="21"/>
  <c r="J112" i="21"/>
  <c r="J82" i="21"/>
  <c r="J95" i="21"/>
  <c r="J46" i="21"/>
  <c r="J13" i="21"/>
  <c r="J113" i="21"/>
  <c r="J87" i="21"/>
  <c r="J30" i="21"/>
  <c r="J16" i="21"/>
  <c r="J99" i="21"/>
  <c r="J90" i="21"/>
  <c r="J114" i="21"/>
  <c r="J50" i="21"/>
  <c r="J23" i="21"/>
  <c r="J67" i="21"/>
  <c r="J88" i="21"/>
  <c r="J52" i="21"/>
  <c r="J78" i="21"/>
  <c r="J80" i="21"/>
  <c r="J57" i="21"/>
  <c r="J115" i="21"/>
  <c r="J33" i="21"/>
  <c r="J116" i="21"/>
  <c r="J117" i="21"/>
  <c r="J2" i="21"/>
  <c r="J38" i="21"/>
  <c r="J118" i="21"/>
  <c r="J66" i="21"/>
  <c r="J69" i="21"/>
  <c r="J93" i="21"/>
  <c r="J5" i="21"/>
  <c r="J119" i="21"/>
  <c r="J86" i="21"/>
  <c r="J120" i="21"/>
  <c r="J56" i="21"/>
  <c r="J18" i="21"/>
  <c r="J121" i="21"/>
  <c r="J122" i="21"/>
  <c r="J60" i="21"/>
  <c r="J37" i="21"/>
  <c r="J89" i="21"/>
  <c r="J34" i="21"/>
  <c r="J9" i="21"/>
  <c r="J8" i="21"/>
  <c r="J39" i="21"/>
  <c r="J11" i="21"/>
  <c r="J14" i="21"/>
  <c r="J123" i="21"/>
  <c r="J47" i="21"/>
  <c r="J96" i="21"/>
  <c r="J25" i="21"/>
  <c r="J124" i="21"/>
  <c r="J42" i="21"/>
  <c r="J91" i="21"/>
  <c r="J125" i="21"/>
  <c r="J126" i="21"/>
  <c r="J92" i="21"/>
  <c r="J40" i="21"/>
  <c r="J64" i="21"/>
  <c r="J55" i="21"/>
  <c r="J127" i="21"/>
  <c r="J22" i="21"/>
  <c r="J101" i="21"/>
  <c r="J28" i="21"/>
  <c r="J26" i="21"/>
  <c r="J29" i="21"/>
  <c r="J128" i="21"/>
  <c r="J129" i="21"/>
  <c r="J72" i="21"/>
  <c r="J102" i="21"/>
  <c r="J65" i="21"/>
  <c r="J130" i="21"/>
  <c r="J131" i="21"/>
  <c r="J59" i="21"/>
  <c r="J132" i="21"/>
  <c r="J81" i="21"/>
  <c r="J133" i="21"/>
  <c r="J73" i="21"/>
  <c r="J103" i="21"/>
  <c r="J134" i="21"/>
  <c r="J84" i="21"/>
  <c r="J12" i="21"/>
  <c r="J61" i="21"/>
  <c r="J135" i="21"/>
  <c r="J31" i="21"/>
  <c r="J136" i="21"/>
  <c r="J105" i="21"/>
  <c r="J51" i="21"/>
  <c r="J94" i="21"/>
  <c r="J137" i="21"/>
  <c r="J138" i="21"/>
  <c r="J107" i="21"/>
  <c r="J45" i="21"/>
  <c r="J100" i="21"/>
  <c r="J139" i="21"/>
  <c r="J140" i="21"/>
  <c r="J20" i="21"/>
  <c r="J4" i="21"/>
  <c r="J141" i="21"/>
  <c r="J142" i="21"/>
  <c r="J54" i="21"/>
  <c r="J143" i="21"/>
  <c r="J71" i="21"/>
  <c r="J68" i="21"/>
  <c r="J17" i="21"/>
  <c r="J144" i="21"/>
  <c r="J3" i="21"/>
  <c r="J79" i="21"/>
  <c r="J77" i="21"/>
  <c r="J145" i="21"/>
  <c r="J62" i="21"/>
  <c r="J6" i="21"/>
  <c r="J146" i="21"/>
  <c r="J147" i="21"/>
  <c r="J148" i="21"/>
  <c r="J7" i="21"/>
  <c r="J106" i="21"/>
  <c r="J74" i="21"/>
  <c r="J15" i="21"/>
  <c r="J27" i="21"/>
  <c r="J149" i="21"/>
  <c r="J150" i="21"/>
  <c r="J43" i="21"/>
  <c r="J151" i="21"/>
  <c r="J152" i="21"/>
  <c r="J153" i="21"/>
  <c r="J154" i="21"/>
  <c r="J155" i="21"/>
  <c r="J48" i="21"/>
  <c r="J44" i="21"/>
  <c r="J21" i="21"/>
  <c r="J35" i="21"/>
  <c r="J97" i="21"/>
  <c r="J156" i="21"/>
  <c r="J98" i="21"/>
  <c r="J85" i="21"/>
  <c r="J58" i="21"/>
  <c r="J157" i="21"/>
  <c r="J158" i="21"/>
  <c r="J159" i="21"/>
  <c r="J160" i="21"/>
  <c r="I108" i="21"/>
  <c r="I41" i="21"/>
  <c r="I83" i="21"/>
  <c r="I10" i="21"/>
  <c r="I53" i="21"/>
  <c r="I36" i="21"/>
  <c r="I104" i="21"/>
  <c r="I32" i="21"/>
  <c r="I49" i="21"/>
  <c r="I63" i="21"/>
  <c r="I70" i="21"/>
  <c r="I109" i="21"/>
  <c r="I110" i="21"/>
  <c r="I19" i="21"/>
  <c r="I75" i="21"/>
  <c r="I76" i="21"/>
  <c r="I111" i="21"/>
  <c r="I24" i="21"/>
  <c r="I112" i="21"/>
  <c r="I82" i="21"/>
  <c r="I95" i="21"/>
  <c r="I46" i="21"/>
  <c r="I13" i="21"/>
  <c r="I113" i="21"/>
  <c r="I87" i="21"/>
  <c r="I30" i="21"/>
  <c r="I16" i="21"/>
  <c r="I99" i="21"/>
  <c r="I90" i="21"/>
  <c r="I114" i="21"/>
  <c r="I50" i="21"/>
  <c r="I23" i="21"/>
  <c r="I67" i="21"/>
  <c r="I88" i="21"/>
  <c r="I52" i="21"/>
  <c r="I78" i="21"/>
  <c r="I80" i="21"/>
  <c r="I57" i="21"/>
  <c r="I115" i="21"/>
  <c r="I33" i="21"/>
  <c r="I116" i="21"/>
  <c r="I117" i="21"/>
  <c r="I2" i="21"/>
  <c r="I38" i="21"/>
  <c r="I118" i="21"/>
  <c r="I66" i="21"/>
  <c r="I69" i="21"/>
  <c r="I93" i="21"/>
  <c r="I5" i="21"/>
  <c r="I119" i="21"/>
  <c r="I86" i="21"/>
  <c r="I120" i="21"/>
  <c r="I56" i="21"/>
  <c r="I18" i="21"/>
  <c r="I121" i="21"/>
  <c r="I122" i="21"/>
  <c r="I60" i="21"/>
  <c r="I37" i="21"/>
  <c r="I89" i="21"/>
  <c r="I34" i="21"/>
  <c r="I9" i="21"/>
  <c r="I8" i="21"/>
  <c r="I39" i="21"/>
  <c r="I11" i="21"/>
  <c r="I14" i="21"/>
  <c r="I123" i="21"/>
  <c r="I47" i="21"/>
  <c r="I96" i="21"/>
  <c r="I25" i="21"/>
  <c r="I124" i="21"/>
  <c r="I42" i="21"/>
  <c r="I91" i="21"/>
  <c r="I125" i="21"/>
  <c r="I126" i="21"/>
  <c r="I92" i="21"/>
  <c r="I40" i="21"/>
  <c r="I64" i="21"/>
  <c r="I55" i="21"/>
  <c r="I127" i="21"/>
  <c r="I22" i="21"/>
  <c r="I101" i="21"/>
  <c r="I28" i="21"/>
  <c r="I26" i="21"/>
  <c r="I29" i="21"/>
  <c r="I128" i="21"/>
  <c r="I129" i="21"/>
  <c r="I72" i="21"/>
  <c r="I102" i="21"/>
  <c r="I65" i="21"/>
  <c r="I130" i="21"/>
  <c r="I131" i="21"/>
  <c r="I59" i="21"/>
  <c r="I132" i="21"/>
  <c r="I81" i="21"/>
  <c r="I133" i="21"/>
  <c r="I73" i="21"/>
  <c r="I103" i="21"/>
  <c r="I134" i="21"/>
  <c r="I84" i="21"/>
  <c r="I12" i="21"/>
  <c r="I61" i="21"/>
  <c r="I135" i="21"/>
  <c r="I31" i="21"/>
  <c r="I136" i="21"/>
  <c r="I105" i="21"/>
  <c r="I51" i="21"/>
  <c r="I94" i="21"/>
  <c r="I137" i="21"/>
  <c r="I138" i="21"/>
  <c r="I107" i="21"/>
  <c r="I45" i="21"/>
  <c r="I100" i="21"/>
  <c r="I139" i="21"/>
  <c r="I140" i="21"/>
  <c r="I20" i="21"/>
  <c r="I4" i="21"/>
  <c r="I141" i="21"/>
  <c r="I142" i="21"/>
  <c r="I54" i="21"/>
  <c r="I143" i="21"/>
  <c r="I71" i="21"/>
  <c r="I68" i="21"/>
  <c r="I17" i="21"/>
  <c r="I144" i="21"/>
  <c r="I3" i="21"/>
  <c r="I79" i="21"/>
  <c r="I77" i="21"/>
  <c r="I145" i="21"/>
  <c r="I62" i="21"/>
  <c r="I6" i="21"/>
  <c r="I146" i="21"/>
  <c r="I147" i="21"/>
  <c r="I148" i="21"/>
  <c r="I7" i="21"/>
  <c r="I106" i="21"/>
  <c r="I74" i="21"/>
  <c r="I15" i="21"/>
  <c r="I27" i="21"/>
  <c r="I149" i="21"/>
  <c r="I150" i="21"/>
  <c r="I43" i="21"/>
  <c r="I151" i="21"/>
  <c r="I152" i="21"/>
  <c r="I153" i="21"/>
  <c r="I154" i="21"/>
  <c r="I155" i="21"/>
  <c r="I48" i="21"/>
  <c r="I44" i="21"/>
  <c r="I21" i="21"/>
  <c r="I35" i="21"/>
  <c r="I97" i="21"/>
  <c r="I156" i="21"/>
  <c r="I98" i="21"/>
  <c r="I85" i="21"/>
  <c r="I58" i="21"/>
  <c r="I157" i="21"/>
  <c r="I158" i="21"/>
  <c r="I159" i="21"/>
  <c r="I160" i="21"/>
  <c r="F79" i="20"/>
  <c r="F3" i="20"/>
  <c r="F130" i="20"/>
  <c r="F131" i="20"/>
  <c r="F72" i="20"/>
  <c r="F120" i="20"/>
  <c r="F84" i="20"/>
  <c r="F105" i="20"/>
  <c r="F114" i="20"/>
  <c r="F126" i="20"/>
  <c r="F52" i="20"/>
  <c r="F35" i="20"/>
  <c r="F59" i="20"/>
  <c r="F61" i="20"/>
  <c r="F132" i="20"/>
  <c r="F93" i="20"/>
  <c r="F25" i="20"/>
  <c r="F133" i="20"/>
  <c r="F14" i="20"/>
  <c r="F23" i="20"/>
  <c r="F134" i="20"/>
  <c r="F24" i="20"/>
  <c r="F98" i="20"/>
  <c r="F135" i="20"/>
  <c r="F74" i="20"/>
  <c r="F90" i="20"/>
  <c r="F106" i="20"/>
  <c r="F45" i="20"/>
  <c r="F67" i="20"/>
  <c r="F69" i="20"/>
  <c r="F81" i="20"/>
  <c r="F94" i="20"/>
  <c r="F85" i="20"/>
  <c r="F76" i="20"/>
  <c r="F92" i="20"/>
  <c r="F21" i="20"/>
  <c r="F22" i="20"/>
  <c r="F100" i="20"/>
  <c r="F136" i="20"/>
  <c r="F15" i="20"/>
  <c r="F137" i="20"/>
  <c r="F47" i="20"/>
  <c r="F11" i="20"/>
  <c r="F89" i="20"/>
  <c r="F138" i="20"/>
  <c r="F139" i="20"/>
  <c r="F31" i="20"/>
  <c r="F95" i="20"/>
  <c r="F37" i="20"/>
  <c r="F140" i="20"/>
  <c r="F110" i="20"/>
  <c r="F33" i="20"/>
  <c r="F13" i="20"/>
  <c r="F30" i="20"/>
  <c r="F141" i="20"/>
  <c r="F39" i="20"/>
  <c r="F10" i="20"/>
  <c r="F83" i="20"/>
  <c r="F58" i="20"/>
  <c r="F75" i="20"/>
  <c r="F68" i="20"/>
  <c r="F142" i="20"/>
  <c r="F82" i="20"/>
  <c r="F42" i="20"/>
  <c r="F48" i="20"/>
  <c r="F38" i="20"/>
  <c r="F109" i="20"/>
  <c r="F43" i="20"/>
  <c r="F66" i="20"/>
  <c r="F29" i="20"/>
  <c r="F16" i="20"/>
  <c r="F62" i="20"/>
  <c r="F17" i="20"/>
  <c r="F122" i="20"/>
  <c r="F111" i="20"/>
  <c r="F108" i="20"/>
  <c r="F19" i="20"/>
  <c r="F18" i="20"/>
  <c r="F128" i="20"/>
  <c r="F70" i="20"/>
  <c r="F119" i="20"/>
  <c r="F7" i="20"/>
  <c r="F5" i="20"/>
  <c r="F143" i="20"/>
  <c r="F97" i="20"/>
  <c r="F8" i="20"/>
  <c r="F87" i="20"/>
  <c r="F144" i="20"/>
  <c r="F113" i="20"/>
  <c r="F145" i="20"/>
  <c r="F107" i="20"/>
  <c r="F41" i="20"/>
  <c r="F26" i="20"/>
  <c r="F146" i="20"/>
  <c r="F91" i="20"/>
  <c r="F78" i="20"/>
  <c r="F73" i="20"/>
  <c r="F104" i="20"/>
  <c r="F103" i="20"/>
  <c r="F147" i="20"/>
  <c r="F34" i="20"/>
  <c r="F12" i="20"/>
  <c r="F49" i="20"/>
  <c r="F115" i="20"/>
  <c r="F121" i="20"/>
  <c r="F46" i="20"/>
  <c r="F32" i="20"/>
  <c r="F99" i="20"/>
  <c r="F148" i="20"/>
  <c r="F57" i="20"/>
  <c r="F149" i="20"/>
  <c r="F80" i="20"/>
  <c r="F127" i="20"/>
  <c r="F20" i="20"/>
  <c r="F116" i="20"/>
  <c r="F63" i="20"/>
  <c r="F150" i="20"/>
  <c r="F2" i="20"/>
  <c r="F6" i="20"/>
  <c r="F151" i="20"/>
  <c r="F117" i="20"/>
  <c r="F55" i="20"/>
  <c r="F152" i="20"/>
  <c r="F27" i="20"/>
  <c r="F153" i="20"/>
  <c r="F40" i="20"/>
  <c r="F64" i="20"/>
  <c r="F154" i="20"/>
  <c r="F123" i="20"/>
  <c r="F155" i="20"/>
  <c r="F125" i="20"/>
  <c r="F124" i="20"/>
  <c r="F129" i="20"/>
  <c r="F65" i="20"/>
  <c r="F77" i="20"/>
  <c r="F51" i="20"/>
  <c r="F36" i="20"/>
  <c r="F9" i="20"/>
  <c r="F44" i="20"/>
  <c r="F86" i="20"/>
  <c r="F88" i="20"/>
  <c r="F156" i="20"/>
  <c r="F4" i="20"/>
  <c r="F53" i="20"/>
  <c r="F54" i="20"/>
  <c r="F50" i="20"/>
  <c r="F71" i="20"/>
  <c r="F101" i="20"/>
  <c r="F102" i="20"/>
  <c r="F56" i="20"/>
  <c r="F157" i="20"/>
  <c r="F158" i="20"/>
  <c r="F159" i="20"/>
  <c r="F118" i="20"/>
  <c r="F60" i="20"/>
  <c r="F96" i="20"/>
  <c r="F160" i="20"/>
  <c r="F112" i="20"/>
  <c r="F28" i="20"/>
  <c r="E79" i="20"/>
  <c r="E3" i="20"/>
  <c r="E130" i="20"/>
  <c r="E131" i="20"/>
  <c r="E72" i="20"/>
  <c r="E120" i="20"/>
  <c r="E84" i="20"/>
  <c r="E105" i="20"/>
  <c r="E114" i="20"/>
  <c r="E126" i="20"/>
  <c r="E52" i="20"/>
  <c r="E35" i="20"/>
  <c r="E59" i="20"/>
  <c r="E61" i="20"/>
  <c r="E132" i="20"/>
  <c r="E93" i="20"/>
  <c r="E25" i="20"/>
  <c r="E133" i="20"/>
  <c r="E14" i="20"/>
  <c r="E23" i="20"/>
  <c r="E134" i="20"/>
  <c r="E24" i="20"/>
  <c r="E98" i="20"/>
  <c r="E135" i="20"/>
  <c r="E74" i="20"/>
  <c r="E90" i="20"/>
  <c r="E106" i="20"/>
  <c r="E45" i="20"/>
  <c r="E67" i="20"/>
  <c r="E69" i="20"/>
  <c r="E81" i="20"/>
  <c r="E94" i="20"/>
  <c r="E85" i="20"/>
  <c r="E76" i="20"/>
  <c r="E92" i="20"/>
  <c r="E21" i="20"/>
  <c r="E22" i="20"/>
  <c r="E100" i="20"/>
  <c r="E136" i="20"/>
  <c r="E15" i="20"/>
  <c r="E137" i="20"/>
  <c r="E47" i="20"/>
  <c r="E11" i="20"/>
  <c r="E89" i="20"/>
  <c r="E138" i="20"/>
  <c r="E139" i="20"/>
  <c r="E31" i="20"/>
  <c r="E95" i="20"/>
  <c r="E37" i="20"/>
  <c r="E140" i="20"/>
  <c r="E110" i="20"/>
  <c r="E33" i="20"/>
  <c r="E13" i="20"/>
  <c r="E30" i="20"/>
  <c r="E141" i="20"/>
  <c r="E39" i="20"/>
  <c r="E10" i="20"/>
  <c r="E83" i="20"/>
  <c r="E58" i="20"/>
  <c r="E75" i="20"/>
  <c r="E68" i="20"/>
  <c r="E142" i="20"/>
  <c r="E82" i="20"/>
  <c r="E42" i="20"/>
  <c r="E48" i="20"/>
  <c r="E38" i="20"/>
  <c r="E109" i="20"/>
  <c r="E43" i="20"/>
  <c r="E66" i="20"/>
  <c r="E29" i="20"/>
  <c r="E16" i="20"/>
  <c r="E62" i="20"/>
  <c r="E17" i="20"/>
  <c r="E122" i="20"/>
  <c r="E111" i="20"/>
  <c r="E108" i="20"/>
  <c r="E19" i="20"/>
  <c r="E18" i="20"/>
  <c r="E128" i="20"/>
  <c r="E70" i="20"/>
  <c r="E119" i="20"/>
  <c r="E7" i="20"/>
  <c r="E5" i="20"/>
  <c r="E143" i="20"/>
  <c r="E97" i="20"/>
  <c r="E8" i="20"/>
  <c r="E87" i="20"/>
  <c r="E144" i="20"/>
  <c r="E113" i="20"/>
  <c r="E145" i="20"/>
  <c r="E107" i="20"/>
  <c r="E41" i="20"/>
  <c r="E26" i="20"/>
  <c r="E146" i="20"/>
  <c r="E91" i="20"/>
  <c r="E78" i="20"/>
  <c r="E73" i="20"/>
  <c r="E104" i="20"/>
  <c r="E103" i="20"/>
  <c r="E147" i="20"/>
  <c r="E34" i="20"/>
  <c r="E12" i="20"/>
  <c r="E49" i="20"/>
  <c r="E115" i="20"/>
  <c r="E121" i="20"/>
  <c r="E46" i="20"/>
  <c r="E32" i="20"/>
  <c r="E99" i="20"/>
  <c r="E148" i="20"/>
  <c r="E57" i="20"/>
  <c r="E149" i="20"/>
  <c r="E80" i="20"/>
  <c r="E127" i="20"/>
  <c r="E20" i="20"/>
  <c r="E116" i="20"/>
  <c r="E63" i="20"/>
  <c r="E150" i="20"/>
  <c r="E2" i="20"/>
  <c r="E6" i="20"/>
  <c r="E151" i="20"/>
  <c r="E117" i="20"/>
  <c r="E55" i="20"/>
  <c r="E152" i="20"/>
  <c r="E27" i="20"/>
  <c r="E153" i="20"/>
  <c r="E40" i="20"/>
  <c r="E64" i="20"/>
  <c r="E154" i="20"/>
  <c r="E123" i="20"/>
  <c r="E155" i="20"/>
  <c r="E125" i="20"/>
  <c r="E124" i="20"/>
  <c r="E129" i="20"/>
  <c r="E65" i="20"/>
  <c r="E77" i="20"/>
  <c r="E51" i="20"/>
  <c r="E36" i="20"/>
  <c r="E9" i="20"/>
  <c r="E44" i="20"/>
  <c r="E86" i="20"/>
  <c r="E88" i="20"/>
  <c r="E156" i="20"/>
  <c r="E4" i="20"/>
  <c r="E53" i="20"/>
  <c r="E54" i="20"/>
  <c r="E50" i="20"/>
  <c r="E71" i="20"/>
  <c r="E101" i="20"/>
  <c r="E102" i="20"/>
  <c r="E56" i="20"/>
  <c r="E157" i="20"/>
  <c r="E158" i="20"/>
  <c r="E159" i="20"/>
  <c r="E118" i="20"/>
  <c r="E60" i="20"/>
  <c r="E96" i="20"/>
  <c r="E160" i="20"/>
  <c r="E112" i="20"/>
  <c r="E28" i="20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F2" i="19"/>
  <c r="F3" i="19"/>
  <c r="F4" i="19"/>
  <c r="F5" i="19"/>
  <c r="K5" i="19" s="1"/>
  <c r="F6" i="19"/>
  <c r="F7" i="19"/>
  <c r="F8" i="19"/>
  <c r="F9" i="19"/>
  <c r="F10" i="19"/>
  <c r="F11" i="19"/>
  <c r="F12" i="19"/>
  <c r="F13" i="19"/>
  <c r="K13" i="19" s="1"/>
  <c r="F14" i="19"/>
  <c r="F15" i="19"/>
  <c r="F16" i="19"/>
  <c r="F17" i="19"/>
  <c r="F18" i="19"/>
  <c r="F19" i="19"/>
  <c r="F20" i="19"/>
  <c r="F21" i="19"/>
  <c r="K21" i="19" s="1"/>
  <c r="F22" i="19"/>
  <c r="F23" i="19"/>
  <c r="F24" i="19"/>
  <c r="F25" i="19"/>
  <c r="F26" i="19"/>
  <c r="F27" i="19"/>
  <c r="K27" i="19" s="1"/>
  <c r="F28" i="19"/>
  <c r="F29" i="19"/>
  <c r="K29" i="19" s="1"/>
  <c r="F30" i="19"/>
  <c r="F31" i="19"/>
  <c r="K31" i="19" s="1"/>
  <c r="F32" i="19"/>
  <c r="F33" i="19"/>
  <c r="F34" i="19"/>
  <c r="F35" i="19"/>
  <c r="K35" i="19" s="1"/>
  <c r="F36" i="19"/>
  <c r="F37" i="19"/>
  <c r="K37" i="19" s="1"/>
  <c r="F38" i="19"/>
  <c r="F39" i="19"/>
  <c r="K39" i="19" s="1"/>
  <c r="F40" i="19"/>
  <c r="F41" i="19"/>
  <c r="F42" i="19"/>
  <c r="F43" i="19"/>
  <c r="K43" i="19" s="1"/>
  <c r="F44" i="19"/>
  <c r="F45" i="19"/>
  <c r="K45" i="19" s="1"/>
  <c r="F46" i="19"/>
  <c r="F47" i="19"/>
  <c r="K47" i="19" s="1"/>
  <c r="F48" i="19"/>
  <c r="F49" i="19"/>
  <c r="F50" i="19"/>
  <c r="F51" i="19"/>
  <c r="K51" i="19" s="1"/>
  <c r="F52" i="19"/>
  <c r="F53" i="19"/>
  <c r="K53" i="19" s="1"/>
  <c r="F54" i="19"/>
  <c r="F55" i="19"/>
  <c r="K55" i="19" s="1"/>
  <c r="F56" i="19"/>
  <c r="F57" i="19"/>
  <c r="F58" i="19"/>
  <c r="F59" i="19"/>
  <c r="K59" i="19" s="1"/>
  <c r="F60" i="19"/>
  <c r="F61" i="19"/>
  <c r="K61" i="19" s="1"/>
  <c r="F62" i="19"/>
  <c r="F63" i="19"/>
  <c r="K63" i="19" s="1"/>
  <c r="F64" i="19"/>
  <c r="F65" i="19"/>
  <c r="F66" i="19"/>
  <c r="F67" i="19"/>
  <c r="K67" i="19" s="1"/>
  <c r="F68" i="19"/>
  <c r="F69" i="19"/>
  <c r="K69" i="19" s="1"/>
  <c r="F70" i="19"/>
  <c r="F71" i="19"/>
  <c r="K71" i="19" s="1"/>
  <c r="F72" i="19"/>
  <c r="F73" i="19"/>
  <c r="F74" i="19"/>
  <c r="F75" i="19"/>
  <c r="K75" i="19" s="1"/>
  <c r="F76" i="19"/>
  <c r="F77" i="19"/>
  <c r="K77" i="19" s="1"/>
  <c r="F78" i="19"/>
  <c r="F79" i="19"/>
  <c r="K79" i="19" s="1"/>
  <c r="F80" i="19"/>
  <c r="F81" i="19"/>
  <c r="F82" i="19"/>
  <c r="F83" i="19"/>
  <c r="K83" i="19" s="1"/>
  <c r="F84" i="19"/>
  <c r="F85" i="19"/>
  <c r="K85" i="19" s="1"/>
  <c r="F86" i="19"/>
  <c r="F87" i="19"/>
  <c r="K87" i="19" s="1"/>
  <c r="F88" i="19"/>
  <c r="F89" i="19"/>
  <c r="F90" i="19"/>
  <c r="F91" i="19"/>
  <c r="K91" i="19" s="1"/>
  <c r="F92" i="19"/>
  <c r="F93" i="19"/>
  <c r="K93" i="19" s="1"/>
  <c r="F94" i="19"/>
  <c r="F95" i="19"/>
  <c r="K95" i="19" s="1"/>
  <c r="F96" i="19"/>
  <c r="F97" i="19"/>
  <c r="F98" i="19"/>
  <c r="F99" i="19"/>
  <c r="K99" i="19" s="1"/>
  <c r="F100" i="19"/>
  <c r="F101" i="19"/>
  <c r="K101" i="19" s="1"/>
  <c r="F102" i="19"/>
  <c r="F103" i="19"/>
  <c r="K103" i="19" s="1"/>
  <c r="F104" i="19"/>
  <c r="F105" i="19"/>
  <c r="F106" i="19"/>
  <c r="F107" i="19"/>
  <c r="K107" i="19" s="1"/>
  <c r="F108" i="19"/>
  <c r="F109" i="19"/>
  <c r="K109" i="19" s="1"/>
  <c r="F110" i="19"/>
  <c r="F111" i="19"/>
  <c r="K111" i="19" s="1"/>
  <c r="F112" i="19"/>
  <c r="F113" i="19"/>
  <c r="F114" i="19"/>
  <c r="F115" i="19"/>
  <c r="K115" i="19" s="1"/>
  <c r="F116" i="19"/>
  <c r="F117" i="19"/>
  <c r="K117" i="19" s="1"/>
  <c r="F118" i="19"/>
  <c r="F119" i="19"/>
  <c r="K119" i="19" s="1"/>
  <c r="F120" i="19"/>
  <c r="F121" i="19"/>
  <c r="F122" i="19"/>
  <c r="F123" i="19"/>
  <c r="K123" i="19" s="1"/>
  <c r="F124" i="19"/>
  <c r="F125" i="19"/>
  <c r="K125" i="19" s="1"/>
  <c r="F126" i="19"/>
  <c r="F127" i="19"/>
  <c r="K127" i="19" s="1"/>
  <c r="F128" i="19"/>
  <c r="F129" i="19"/>
  <c r="F130" i="19"/>
  <c r="F131" i="19"/>
  <c r="K131" i="19" s="1"/>
  <c r="F132" i="19"/>
  <c r="F133" i="19"/>
  <c r="K133" i="19" s="1"/>
  <c r="F134" i="19"/>
  <c r="F135" i="19"/>
  <c r="K135" i="19" s="1"/>
  <c r="F136" i="19"/>
  <c r="F137" i="19"/>
  <c r="F138" i="19"/>
  <c r="F139" i="19"/>
  <c r="K139" i="19" s="1"/>
  <c r="F140" i="19"/>
  <c r="F141" i="19"/>
  <c r="K141" i="19" s="1"/>
  <c r="F142" i="19"/>
  <c r="F143" i="19"/>
  <c r="K143" i="19" s="1"/>
  <c r="F144" i="19"/>
  <c r="F145" i="19"/>
  <c r="F146" i="19"/>
  <c r="F147" i="19"/>
  <c r="K147" i="19" s="1"/>
  <c r="F148" i="19"/>
  <c r="F149" i="19"/>
  <c r="K149" i="19" s="1"/>
  <c r="F150" i="19"/>
  <c r="F151" i="19"/>
  <c r="K151" i="19" s="1"/>
  <c r="F152" i="19"/>
  <c r="F153" i="19"/>
  <c r="F154" i="19"/>
  <c r="F155" i="19"/>
  <c r="K155" i="19" s="1"/>
  <c r="F156" i="19"/>
  <c r="F157" i="19"/>
  <c r="K157" i="19" s="1"/>
  <c r="F158" i="19"/>
  <c r="F159" i="19"/>
  <c r="K159" i="19" s="1"/>
  <c r="F160" i="19"/>
  <c r="J160" i="16"/>
  <c r="K160" i="16" s="1"/>
  <c r="F160" i="16"/>
  <c r="J159" i="16"/>
  <c r="F159" i="16"/>
  <c r="J158" i="16"/>
  <c r="K158" i="16" s="1"/>
  <c r="F158" i="16"/>
  <c r="J157" i="16"/>
  <c r="F157" i="16"/>
  <c r="J156" i="16"/>
  <c r="F156" i="16"/>
  <c r="J155" i="16"/>
  <c r="K155" i="16" s="1"/>
  <c r="F155" i="16"/>
  <c r="J154" i="16"/>
  <c r="F154" i="16"/>
  <c r="K154" i="16" s="1"/>
  <c r="J153" i="16"/>
  <c r="F153" i="16"/>
  <c r="J152" i="16"/>
  <c r="K152" i="16" s="1"/>
  <c r="F152" i="16"/>
  <c r="J151" i="16"/>
  <c r="K151" i="16" s="1"/>
  <c r="F151" i="16"/>
  <c r="J150" i="16"/>
  <c r="F150" i="16"/>
  <c r="J149" i="16"/>
  <c r="F149" i="16"/>
  <c r="K149" i="16" s="1"/>
  <c r="J148" i="16"/>
  <c r="F148" i="16"/>
  <c r="J147" i="16"/>
  <c r="F147" i="16"/>
  <c r="J146" i="16"/>
  <c r="F146" i="16"/>
  <c r="J145" i="16"/>
  <c r="F145" i="16"/>
  <c r="J144" i="16"/>
  <c r="K144" i="16" s="1"/>
  <c r="F144" i="16"/>
  <c r="J143" i="16"/>
  <c r="F143" i="16"/>
  <c r="J142" i="16"/>
  <c r="F142" i="16"/>
  <c r="J141" i="16"/>
  <c r="F141" i="16"/>
  <c r="K141" i="16" s="1"/>
  <c r="J140" i="16"/>
  <c r="F140" i="16"/>
  <c r="J139" i="16"/>
  <c r="K139" i="16" s="1"/>
  <c r="F139" i="16"/>
  <c r="J138" i="16"/>
  <c r="F138" i="16"/>
  <c r="J137" i="16"/>
  <c r="F137" i="16"/>
  <c r="J136" i="16"/>
  <c r="F136" i="16"/>
  <c r="J135" i="16"/>
  <c r="F135" i="16"/>
  <c r="J134" i="16"/>
  <c r="F134" i="16"/>
  <c r="J133" i="16"/>
  <c r="F133" i="16"/>
  <c r="J132" i="16"/>
  <c r="F132" i="16"/>
  <c r="J131" i="16"/>
  <c r="F131" i="16"/>
  <c r="J130" i="16"/>
  <c r="F130" i="16"/>
  <c r="J129" i="16"/>
  <c r="F129" i="16"/>
  <c r="K129" i="16" s="1"/>
  <c r="J128" i="16"/>
  <c r="K128" i="16" s="1"/>
  <c r="F128" i="16"/>
  <c r="J127" i="16"/>
  <c r="K127" i="16" s="1"/>
  <c r="F127" i="16"/>
  <c r="J126" i="16"/>
  <c r="K126" i="16" s="1"/>
  <c r="F126" i="16"/>
  <c r="J125" i="16"/>
  <c r="K125" i="16" s="1"/>
  <c r="F125" i="16"/>
  <c r="J124" i="16"/>
  <c r="F124" i="16"/>
  <c r="J123" i="16"/>
  <c r="K123" i="16" s="1"/>
  <c r="F123" i="16"/>
  <c r="J122" i="16"/>
  <c r="F122" i="16"/>
  <c r="J121" i="16"/>
  <c r="F121" i="16"/>
  <c r="J120" i="16"/>
  <c r="F120" i="16"/>
  <c r="J119" i="16"/>
  <c r="F119" i="16"/>
  <c r="J118" i="16"/>
  <c r="K118" i="16" s="1"/>
  <c r="F118" i="16"/>
  <c r="K117" i="16"/>
  <c r="J117" i="16"/>
  <c r="F117" i="16"/>
  <c r="J116" i="16"/>
  <c r="F116" i="16"/>
  <c r="J115" i="16"/>
  <c r="K115" i="16" s="1"/>
  <c r="F115" i="16"/>
  <c r="J114" i="16"/>
  <c r="F114" i="16"/>
  <c r="J113" i="16"/>
  <c r="F113" i="16"/>
  <c r="J112" i="16"/>
  <c r="F112" i="16"/>
  <c r="J111" i="16"/>
  <c r="F111" i="16"/>
  <c r="J110" i="16"/>
  <c r="F110" i="16"/>
  <c r="J109" i="16"/>
  <c r="K109" i="16" s="1"/>
  <c r="F109" i="16"/>
  <c r="J108" i="16"/>
  <c r="F108" i="16"/>
  <c r="J107" i="16"/>
  <c r="K107" i="16" s="1"/>
  <c r="F107" i="16"/>
  <c r="J106" i="16"/>
  <c r="F106" i="16"/>
  <c r="J105" i="16"/>
  <c r="F105" i="16"/>
  <c r="K105" i="16" s="1"/>
  <c r="J104" i="16"/>
  <c r="F104" i="16"/>
  <c r="J103" i="16"/>
  <c r="K103" i="16" s="1"/>
  <c r="F103" i="16"/>
  <c r="J102" i="16"/>
  <c r="F102" i="16"/>
  <c r="J101" i="16"/>
  <c r="F101" i="16"/>
  <c r="J100" i="16"/>
  <c r="F100" i="16"/>
  <c r="J99" i="16"/>
  <c r="K99" i="16" s="1"/>
  <c r="F99" i="16"/>
  <c r="J98" i="16"/>
  <c r="F98" i="16"/>
  <c r="J97" i="16"/>
  <c r="F97" i="16"/>
  <c r="J96" i="16"/>
  <c r="F96" i="16"/>
  <c r="J95" i="16"/>
  <c r="F95" i="16"/>
  <c r="J94" i="16"/>
  <c r="K94" i="16" s="1"/>
  <c r="F94" i="16"/>
  <c r="J93" i="16"/>
  <c r="F93" i="16"/>
  <c r="J92" i="16"/>
  <c r="F92" i="16"/>
  <c r="J91" i="16"/>
  <c r="F91" i="16"/>
  <c r="J90" i="16"/>
  <c r="F90" i="16"/>
  <c r="J89" i="16"/>
  <c r="F89" i="16"/>
  <c r="J88" i="16"/>
  <c r="K88" i="16" s="1"/>
  <c r="F88" i="16"/>
  <c r="J87" i="16"/>
  <c r="K87" i="16" s="1"/>
  <c r="F87" i="16"/>
  <c r="J86" i="16"/>
  <c r="K86" i="16" s="1"/>
  <c r="F86" i="16"/>
  <c r="J85" i="16"/>
  <c r="F85" i="16"/>
  <c r="J84" i="16"/>
  <c r="F84" i="16"/>
  <c r="J83" i="16"/>
  <c r="F83" i="16"/>
  <c r="J82" i="16"/>
  <c r="F82" i="16"/>
  <c r="J81" i="16"/>
  <c r="F81" i="16"/>
  <c r="J80" i="16"/>
  <c r="F80" i="16"/>
  <c r="J79" i="16"/>
  <c r="F79" i="16"/>
  <c r="J78" i="16"/>
  <c r="K78" i="16" s="1"/>
  <c r="F78" i="16"/>
  <c r="J77" i="16"/>
  <c r="F77" i="16"/>
  <c r="J76" i="16"/>
  <c r="F76" i="16"/>
  <c r="J75" i="16"/>
  <c r="K75" i="16" s="1"/>
  <c r="F75" i="16"/>
  <c r="J74" i="16"/>
  <c r="F74" i="16"/>
  <c r="J73" i="16"/>
  <c r="F73" i="16"/>
  <c r="K73" i="16" s="1"/>
  <c r="J72" i="16"/>
  <c r="F72" i="16"/>
  <c r="J71" i="16"/>
  <c r="K71" i="16" s="1"/>
  <c r="F71" i="16"/>
  <c r="J70" i="16"/>
  <c r="K70" i="16" s="1"/>
  <c r="F70" i="16"/>
  <c r="J69" i="16"/>
  <c r="F69" i="16"/>
  <c r="J68" i="16"/>
  <c r="F68" i="16"/>
  <c r="J67" i="16"/>
  <c r="K67" i="16" s="1"/>
  <c r="F67" i="16"/>
  <c r="J66" i="16"/>
  <c r="F66" i="16"/>
  <c r="J65" i="16"/>
  <c r="F65" i="16"/>
  <c r="J64" i="16"/>
  <c r="F64" i="16"/>
  <c r="J63" i="16"/>
  <c r="F63" i="16"/>
  <c r="J62" i="16"/>
  <c r="K62" i="16" s="1"/>
  <c r="F62" i="16"/>
  <c r="J61" i="16"/>
  <c r="F61" i="16"/>
  <c r="J60" i="16"/>
  <c r="F60" i="16"/>
  <c r="J59" i="16"/>
  <c r="F59" i="16"/>
  <c r="J58" i="16"/>
  <c r="F58" i="16"/>
  <c r="J57" i="16"/>
  <c r="F57" i="16"/>
  <c r="J56" i="16"/>
  <c r="K56" i="16" s="1"/>
  <c r="F56" i="16"/>
  <c r="J55" i="16"/>
  <c r="F55" i="16"/>
  <c r="J54" i="16"/>
  <c r="K54" i="16" s="1"/>
  <c r="F54" i="16"/>
  <c r="J53" i="16"/>
  <c r="F53" i="16"/>
  <c r="J52" i="16"/>
  <c r="F52" i="16"/>
  <c r="J51" i="16"/>
  <c r="F51" i="16"/>
  <c r="J50" i="16"/>
  <c r="F50" i="16"/>
  <c r="J49" i="16"/>
  <c r="F49" i="16"/>
  <c r="J48" i="16"/>
  <c r="F48" i="16"/>
  <c r="J47" i="16"/>
  <c r="F47" i="16"/>
  <c r="J46" i="16"/>
  <c r="K46" i="16" s="1"/>
  <c r="F46" i="16"/>
  <c r="J45" i="16"/>
  <c r="F45" i="16"/>
  <c r="J44" i="16"/>
  <c r="F44" i="16"/>
  <c r="J43" i="16"/>
  <c r="K43" i="16" s="1"/>
  <c r="F43" i="16"/>
  <c r="J42" i="16"/>
  <c r="F42" i="16"/>
  <c r="K42" i="16" s="1"/>
  <c r="J41" i="16"/>
  <c r="F41" i="16"/>
  <c r="K41" i="16" s="1"/>
  <c r="J40" i="16"/>
  <c r="F40" i="16"/>
  <c r="J39" i="16"/>
  <c r="K39" i="16" s="1"/>
  <c r="F39" i="16"/>
  <c r="J38" i="16"/>
  <c r="K38" i="16" s="1"/>
  <c r="F38" i="16"/>
  <c r="J37" i="16"/>
  <c r="F37" i="16"/>
  <c r="J36" i="16"/>
  <c r="F36" i="16"/>
  <c r="J35" i="16"/>
  <c r="K35" i="16" s="1"/>
  <c r="F35" i="16"/>
  <c r="J34" i="16"/>
  <c r="F34" i="16"/>
  <c r="J33" i="16"/>
  <c r="F33" i="16"/>
  <c r="J32" i="16"/>
  <c r="F32" i="16"/>
  <c r="J31" i="16"/>
  <c r="F31" i="16"/>
  <c r="J30" i="16"/>
  <c r="K30" i="16" s="1"/>
  <c r="F30" i="16"/>
  <c r="J29" i="16"/>
  <c r="F29" i="16"/>
  <c r="J28" i="16"/>
  <c r="F28" i="16"/>
  <c r="J27" i="16"/>
  <c r="F27" i="16"/>
  <c r="J26" i="16"/>
  <c r="F26" i="16"/>
  <c r="J25" i="16"/>
  <c r="F25" i="16"/>
  <c r="J24" i="16"/>
  <c r="K24" i="16" s="1"/>
  <c r="F24" i="16"/>
  <c r="J23" i="16"/>
  <c r="K23" i="16" s="1"/>
  <c r="F23" i="16"/>
  <c r="J22" i="16"/>
  <c r="K22" i="16" s="1"/>
  <c r="F22" i="16"/>
  <c r="J21" i="16"/>
  <c r="F21" i="16"/>
  <c r="J20" i="16"/>
  <c r="F20" i="16"/>
  <c r="J19" i="16"/>
  <c r="F19" i="16"/>
  <c r="J18" i="16"/>
  <c r="F18" i="16"/>
  <c r="J17" i="16"/>
  <c r="F17" i="16"/>
  <c r="J16" i="16"/>
  <c r="F16" i="16"/>
  <c r="J15" i="16"/>
  <c r="F15" i="16"/>
  <c r="J14" i="16"/>
  <c r="K14" i="16" s="1"/>
  <c r="F14" i="16"/>
  <c r="J13" i="16"/>
  <c r="F13" i="16"/>
  <c r="J12" i="16"/>
  <c r="F12" i="16"/>
  <c r="J11" i="16"/>
  <c r="F11" i="16"/>
  <c r="J10" i="16"/>
  <c r="F10" i="16"/>
  <c r="J9" i="16"/>
  <c r="F9" i="16"/>
  <c r="J8" i="16"/>
  <c r="F8" i="16"/>
  <c r="J7" i="16"/>
  <c r="K7" i="16" s="1"/>
  <c r="F7" i="16"/>
  <c r="J6" i="16"/>
  <c r="F6" i="16"/>
  <c r="J5" i="16"/>
  <c r="F5" i="16"/>
  <c r="J4" i="16"/>
  <c r="F4" i="16"/>
  <c r="J3" i="16"/>
  <c r="K3" i="16" s="1"/>
  <c r="F3" i="16"/>
  <c r="J2" i="16"/>
  <c r="F2" i="16"/>
  <c r="K153" i="19" l="1"/>
  <c r="K145" i="19"/>
  <c r="K137" i="19"/>
  <c r="K129" i="19"/>
  <c r="K121" i="19"/>
  <c r="K113" i="19"/>
  <c r="K105" i="19"/>
  <c r="K97" i="19"/>
  <c r="K89" i="19"/>
  <c r="K81" i="19"/>
  <c r="K73" i="19"/>
  <c r="K65" i="19"/>
  <c r="K57" i="19"/>
  <c r="K49" i="19"/>
  <c r="K41" i="19"/>
  <c r="K33" i="19"/>
  <c r="K25" i="19"/>
  <c r="K17" i="19"/>
  <c r="K9" i="19"/>
  <c r="K19" i="19"/>
  <c r="K11" i="19"/>
  <c r="K3" i="19"/>
  <c r="K160" i="19"/>
  <c r="K152" i="19"/>
  <c r="K144" i="19"/>
  <c r="K136" i="19"/>
  <c r="K128" i="19"/>
  <c r="K120" i="19"/>
  <c r="K112" i="19"/>
  <c r="K104" i="19"/>
  <c r="K96" i="19"/>
  <c r="K88" i="19"/>
  <c r="K80" i="19"/>
  <c r="K72" i="19"/>
  <c r="K64" i="19"/>
  <c r="K56" i="19"/>
  <c r="K48" i="19"/>
  <c r="K40" i="19"/>
  <c r="K32" i="19"/>
  <c r="K24" i="19"/>
  <c r="K16" i="19"/>
  <c r="K8" i="19"/>
  <c r="K23" i="19"/>
  <c r="K15" i="19"/>
  <c r="K7" i="19"/>
  <c r="K156" i="19"/>
  <c r="K148" i="19"/>
  <c r="K140" i="19"/>
  <c r="K132" i="19"/>
  <c r="K124" i="19"/>
  <c r="K116" i="19"/>
  <c r="K108" i="19"/>
  <c r="K100" i="19"/>
  <c r="K92" i="19"/>
  <c r="K84" i="19"/>
  <c r="K76" i="19"/>
  <c r="K68" i="19"/>
  <c r="K60" i="19"/>
  <c r="K52" i="19"/>
  <c r="K44" i="19"/>
  <c r="K36" i="19"/>
  <c r="K28" i="19"/>
  <c r="K20" i="19"/>
  <c r="K12" i="19"/>
  <c r="K4" i="19"/>
  <c r="K154" i="19"/>
  <c r="K146" i="19"/>
  <c r="K138" i="19"/>
  <c r="K130" i="19"/>
  <c r="K122" i="19"/>
  <c r="K114" i="19"/>
  <c r="K106" i="19"/>
  <c r="K98" i="19"/>
  <c r="K90" i="19"/>
  <c r="K82" i="19"/>
  <c r="K74" i="19"/>
  <c r="K66" i="19"/>
  <c r="K58" i="19"/>
  <c r="K50" i="19"/>
  <c r="K42" i="19"/>
  <c r="K34" i="19"/>
  <c r="K26" i="19"/>
  <c r="K18" i="19"/>
  <c r="K10" i="19"/>
  <c r="K2" i="19"/>
  <c r="K158" i="19"/>
  <c r="K150" i="19"/>
  <c r="K142" i="19"/>
  <c r="K134" i="19"/>
  <c r="K126" i="19"/>
  <c r="K118" i="19"/>
  <c r="K110" i="19"/>
  <c r="K102" i="19"/>
  <c r="K94" i="19"/>
  <c r="K86" i="19"/>
  <c r="K78" i="19"/>
  <c r="K70" i="19"/>
  <c r="K62" i="19"/>
  <c r="K54" i="19"/>
  <c r="K46" i="19"/>
  <c r="K38" i="19"/>
  <c r="K30" i="19"/>
  <c r="K22" i="19"/>
  <c r="K14" i="19"/>
  <c r="K6" i="19"/>
  <c r="K122" i="16"/>
  <c r="K2" i="16"/>
  <c r="K159" i="16"/>
  <c r="K156" i="16"/>
  <c r="K18" i="16"/>
  <c r="K26" i="16"/>
  <c r="K34" i="16"/>
  <c r="K45" i="16"/>
  <c r="K57" i="16"/>
  <c r="K65" i="16"/>
  <c r="K84" i="16"/>
  <c r="K111" i="16"/>
  <c r="K157" i="16"/>
  <c r="K11" i="16"/>
  <c r="K15" i="16"/>
  <c r="K19" i="16"/>
  <c r="K27" i="16"/>
  <c r="K31" i="16"/>
  <c r="K50" i="16"/>
  <c r="K58" i="16"/>
  <c r="K66" i="16"/>
  <c r="K77" i="16"/>
  <c r="K89" i="16"/>
  <c r="K97" i="16"/>
  <c r="K119" i="16"/>
  <c r="K20" i="16"/>
  <c r="K47" i="16"/>
  <c r="K51" i="16"/>
  <c r="K55" i="16"/>
  <c r="K59" i="16"/>
  <c r="K63" i="16"/>
  <c r="K82" i="16"/>
  <c r="K90" i="16"/>
  <c r="K98" i="16"/>
  <c r="K131" i="16"/>
  <c r="K135" i="16"/>
  <c r="K143" i="16"/>
  <c r="K147" i="16"/>
  <c r="K9" i="16"/>
  <c r="K13" i="16"/>
  <c r="K25" i="16"/>
  <c r="K33" i="16"/>
  <c r="K52" i="16"/>
  <c r="K79" i="16"/>
  <c r="K83" i="16"/>
  <c r="K91" i="16"/>
  <c r="K95" i="16"/>
  <c r="K121" i="16"/>
  <c r="K132" i="16"/>
  <c r="K148" i="16"/>
  <c r="K16" i="16"/>
  <c r="K48" i="16"/>
  <c r="K80" i="16"/>
  <c r="K150" i="16"/>
  <c r="K6" i="16"/>
  <c r="K10" i="16"/>
  <c r="K17" i="16"/>
  <c r="K49" i="16"/>
  <c r="K74" i="16"/>
  <c r="K81" i="16"/>
  <c r="K102" i="16"/>
  <c r="K106" i="16"/>
  <c r="K112" i="16"/>
  <c r="K116" i="16"/>
  <c r="K133" i="16"/>
  <c r="K136" i="16"/>
  <c r="K140" i="16"/>
  <c r="K21" i="16"/>
  <c r="K28" i="16"/>
  <c r="K53" i="16"/>
  <c r="K60" i="16"/>
  <c r="K85" i="16"/>
  <c r="K92" i="16"/>
  <c r="K113" i="16"/>
  <c r="K130" i="16"/>
  <c r="K137" i="16"/>
  <c r="K4" i="16"/>
  <c r="K29" i="16"/>
  <c r="K32" i="16"/>
  <c r="K36" i="16"/>
  <c r="K61" i="16"/>
  <c r="K64" i="16"/>
  <c r="K68" i="16"/>
  <c r="K93" i="16"/>
  <c r="K96" i="16"/>
  <c r="K100" i="16"/>
  <c r="K110" i="16"/>
  <c r="K114" i="16"/>
  <c r="K120" i="16"/>
  <c r="K124" i="16"/>
  <c r="K134" i="16"/>
  <c r="K138" i="16"/>
  <c r="K145" i="16"/>
  <c r="K5" i="16"/>
  <c r="K8" i="16"/>
  <c r="K12" i="16"/>
  <c r="K37" i="16"/>
  <c r="K40" i="16"/>
  <c r="K44" i="16"/>
  <c r="K69" i="16"/>
  <c r="K72" i="16"/>
  <c r="K76" i="16"/>
  <c r="K101" i="16"/>
  <c r="K104" i="16"/>
  <c r="K108" i="16"/>
  <c r="K142" i="16"/>
  <c r="K146" i="16"/>
  <c r="K153" i="16"/>
</calcChain>
</file>

<file path=xl/sharedStrings.xml><?xml version="1.0" encoding="utf-8"?>
<sst xmlns="http://schemas.openxmlformats.org/spreadsheetml/2006/main" count="2017" uniqueCount="723">
  <si>
    <t>Metric</t>
  </si>
  <si>
    <t>Data provider</t>
  </si>
  <si>
    <t>Table</t>
  </si>
  <si>
    <t>Column in Table</t>
  </si>
  <si>
    <t>Link</t>
  </si>
  <si>
    <t>Population Growth</t>
  </si>
  <si>
    <t>US Census Bureau</t>
  </si>
  <si>
    <t>ACS 5-Year Estimates, DP05</t>
  </si>
  <si>
    <t>DP05_0001E</t>
  </si>
  <si>
    <t>https://data.census.gov/</t>
  </si>
  <si>
    <t>Employment Growth</t>
  </si>
  <si>
    <t>US Bureau of Labor Statistics</t>
  </si>
  <si>
    <t>Local Area Unemployment Statistics</t>
  </si>
  <si>
    <t>https://beta.bls.gov/</t>
  </si>
  <si>
    <t>HUD</t>
  </si>
  <si>
    <t>Table 2, Table 7</t>
  </si>
  <si>
    <t>T2_est77, T2_est84, T2_est91, T7_est109, T7_est130, T7_est151</t>
  </si>
  <si>
    <t>https://www.huduser.gov/portal/datasets/cp.html</t>
  </si>
  <si>
    <t>Description</t>
  </si>
  <si>
    <t>T2_est77</t>
  </si>
  <si>
    <t>Occupied rental housing units, has 1 or more of the 4 severe housing problems, is less than or equal to 30% of HAMFI</t>
  </si>
  <si>
    <t>T2_est84</t>
  </si>
  <si>
    <t>Occupied rental housing units, has 1 or more of the 4 severe housing problems, is greater than 30% but less than or equal to 50% of HAMFI</t>
  </si>
  <si>
    <t>T2_est91</t>
  </si>
  <si>
    <t>Occupied rental housing units, has 1 or more of the 4 severe housing problems, is greater than 50% but less than or equal to 80% of HAMFI</t>
  </si>
  <si>
    <t>T7_est109</t>
  </si>
  <si>
    <t>Occupied rental housing units, household income is less than or equal to 30% of HAMFI</t>
  </si>
  <si>
    <t>T7_est130</t>
  </si>
  <si>
    <t>Occupied rental housing units, household income is greater than 30% but less than or equal to 50% of HAMFI</t>
  </si>
  <si>
    <t>T7_est151</t>
  </si>
  <si>
    <t>Occupied rental housing units, household income is greater than 50% but less than or equal to 80% of HAMFI</t>
  </si>
  <si>
    <t>GEO_ID</t>
  </si>
  <si>
    <t>County Name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</si>
  <si>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</si>
  <si>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</si>
  <si>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</si>
  <si>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</si>
  <si>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</si>
  <si>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</si>
  <si>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</si>
  <si>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</si>
  <si>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</si>
  <si>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</si>
  <si>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</si>
  <si>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</si>
  <si>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</si>
  <si>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</si>
  <si>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</si>
  <si>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</si>
  <si>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</si>
  <si>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</si>
  <si>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</si>
  <si>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</si>
  <si>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</si>
  <si>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</si>
  <si>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</si>
  <si>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</si>
  <si>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</si>
  <si>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</si>
  <si>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</si>
  <si>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</si>
  <si>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</si>
  <si>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</si>
  <si>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</si>
  <si>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</si>
  <si>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</si>
  <si>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</si>
  <si>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</si>
  <si>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</si>
  <si>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</si>
  <si>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</si>
  <si>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</si>
  <si>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</si>
  <si>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</si>
  <si>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</si>
  <si>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</si>
  <si>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</si>
  <si>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</si>
  <si>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</si>
  <si>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</si>
  <si>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</si>
  <si>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</si>
  <si>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</si>
  <si>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</si>
  <si>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</si>
  <si>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</si>
  <si>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</si>
  <si>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</si>
  <si>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</si>
  <si>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</si>
  <si>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</si>
  <si>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</si>
  <si>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</si>
  <si>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</si>
  <si>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</si>
  <si>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</si>
  <si>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</si>
  <si>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</si>
  <si>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</si>
  <si>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</si>
  <si>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</si>
  <si>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</si>
  <si>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</si>
  <si>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</si>
  <si>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</si>
  <si>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</si>
  <si>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</si>
  <si>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</si>
  <si>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</si>
  <si>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</si>
  <si>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</si>
  <si>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</si>
  <si>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</si>
  <si>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</si>
  <si>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</si>
  <si>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</si>
  <si>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</si>
  <si>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</si>
  <si>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</si>
  <si>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</si>
  <si>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</si>
  <si>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</si>
  <si>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</si>
  <si>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</si>
  <si>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</si>
  <si>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</si>
  <si>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Macon County, Georgia</t>
  </si>
  <si>
    <t>Madison County, Georgia</t>
  </si>
  <si>
    <t>Marion County, Georgia</t>
  </si>
  <si>
    <t>McDuffie County, Georgia</t>
  </si>
  <si>
    <t>McIntosh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</si>
  <si>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</si>
  <si>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</si>
  <si>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</si>
  <si>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</si>
  <si>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</si>
  <si>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</si>
  <si>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</si>
  <si>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</si>
  <si>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</si>
  <si>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</si>
  <si>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</si>
  <si>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</si>
  <si>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</si>
  <si>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</si>
  <si>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</si>
  <si>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</si>
  <si>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</si>
  <si>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</si>
  <si>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</si>
  <si>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</si>
  <si>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</si>
  <si>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</si>
  <si>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</si>
  <si>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</si>
  <si>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</si>
  <si>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</si>
  <si>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</si>
  <si>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</si>
  <si>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</si>
  <si>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</si>
  <si>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</si>
  <si>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</si>
  <si>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</si>
  <si>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</si>
  <si>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</si>
  <si>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</si>
  <si>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</si>
  <si>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</si>
  <si>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</si>
  <si>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</si>
  <si>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</si>
  <si>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</si>
  <si>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</si>
  <si>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</si>
  <si>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</si>
  <si>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</si>
  <si>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</si>
  <si>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</si>
  <si>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</si>
  <si>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</si>
  <si>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</si>
  <si>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</si>
  <si>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</si>
  <si>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</si>
  <si>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</si>
  <si>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</si>
  <si>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</si>
  <si>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</si>
  <si>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</si>
  <si>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</si>
  <si>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</si>
  <si>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05000US13001</t>
  </si>
  <si>
    <t>05000US13003</t>
  </si>
  <si>
    <t>05000US13005</t>
  </si>
  <si>
    <t>05000US13007</t>
  </si>
  <si>
    <t>05000US13009</t>
  </si>
  <si>
    <t>05000US13011</t>
  </si>
  <si>
    <t>05000US13013</t>
  </si>
  <si>
    <t>05000US13015</t>
  </si>
  <si>
    <t>05000US13017</t>
  </si>
  <si>
    <t>05000US13019</t>
  </si>
  <si>
    <t>05000US13021</t>
  </si>
  <si>
    <t>05000US13023</t>
  </si>
  <si>
    <t>05000US13025</t>
  </si>
  <si>
    <t>05000US13027</t>
  </si>
  <si>
    <t>05000US13029</t>
  </si>
  <si>
    <t>05000US13031</t>
  </si>
  <si>
    <t>05000US13033</t>
  </si>
  <si>
    <t>05000US13035</t>
  </si>
  <si>
    <t>05000US13037</t>
  </si>
  <si>
    <t>05000US13039</t>
  </si>
  <si>
    <t>05000US13043</t>
  </si>
  <si>
    <t>05000US13045</t>
  </si>
  <si>
    <t>05000US13047</t>
  </si>
  <si>
    <t>05000US13049</t>
  </si>
  <si>
    <t>05000US13051</t>
  </si>
  <si>
    <t>05000US13053</t>
  </si>
  <si>
    <t>05000US13055</t>
  </si>
  <si>
    <t>05000US13057</t>
  </si>
  <si>
    <t>05000US13059</t>
  </si>
  <si>
    <t>05000US13061</t>
  </si>
  <si>
    <t>05000US13063</t>
  </si>
  <si>
    <t>05000US13065</t>
  </si>
  <si>
    <t>05000US13067</t>
  </si>
  <si>
    <t>05000US13069</t>
  </si>
  <si>
    <t>05000US13071</t>
  </si>
  <si>
    <t>05000US13073</t>
  </si>
  <si>
    <t>05000US13075</t>
  </si>
  <si>
    <t>05000US13077</t>
  </si>
  <si>
    <t>05000US13079</t>
  </si>
  <si>
    <t>05000US13081</t>
  </si>
  <si>
    <t>05000US13083</t>
  </si>
  <si>
    <t>05000US13085</t>
  </si>
  <si>
    <t>05000US13087</t>
  </si>
  <si>
    <t>05000US13089</t>
  </si>
  <si>
    <t>05000US13091</t>
  </si>
  <si>
    <t>05000US13093</t>
  </si>
  <si>
    <t>05000US13095</t>
  </si>
  <si>
    <t>05000US13097</t>
  </si>
  <si>
    <t>05000US13099</t>
  </si>
  <si>
    <t>05000US13101</t>
  </si>
  <si>
    <t>05000US13103</t>
  </si>
  <si>
    <t>05000US13105</t>
  </si>
  <si>
    <t>05000US13107</t>
  </si>
  <si>
    <t>05000US13109</t>
  </si>
  <si>
    <t>05000US13111</t>
  </si>
  <si>
    <t>05000US13113</t>
  </si>
  <si>
    <t>05000US13115</t>
  </si>
  <si>
    <t>05000US13117</t>
  </si>
  <si>
    <t>05000US13119</t>
  </si>
  <si>
    <t>05000US13121</t>
  </si>
  <si>
    <t>05000US13123</t>
  </si>
  <si>
    <t>05000US13125</t>
  </si>
  <si>
    <t>05000US13127</t>
  </si>
  <si>
    <t>05000US13129</t>
  </si>
  <si>
    <t>05000US13131</t>
  </si>
  <si>
    <t>05000US13133</t>
  </si>
  <si>
    <t>05000US13135</t>
  </si>
  <si>
    <t>05000US13137</t>
  </si>
  <si>
    <t>05000US13139</t>
  </si>
  <si>
    <t>05000US13141</t>
  </si>
  <si>
    <t>05000US13143</t>
  </si>
  <si>
    <t>05000US13145</t>
  </si>
  <si>
    <t>05000US13147</t>
  </si>
  <si>
    <t>05000US13149</t>
  </si>
  <si>
    <t>05000US13151</t>
  </si>
  <si>
    <t>05000US13153</t>
  </si>
  <si>
    <t>05000US13155</t>
  </si>
  <si>
    <t>05000US13157</t>
  </si>
  <si>
    <t>05000US13159</t>
  </si>
  <si>
    <t>05000US13161</t>
  </si>
  <si>
    <t>05000US13163</t>
  </si>
  <si>
    <t>05000US13165</t>
  </si>
  <si>
    <t>05000US13167</t>
  </si>
  <si>
    <t>05000US13169</t>
  </si>
  <si>
    <t>05000US13171</t>
  </si>
  <si>
    <t>05000US13173</t>
  </si>
  <si>
    <t>05000US13175</t>
  </si>
  <si>
    <t>05000US13177</t>
  </si>
  <si>
    <t>05000US13179</t>
  </si>
  <si>
    <t>05000US13181</t>
  </si>
  <si>
    <t>05000US13183</t>
  </si>
  <si>
    <t>05000US13185</t>
  </si>
  <si>
    <t>05000US13187</t>
  </si>
  <si>
    <t>05000US13189</t>
  </si>
  <si>
    <t>05000US13191</t>
  </si>
  <si>
    <t>05000US13193</t>
  </si>
  <si>
    <t>05000US13195</t>
  </si>
  <si>
    <t>05000US13197</t>
  </si>
  <si>
    <t>05000US13199</t>
  </si>
  <si>
    <t>05000US13201</t>
  </si>
  <si>
    <t>05000US13205</t>
  </si>
  <si>
    <t>05000US13207</t>
  </si>
  <si>
    <t>05000US13209</t>
  </si>
  <si>
    <t>05000US13211</t>
  </si>
  <si>
    <t>05000US13213</t>
  </si>
  <si>
    <t>05000US13215</t>
  </si>
  <si>
    <t>05000US13217</t>
  </si>
  <si>
    <t>05000US13219</t>
  </si>
  <si>
    <t>05000US13221</t>
  </si>
  <si>
    <t>05000US13223</t>
  </si>
  <si>
    <t>05000US13225</t>
  </si>
  <si>
    <t>05000US13227</t>
  </si>
  <si>
    <t>05000US13229</t>
  </si>
  <si>
    <t>05000US13231</t>
  </si>
  <si>
    <t>05000US13233</t>
  </si>
  <si>
    <t>05000US13235</t>
  </si>
  <si>
    <t>05000US13237</t>
  </si>
  <si>
    <t>05000US13239</t>
  </si>
  <si>
    <t>05000US13241</t>
  </si>
  <si>
    <t>05000US13243</t>
  </si>
  <si>
    <t>05000US13245</t>
  </si>
  <si>
    <t>05000US13247</t>
  </si>
  <si>
    <t>05000US13249</t>
  </si>
  <si>
    <t>05000US13251</t>
  </si>
  <si>
    <t>05000US13253</t>
  </si>
  <si>
    <t>05000US13255</t>
  </si>
  <si>
    <t>05000US13257</t>
  </si>
  <si>
    <t>05000US13259</t>
  </si>
  <si>
    <t>05000US13261</t>
  </si>
  <si>
    <t>05000US13263</t>
  </si>
  <si>
    <t>05000US13265</t>
  </si>
  <si>
    <t>05000US13267</t>
  </si>
  <si>
    <t>05000US13269</t>
  </si>
  <si>
    <t>05000US13271</t>
  </si>
  <si>
    <t>05000US13273</t>
  </si>
  <si>
    <t>05000US13275</t>
  </si>
  <si>
    <t>05000US13277</t>
  </si>
  <si>
    <t>05000US13279</t>
  </si>
  <si>
    <t>05000US13281</t>
  </si>
  <si>
    <t>05000US13283</t>
  </si>
  <si>
    <t>05000US13285</t>
  </si>
  <si>
    <t>05000US13287</t>
  </si>
  <si>
    <t>05000US13289</t>
  </si>
  <si>
    <t>05000US13291</t>
  </si>
  <si>
    <t>05000US13293</t>
  </si>
  <si>
    <t>05000US13295</t>
  </si>
  <si>
    <t>05000US13297</t>
  </si>
  <si>
    <t>05000US13299</t>
  </si>
  <si>
    <t>05000US13301</t>
  </si>
  <si>
    <t>05000US13303</t>
  </si>
  <si>
    <t>05000US13305</t>
  </si>
  <si>
    <t>05000US13307</t>
  </si>
  <si>
    <t>05000US13309</t>
  </si>
  <si>
    <t>05000US13311</t>
  </si>
  <si>
    <t>05000US13313</t>
  </si>
  <si>
    <t>05000US13315</t>
  </si>
  <si>
    <t>05000US13317</t>
  </si>
  <si>
    <t>05000US13319</t>
  </si>
  <si>
    <t>05000US13321</t>
  </si>
  <si>
    <t>geoid</t>
  </si>
  <si>
    <t>name</t>
  </si>
  <si>
    <t>Severe Cost Burden: Less than or equal to 30% of HAMFI</t>
  </si>
  <si>
    <t>Severe Cost Burden: Greater than 30% but less than or equal to 50% of HAMFI</t>
  </si>
  <si>
    <t>Severe Cost Burden: Greater than 50% but less than or equal to 80% of HAMFI</t>
  </si>
  <si>
    <t>Total with Severe Cost Burden</t>
  </si>
  <si>
    <t>Total: Less than or equal to 30% of HAMFI</t>
  </si>
  <si>
    <t>Total: Greater than 30% but less than or equal to 50% of HAMFI</t>
  </si>
  <si>
    <t>Total: Greater than 50% but less than or equal to 80% of HAMFI</t>
  </si>
  <si>
    <t>Total renters</t>
  </si>
  <si>
    <t>Total: Propotion of Sever Cost Burden to Total Renters</t>
  </si>
  <si>
    <t>GeoID2</t>
  </si>
  <si>
    <t>NAME</t>
  </si>
  <si>
    <t>% of renter occupied units with complete plumbing</t>
  </si>
  <si>
    <t>% of renter occupied units with complete kitchen</t>
  </si>
  <si>
    <t>% incomplete plumbing</t>
  </si>
  <si>
    <t>% incomplete kitchen</t>
  </si>
  <si>
    <t>GeoID</t>
  </si>
  <si>
    <t>0500000US13239</t>
  </si>
  <si>
    <t>0500000US13003</t>
  </si>
  <si>
    <t>0500000US13289</t>
  </si>
  <si>
    <t>0500000US13167</t>
  </si>
  <si>
    <t>0500000US13241</t>
  </si>
  <si>
    <t>0500000US13165</t>
  </si>
  <si>
    <t>0500000US13173</t>
  </si>
  <si>
    <t>0500000US13279</t>
  </si>
  <si>
    <t>0500000US13115</t>
  </si>
  <si>
    <t>0500000US13087</t>
  </si>
  <si>
    <t>0500000US13207</t>
  </si>
  <si>
    <t>0500000US13107</t>
  </si>
  <si>
    <t>0500000US13037</t>
  </si>
  <si>
    <t>0500000US13081</t>
  </si>
  <si>
    <t>0500000US13143</t>
  </si>
  <si>
    <t>0500000US13147</t>
  </si>
  <si>
    <t>0500000US13157</t>
  </si>
  <si>
    <t>0500000US13155</t>
  </si>
  <si>
    <t>0500000US13231</t>
  </si>
  <si>
    <t>0500000US13073</t>
  </si>
  <si>
    <t>0500000US13075</t>
  </si>
  <si>
    <t>0500000US13039</t>
  </si>
  <si>
    <t>0500000US13045</t>
  </si>
  <si>
    <t>0500000US13033</t>
  </si>
  <si>
    <t>0500000US13187</t>
  </si>
  <si>
    <t>0500000US13251</t>
  </si>
  <si>
    <t>0500000US13321</t>
  </si>
  <si>
    <t>0500000US13141</t>
  </si>
  <si>
    <t>0500000US13109</t>
  </si>
  <si>
    <t>0500000US13095</t>
  </si>
  <si>
    <t>0500000US13217</t>
  </si>
  <si>
    <t>0500000US13105</t>
  </si>
  <si>
    <t>0500000US13205</t>
  </si>
  <si>
    <t>0500000US13023</t>
  </si>
  <si>
    <t>0500000US13277</t>
  </si>
  <si>
    <t>0500000US13099</t>
  </si>
  <si>
    <t>0500000US13133</t>
  </si>
  <si>
    <t>0500000US13113</t>
  </si>
  <si>
    <t>0500000US13255</t>
  </si>
  <si>
    <t>0500000US13185</t>
  </si>
  <si>
    <t>0500000US13129</t>
  </si>
  <si>
    <t>0500000US13137</t>
  </si>
  <si>
    <t>0500000US13281</t>
  </si>
  <si>
    <t>0500000US13057</t>
  </si>
  <si>
    <t>0500000US13215</t>
  </si>
  <si>
    <t>0500000US13085</t>
  </si>
  <si>
    <t>0500000US13131</t>
  </si>
  <si>
    <t>0500000US13209</t>
  </si>
  <si>
    <t>0500000US13295</t>
  </si>
  <si>
    <t>0500000US13275</t>
  </si>
  <si>
    <t>0500000US13021</t>
  </si>
  <si>
    <t>0500000US13291</t>
  </si>
  <si>
    <t>0500000US13293</t>
  </si>
  <si>
    <t>0500000US13247</t>
  </si>
  <si>
    <t>0500000US13303</t>
  </si>
  <si>
    <t>0500000US13223</t>
  </si>
  <si>
    <t>0500000US13119</t>
  </si>
  <si>
    <t>0500000US13025</t>
  </si>
  <si>
    <t>0500000US13313</t>
  </si>
  <si>
    <t>0500000US13027</t>
  </si>
  <si>
    <t>0500000US13145</t>
  </si>
  <si>
    <t>0500000US13235</t>
  </si>
  <si>
    <t>0500000US13257</t>
  </si>
  <si>
    <t>0500000US13271</t>
  </si>
  <si>
    <t>0500000US13139</t>
  </si>
  <si>
    <t>0500000US13059</t>
  </si>
  <si>
    <t>0500000US13123</t>
  </si>
  <si>
    <t>0500000US13061</t>
  </si>
  <si>
    <t>0500000US13161</t>
  </si>
  <si>
    <t>0500000US13297</t>
  </si>
  <si>
    <t>0500000US13009</t>
  </si>
  <si>
    <t>0500000US13195</t>
  </si>
  <si>
    <t>0500000US13051</t>
  </si>
  <si>
    <t>0500000US13121</t>
  </si>
  <si>
    <t>0500000US13069</t>
  </si>
  <si>
    <t>0500000US13273</t>
  </si>
  <si>
    <t>0500000US13193</t>
  </si>
  <si>
    <t>0500000US13001</t>
  </si>
  <si>
    <t>0500000US13227</t>
  </si>
  <si>
    <t>0500000US13063</t>
  </si>
  <si>
    <t>0500000US13127</t>
  </si>
  <si>
    <t>0500000US13117</t>
  </si>
  <si>
    <t>0500000US13013</t>
  </si>
  <si>
    <t>0500000US13067</t>
  </si>
  <si>
    <t>0500000US13283</t>
  </si>
  <si>
    <t>0500000US13175</t>
  </si>
  <si>
    <t>0500000US13285</t>
  </si>
  <si>
    <t>0500000US13089</t>
  </si>
  <si>
    <t>0500000US13053</t>
  </si>
  <si>
    <t>0500000US13191</t>
  </si>
  <si>
    <t>0500000US13071</t>
  </si>
  <si>
    <t>0500000US13031</t>
  </si>
  <si>
    <t>0500000US13065</t>
  </si>
  <si>
    <t>0500000US13097</t>
  </si>
  <si>
    <t>0500000US13315</t>
  </si>
  <si>
    <t>0500000US13171</t>
  </si>
  <si>
    <t>0500000US13047</t>
  </si>
  <si>
    <t>0500000US13219</t>
  </si>
  <si>
    <t>0500000US13077</t>
  </si>
  <si>
    <t>0500000US13299</t>
  </si>
  <si>
    <t>0500000US13301</t>
  </si>
  <si>
    <t>0500000US13199</t>
  </si>
  <si>
    <t>0500000US13197</t>
  </si>
  <si>
    <t>0500000US13015</t>
  </si>
  <si>
    <t>0500000US13055</t>
  </si>
  <si>
    <t>0500000US13183</t>
  </si>
  <si>
    <t>0500000US13153</t>
  </si>
  <si>
    <t>0500000US13135</t>
  </si>
  <si>
    <t>0500000US13103</t>
  </si>
  <si>
    <t>0500000US13151</t>
  </si>
  <si>
    <t>0500000US13319</t>
  </si>
  <si>
    <t>0500000US13179</t>
  </si>
  <si>
    <t>0500000US13017</t>
  </si>
  <si>
    <t>0500000US13211</t>
  </si>
  <si>
    <t>0500000US13233</t>
  </si>
  <si>
    <t>0500000US13245</t>
  </si>
  <si>
    <t>0500000US13311</t>
  </si>
  <si>
    <t>0500000US13163</t>
  </si>
  <si>
    <t>0500000US13011</t>
  </si>
  <si>
    <t>0500000US13213</t>
  </si>
  <si>
    <t>0500000US13149</t>
  </si>
  <si>
    <t>0500000US13261</t>
  </si>
  <si>
    <t>0500000US13267</t>
  </si>
  <si>
    <t>0500000US13265</t>
  </si>
  <si>
    <t>0500000US13019</t>
  </si>
  <si>
    <t>0500000US13229</t>
  </si>
  <si>
    <t>0500000US13159</t>
  </si>
  <si>
    <t>0500000US13269</t>
  </si>
  <si>
    <t>0500000US13005</t>
  </si>
  <si>
    <t>0500000US13007</t>
  </si>
  <si>
    <t>0500000US13029</t>
  </si>
  <si>
    <t>0500000US13035</t>
  </si>
  <si>
    <t>0500000US13043</t>
  </si>
  <si>
    <t>0500000US13049</t>
  </si>
  <si>
    <t>0500000US13079</t>
  </si>
  <si>
    <t>0500000US13083</t>
  </si>
  <si>
    <t>0500000US13091</t>
  </si>
  <si>
    <t>0500000US13093</t>
  </si>
  <si>
    <t>0500000US13101</t>
  </si>
  <si>
    <t>0500000US13111</t>
  </si>
  <si>
    <t>0500000US13125</t>
  </si>
  <si>
    <t>0500000US13169</t>
  </si>
  <si>
    <t>0500000US13177</t>
  </si>
  <si>
    <t>0500000US13181</t>
  </si>
  <si>
    <t>0500000US13189</t>
  </si>
  <si>
    <t>0500000US13201</t>
  </si>
  <si>
    <t>0500000US13221</t>
  </si>
  <si>
    <t>0500000US13225</t>
  </si>
  <si>
    <t>0500000US13237</t>
  </si>
  <si>
    <t>0500000US13243</t>
  </si>
  <si>
    <t>0500000US13249</t>
  </si>
  <si>
    <t>0500000US13253</t>
  </si>
  <si>
    <t>0500000US13259</t>
  </si>
  <si>
    <t>0500000US13263</t>
  </si>
  <si>
    <t>0500000US13287</t>
  </si>
  <si>
    <t>0500000US13305</t>
  </si>
  <si>
    <t>0500000US13307</t>
  </si>
  <si>
    <t>0500000US13309</t>
  </si>
  <si>
    <t>0500000US13317</t>
  </si>
  <si>
    <t>Total Renter Occupied</t>
  </si>
  <si>
    <t>&lt;=0.5 occupants per room</t>
  </si>
  <si>
    <t>0.51-1 occupant per room</t>
  </si>
  <si>
    <t>1.01-1.50 occupants per room</t>
  </si>
  <si>
    <t>1.51-2 occupants per room</t>
  </si>
  <si>
    <t>&gt;=2.01 occupants per room</t>
  </si>
  <si>
    <t>% &gt;=1.01 occupants per room</t>
  </si>
  <si>
    <t>% &gt;= 1.51 occupants</t>
  </si>
  <si>
    <t>% &gt;=2.01 occupants</t>
  </si>
  <si>
    <t>Housing Problems: Less than or equal to 30% of HAMFI</t>
  </si>
  <si>
    <t>Housing Problems: Greater than 30% but less than or equal to 50% of HAMFI</t>
  </si>
  <si>
    <t>Housing Problems: Greater than 50% but less than or equal to 80% of HAMFI</t>
  </si>
  <si>
    <t>Total with Housing Problems</t>
  </si>
  <si>
    <t>Total: Propotion of Housing Problems to Total Renters</t>
  </si>
  <si>
    <t>2011 Population</t>
  </si>
  <si>
    <t>2018 Population</t>
  </si>
  <si>
    <t>2019 Population</t>
  </si>
  <si>
    <t>2020 Population</t>
  </si>
  <si>
    <t>2021 Population</t>
  </si>
  <si>
    <t>% YoY growth: 2018-2019</t>
  </si>
  <si>
    <t>% YoY growth: 2019-2020</t>
  </si>
  <si>
    <t>% YoY growth: 2020-2021</t>
  </si>
  <si>
    <t>Average: YoY Growth 2018-2021</t>
  </si>
  <si>
    <t>Is 2021 greater than 2011?</t>
  </si>
  <si>
    <t>Average change: 2020-2022</t>
  </si>
  <si>
    <t>% of rental units occupied by 80% AMI and below with Severe Housing Problems</t>
  </si>
  <si>
    <t>Total Rental Units Equal to or less than 80% AMI</t>
  </si>
  <si>
    <t>Total Rental Units with Severe Housing Problems and Equal to or less than 80% AMI</t>
  </si>
  <si>
    <t>% change 2020-2021</t>
  </si>
  <si>
    <t>% change 2021-2022</t>
  </si>
  <si>
    <t>Severe Housing Problems*</t>
  </si>
  <si>
    <t>*Severe Housing Problems Data</t>
  </si>
  <si>
    <t>2020 Census Tract</t>
  </si>
  <si>
    <t>Yes</t>
  </si>
  <si>
    <t>No</t>
  </si>
  <si>
    <t>Column1</t>
  </si>
  <si>
    <t>Appling County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</si>
  <si>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</si>
  <si>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</si>
  <si>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</si>
  <si>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</si>
  <si>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</si>
  <si>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</si>
  <si>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</si>
  <si>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</si>
  <si>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</si>
  <si>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</si>
  <si>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</si>
  <si>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</si>
  <si>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</si>
  <si>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</si>
  <si>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</si>
  <si>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</si>
  <si>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</si>
  <si>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</si>
  <si>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</si>
  <si>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</si>
  <si>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</si>
  <si>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</si>
  <si>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</si>
  <si>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</si>
  <si>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</si>
  <si>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</si>
  <si>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</si>
  <si>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</si>
  <si>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</si>
  <si>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</si>
  <si>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</si>
  <si>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</si>
  <si>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</si>
  <si>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</si>
  <si>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</si>
  <si>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</si>
  <si>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</si>
  <si>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</si>
  <si>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</si>
  <si>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</si>
  <si>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</si>
  <si>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</si>
  <si>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</si>
  <si>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</si>
  <si>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</si>
  <si>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</si>
  <si>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</si>
  <si>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</si>
  <si>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</si>
  <si>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</si>
  <si>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</si>
  <si>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</si>
  <si>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</si>
  <si>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</si>
  <si>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</si>
  <si>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</si>
  <si>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</si>
  <si>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</si>
  <si>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</si>
  <si>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</si>
  <si>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</si>
  <si>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</si>
  <si>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</si>
  <si>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</si>
  <si>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</si>
  <si>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</si>
  <si>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</si>
  <si>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</si>
  <si>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</si>
  <si>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</si>
  <si>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</si>
  <si>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</si>
  <si>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</si>
  <si>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</si>
  <si>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</si>
  <si>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</si>
  <si>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</si>
  <si>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</si>
  <si>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</si>
  <si>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</si>
  <si>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</si>
  <si>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</si>
  <si>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</si>
  <si>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</si>
  <si>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</si>
  <si>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</si>
  <si>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</si>
  <si>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</si>
  <si>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</si>
  <si>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</si>
  <si>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</si>
  <si>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</si>
  <si>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Macon County</t>
  </si>
  <si>
    <t>Madison County</t>
  </si>
  <si>
    <t>Marion County</t>
  </si>
  <si>
    <t>McDuffie County</t>
  </si>
  <si>
    <t>McIntosh County</t>
  </si>
  <si>
    <t>Meriwether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</si>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</sst>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Fill="1" applyBorder="1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Alignment="1">
      <alignment wrapText="1"/>
    </xf>
    <xf numFmtId="164" fontId="0" fillId="0" borderId="0" xfId="3" applyNumberFormat="1" applyFont="1"/>
    <xf numFmtId="164" fontId="0" fillId="0" borderId="0" xfId="3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3" applyNumberFormat="1" applyFont="1" applyAlignment="1">
      <alignment horizontal="left" wrapText="1"/>
    </xf>
    <xf numFmtId="164" fontId="0" fillId="0" borderId="0" xfId="3" applyNumberFormat="1" applyFont="1" applyAlignment="1"/>
    <xf numFmtId="10" fontId="0" fillId="0" borderId="0" xfId="2" applyNumberFormat="1" applyFont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46">
    <dxf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alignment horizontal="general" vertical="bottom" textRotation="0" indent="0" justifyLastLine="0" shrinkToFit="0" readingOrder="0"/>
    </dxf>
    <dxf>
      <numFmt numFmtId="164" formatCode="_(* #,##0_);_(* \(#,##0\);_(* &quot;-&quot;??_);_(@_)"/>
      <alignment horizontal="general" vertical="bottom" textRotation="0" indent="0" justifyLastLine="0" shrinkToFit="0" readingOrder="0"/>
    </dxf>
    <dxf>
      <numFmt numFmtId="164" formatCode="_(* #,##0_);_(* \(#,##0\);_(* &quot;-&quot;??_);_(@_)"/>
      <alignment horizontal="general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348D7E-F9EC-4113-9028-5CCD4CF5D878}" name="HousingProblemsTbl" displayName="HousingProblemsTbl" ref="A1:D2797" totalsRowShown="0" headerRowDxfId="45">
  <autoFilter ref="A1:D2797" xr:uid="{BD348D7E-F9EC-4113-9028-5CCD4CF5D878}"/>
  <tableColumns count="4">
    <tableColumn id="21" xr3:uid="{9095BC30-528F-4AD5-9343-D0D48EB34429}" name="2020 Census Tract"/>
    <tableColumn id="6" xr3:uid="{6D137980-139B-41D9-99D6-5B3DAFFC9DB6}" name="Total Rental Units with Severe Housing Problems and Equal to or less than 80% AMI" dataDxfId="44" dataCellStyle="Comma"/>
    <tableColumn id="10" xr3:uid="{B04CC050-8218-43F4-9FF9-E4767F235642}" name="Total Rental Units Equal to or less than 80% AMI" dataDxfId="43" dataCellStyle="Comma"/>
    <tableColumn id="11" xr3:uid="{41B35412-0E92-4358-AD03-9918358BF803}" name="% of rental units occupied by 80% AMI and below with Severe Housing Problems" dataDxfId="42" dataCellStyle="Percent">
      <calculatedColumnFormula>IFERROR(HousingProblemsTbl[[#This Row],[Total Rental Units with Severe Housing Problems and Equal to or less than 80% AMI]]/HousingProblemsTbl[[#This Row],[Total Rental Units Equal to or less than 80% AMI]], "-")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539C6E-9751-483C-85CE-2183CDC8FF73}" name="CostTbl" displayName="CostTbl" ref="A1:L160" totalsRowShown="0">
  <autoFilter ref="A1:L160" xr:uid="{3A539C6E-9751-483C-85CE-2183CDC8FF73}"/>
  <tableColumns count="12">
    <tableColumn id="1" xr3:uid="{71E60C48-5F36-4328-BD63-77974E3E3CD9}" name="geoid"/>
    <tableColumn id="2" xr3:uid="{F50F24DC-897C-40EC-9459-CC56929904EE}" name="name"/>
    <tableColumn id="3" xr3:uid="{B4C2859B-49B9-4614-9072-A0ABA2C53D7F}" name="Severe Cost Burden: Less than or equal to 30% of HAMFI"/>
    <tableColumn id="4" xr3:uid="{3F6BD65F-AD78-4F28-BE37-935A9833B8A2}" name="Severe Cost Burden: Greater than 30% but less than or equal to 50% of HAMFI"/>
    <tableColumn id="5" xr3:uid="{44B3B62F-41C9-4AE9-A968-528CDF00BFFE}" name="Severe Cost Burden: Greater than 50% but less than or equal to 80% of HAMFI"/>
    <tableColumn id="6" xr3:uid="{98CBFBA6-9A6E-4C9F-A910-B819BA75FC9C}" name="Total with Severe Cost Burden" dataDxfId="41">
      <calculatedColumnFormula>SUM(CostTbl[[#This Row],[Severe Cost Burden: Less than or equal to 30% of HAMFI]:[Severe Cost Burden: Greater than 50% but less than or equal to 80% of HAMFI]])</calculatedColumnFormula>
    </tableColumn>
    <tableColumn id="7" xr3:uid="{7BEA271A-33EE-4E94-A4FD-90CDE4D83D90}" name="Total: Less than or equal to 30% of HAMFI"/>
    <tableColumn id="8" xr3:uid="{67C65F3D-4F5B-42F1-A57D-9495BB5F454D}" name="Total: Greater than 30% but less than or equal to 50% of HAMFI"/>
    <tableColumn id="9" xr3:uid="{8794ADD0-9C9E-4FC6-9C77-5E2E89D68A1B}" name="Total: Greater than 50% but less than or equal to 80% of HAMFI"/>
    <tableColumn id="10" xr3:uid="{296C78AA-CBB7-4906-A2C8-45E9AE378358}" name="Total renters" dataDxfId="40">
      <calculatedColumnFormula>SUM(CostTbl[[#This Row],[Total: Less than or equal to 30% of HAMFI]:[Total: Greater than 50% but less than or equal to 80% of HAMFI]])</calculatedColumnFormula>
    </tableColumn>
    <tableColumn id="11" xr3:uid="{EE9236E0-1DC3-4D82-91CF-E58077C1737B}" name="Total: Propotion of Sever Cost Burden to Total Renters" dataDxfId="39">
      <calculatedColumnFormula>CostTbl[[#This Row],[Total with Severe Cost Burden]]/CostTbl[[#This Row],[Total renters]]</calculatedColumnFormula>
    </tableColumn>
    <tableColumn id="12" xr3:uid="{469B2DEE-F03E-4F89-8015-CB81A5C3B391}" name="GeoID2" dataDxfId="3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70EB84-BA86-44CE-9D0C-6641899A2D93}" name="FacilitiesTbl" displayName="FacilitiesTbl" ref="A1:G160" totalsRowShown="0">
  <autoFilter ref="A1:G160" xr:uid="{9570EB84-BA86-44CE-9D0C-6641899A2D93}"/>
  <sortState xmlns:xlrd2="http://schemas.microsoft.com/office/spreadsheetml/2017/richdata2" ref="A2:G160">
    <sortCondition descending="1" ref="F1:F160"/>
  </sortState>
  <tableColumns count="7">
    <tableColumn id="1" xr3:uid="{F6A0862B-21DB-4BEC-938F-E8AC5A71A27B}" name="GEO_ID"/>
    <tableColumn id="2" xr3:uid="{AF06492E-05B3-4E22-A911-1BF8F02F6D34}" name="NAME"/>
    <tableColumn id="3" xr3:uid="{2E5F33D0-4E0C-4470-AD34-9F9B1E96969D}" name="% of renter occupied units with complete plumbing"/>
    <tableColumn id="4" xr3:uid="{40D66ED9-1E5E-428E-BA0C-A6FCB1C3797B}" name="% of renter occupied units with complete kitchen"/>
    <tableColumn id="5" xr3:uid="{0AF2A8D7-B42E-4B4A-A901-E171F15FEEC8}" name="% incomplete plumbing" dataDxfId="37">
      <calculatedColumnFormula>100-FacilitiesTbl[[#This Row],[% of renter occupied units with complete plumbing]]</calculatedColumnFormula>
    </tableColumn>
    <tableColumn id="6" xr3:uid="{3965921A-9247-494E-ADFD-5D73C11959A1}" name="% incomplete kitchen" dataDxfId="36">
      <calculatedColumnFormula>100-FacilitiesTbl[[#This Row],[% of renter occupied units with complete kitchen]]</calculatedColumnFormula>
    </tableColumn>
    <tableColumn id="7" xr3:uid="{FF037C55-5DDA-453B-82E3-8B553AA6A247}" name="GeoID" dataDxfId="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5B068F-1E2C-490C-B3F3-54969A7C8D34}" name="OvercrowdTbl" displayName="OvercrowdTbl" ref="A1:L160" totalsRowShown="0">
  <autoFilter ref="A1:L160" xr:uid="{B25B068F-1E2C-490C-B3F3-54969A7C8D34}"/>
  <sortState xmlns:xlrd2="http://schemas.microsoft.com/office/spreadsheetml/2017/richdata2" ref="A2:L160">
    <sortCondition descending="1" ref="J1:J160"/>
  </sortState>
  <tableColumns count="12">
    <tableColumn id="1" xr3:uid="{77630ED2-EFD9-4B04-97ED-619FC9372E1F}" name="GEO_ID"/>
    <tableColumn id="2" xr3:uid="{59B63142-2E9D-4833-8202-A6A3B7E57093}" name="NAME"/>
    <tableColumn id="3" xr3:uid="{A087B3F0-2A75-4BFB-95E8-38F84CC7CCB0}" name="Total Renter Occupied"/>
    <tableColumn id="4" xr3:uid="{182777A0-1311-43F2-A6F8-7EC5E5A9F3AC}" name="&lt;=0.5 occupants per room"/>
    <tableColumn id="5" xr3:uid="{0185C1C0-E14B-4044-AA3F-55EB300A5F2B}" name="0.51-1 occupant per room"/>
    <tableColumn id="6" xr3:uid="{55CB4C1F-F58C-4A03-84E2-71BB43708450}" name="1.01-1.50 occupants per room"/>
    <tableColumn id="7" xr3:uid="{968DC946-0BA7-4348-A7FC-39EE870FE4E8}" name="1.51-2 occupants per room"/>
    <tableColumn id="8" xr3:uid="{62E55D76-E5EE-4F55-8C87-0DA0A640BD53}" name="&gt;=2.01 occupants per room"/>
    <tableColumn id="9" xr3:uid="{EFDD27B4-D2E8-454E-8F13-C8318B3E8DFB}" name="% &gt;=1.01 occupants per room" dataDxfId="34">
      <calculatedColumnFormula>SUM(OvercrowdTbl[[#This Row],[1.01-1.50 occupants per room]:[&gt;=2.01 occupants per room]])/OvercrowdTbl[[#This Row],[Total Renter Occupied]]</calculatedColumnFormula>
    </tableColumn>
    <tableColumn id="10" xr3:uid="{D2356FAF-EC3D-45AA-BA61-36772C7412EF}" name="% &gt;= 1.51 occupants" dataDxfId="33">
      <calculatedColumnFormula>SUM(OvercrowdTbl[[#This Row],[1.51-2 occupants per room]:[&gt;=2.01 occupants per room]])/OvercrowdTbl[[#This Row],[Total Renter Occupied]]</calculatedColumnFormula>
    </tableColumn>
    <tableColumn id="11" xr3:uid="{47835223-03C9-437D-B165-4C96DE62B475}" name="% &gt;=2.01 occupants" dataDxfId="32">
      <calculatedColumnFormula>OvercrowdTbl[[#This Row],[&gt;=2.01 occupants per room]]/OvercrowdTbl[[#This Row],[Total Renter Occupied]]</calculatedColumnFormula>
    </tableColumn>
    <tableColumn id="12" xr3:uid="{8D61146A-5142-43B5-BF48-33D24561A991}" name="GeoID" dataDxfId="3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11C19-8107-4B52-9CD4-70E395EED5A5}" name="HousingTbl" displayName="HousingTbl" ref="A1:L160" totalsRowShown="0">
  <autoFilter ref="A1:L160" xr:uid="{3D011C19-8107-4B52-9CD4-70E395EED5A5}"/>
  <tableColumns count="12">
    <tableColumn id="1" xr3:uid="{F1F4B272-CF83-4797-9B13-0EDADC5E6660}" name="geoid"/>
    <tableColumn id="2" xr3:uid="{D079BAAD-FB8D-4028-A356-7EFDD6276057}" name="name"/>
    <tableColumn id="3" xr3:uid="{D78B45E6-4695-4AA4-9C4C-177194E0CA5E}" name="Housing Problems: Less than or equal to 30% of HAMFI"/>
    <tableColumn id="4" xr3:uid="{789231C1-FAFC-402A-9534-63F4E7B8FF08}" name="Housing Problems: Greater than 30% but less than or equal to 50% of HAMFI"/>
    <tableColumn id="5" xr3:uid="{C7D2CD74-568A-4E25-BCEF-376E7237E32F}" name="Housing Problems: Greater than 50% but less than or equal to 80% of HAMFI"/>
    <tableColumn id="6" xr3:uid="{E3426435-FEFD-4EBE-A81D-B7566122DBBE}" name="Total with Housing Problems">
      <calculatedColumnFormula>SUM(C2:E2)</calculatedColumnFormula>
    </tableColumn>
    <tableColumn id="7" xr3:uid="{48D77589-1378-408A-B0C2-D0CDB638861E}" name="Total: Less than or equal to 30% of HAMFI"/>
    <tableColumn id="8" xr3:uid="{D7B3EF3F-30C4-44A1-81BB-DC8F6A748634}" name="Total: Greater than 30% but less than or equal to 50% of HAMFI"/>
    <tableColumn id="9" xr3:uid="{F128D20C-E37D-4DC5-B59D-D16006019C16}" name="Total: Greater than 50% but less than or equal to 80% of HAMFI"/>
    <tableColumn id="10" xr3:uid="{7460AC22-F211-4984-85D1-6E65BD1DD235}" name="Total renters" dataDxfId="30">
      <calculatedColumnFormula>SUM(HousingTbl[[#This Row],[Total: Less than or equal to 30% of HAMFI]:[Total: Greater than 50% but less than or equal to 80% of HAMFI]])</calculatedColumnFormula>
    </tableColumn>
    <tableColumn id="11" xr3:uid="{6512097B-4245-45E0-AAF0-71F911A33BA2}" name="Total: Propotion of Housing Problems to Total Renters" dataDxfId="29">
      <calculatedColumnFormula>HousingTbl[[#This Row],[Total with Housing Problems]]/HousingTbl[[#This Row],[Total renters]]</calculatedColumnFormula>
    </tableColumn>
    <tableColumn id="12" xr3:uid="{16BB148D-9D59-4FFC-BCBB-126BA3D7DE91}" name="GeoID2" dataDxfId="2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F292CB-5DB3-4BE7-A807-A3CB0B6C4D5F}" name="HousingProblemsTbl5" displayName="HousingProblemsTbl5" ref="A1:J2797" totalsRowShown="0" headerRowDxfId="27">
  <autoFilter ref="A1:J2797" xr:uid="{BD348D7E-F9EC-4113-9028-5CCD4CF5D878}"/>
  <tableColumns count="10">
    <tableColumn id="21" xr3:uid="{D1739411-81C4-410D-879D-33BCE8AB175A}" name="2020 Census Tract"/>
    <tableColumn id="3" xr3:uid="{EBC76613-9BE2-47E7-A5E1-5B649147A588}" name="T2_est77" dataDxfId="26" dataCellStyle="Comma"/>
    <tableColumn id="4" xr3:uid="{48429955-959B-4D81-A8EB-D2B79E4B6E55}" name="T2_est84" dataDxfId="25" dataCellStyle="Comma"/>
    <tableColumn id="5" xr3:uid="{01599577-7983-412F-B623-828332C58E84}" name="T2_est91" dataDxfId="24" dataCellStyle="Comma"/>
    <tableColumn id="6" xr3:uid="{9308BB93-6D64-4405-92C3-F46D53AD33B1}" name="Total Rental Units with Severe Housing Problems and Equal to or less than 80% AMI" dataDxfId="23" dataCellStyle="Comma">
      <calculatedColumnFormula>SUM(HousingProblemsTbl5[[#This Row],[T2_est77]:[T2_est91]])</calculatedColumnFormula>
    </tableColumn>
    <tableColumn id="7" xr3:uid="{CE475BCC-28CA-4769-AA9F-FBF98245A764}" name="T7_est109" dataDxfId="22" dataCellStyle="Comma"/>
    <tableColumn id="8" xr3:uid="{8198E19E-DAAB-4D57-9605-6B9925922514}" name="T7_est130" dataDxfId="21" dataCellStyle="Comma"/>
    <tableColumn id="9" xr3:uid="{B1F6E109-4C19-474C-BE2D-0F517CE2A7EB}" name="T7_est151" dataDxfId="20" dataCellStyle="Comma"/>
    <tableColumn id="10" xr3:uid="{A5130235-E7CA-44A9-97AA-C31B9CEFC71C}" name="Total Rental Units Equal to or less than 80% AMI" dataDxfId="19" dataCellStyle="Comma">
      <calculatedColumnFormula>SUM(HousingProblemsTbl5[[#This Row],[T7_est109]:[T7_est151]])</calculatedColumnFormula>
    </tableColumn>
    <tableColumn id="11" xr3:uid="{6DAF29E7-10E0-465F-8D05-2B98CE3408EB}" name="% of rental units occupied by 80% AMI and below with Severe Housing Problems" dataDxfId="18" dataCellStyle="Percent">
      <calculatedColumnFormula>IFERROR(HousingProblemsTbl5[[#This Row],[Total Rental Units with Severe Housing Problems and Equal to or less than 80% AMI]]/HousingProblemsTbl5[[#This Row],[Total Rental Units Equal to or less than 80% AMI]], "-")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A9464-A4AF-45CA-8C59-98876BD40E51}" name="PopTbl" displayName="PopTbl" ref="A1:D160" totalsRowShown="0" headerRowDxfId="17">
  <autoFilter ref="A1:D160" xr:uid="{A7EA9464-A4AF-45CA-8C59-98876BD40E51}"/>
  <sortState xmlns:xlrd2="http://schemas.microsoft.com/office/spreadsheetml/2017/richdata2" ref="A2:C29">
    <sortCondition ref="A1:A29"/>
  </sortState>
  <tableColumns count="4">
    <tableColumn id="2" xr3:uid="{B8E9DA07-4A7C-4D67-9778-EAECE783043E}" name="County Name"/>
    <tableColumn id="1" xr3:uid="{A29F9E1A-2090-4240-B8A6-88C0F21ABE30}" name="Column1"/>
    <tableColumn id="21" xr3:uid="{8D9D8278-730A-4BA7-8436-EAEC910FEF76}" name="Average: YoY Growth 2018-2021" dataDxfId="16" dataCellStyle="Percent"/>
    <tableColumn id="8" xr3:uid="{C01E9F6C-307F-4209-8C0F-B70DFBB7D487}" name="Is 2021 greater than 2011?" dataDxfId="15" dataCellStyle="Percent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4FDE5C-F0C5-49E0-8F12-670463604AEF}" name="PopTbl6" displayName="PopTbl6" ref="A1:K160" totalsRowShown="0" headerRowDxfId="14">
  <autoFilter ref="A1:K160" xr:uid="{A7EA9464-A4AF-45CA-8C59-98876BD40E51}"/>
  <sortState xmlns:xlrd2="http://schemas.microsoft.com/office/spreadsheetml/2017/richdata2" ref="A2:J29">
    <sortCondition ref="A1:A29"/>
  </sortState>
  <tableColumns count="11">
    <tableColumn id="2" xr3:uid="{85B3D51C-DC34-4501-BD0B-EE0CE2A8DA50}" name="County Name"/>
    <tableColumn id="3" xr3:uid="{CA91499C-718A-4206-A15B-6825B52DA705}" name="2011 Population" dataDxfId="13" dataCellStyle="Comma"/>
    <tableColumn id="4" xr3:uid="{1CCE0B44-69CF-4E7B-AB4F-DC9448D6F995}" name="2018 Population" dataDxfId="12" dataCellStyle="Comma"/>
    <tableColumn id="5" xr3:uid="{FE0FD6B6-6C66-44F0-9D2F-8555C56A7694}" name="2019 Population" dataDxfId="11" dataCellStyle="Comma"/>
    <tableColumn id="6" xr3:uid="{A7B7A2F1-BE7E-4522-833D-73C92D30020A}" name="2020 Population" dataDxfId="10" dataCellStyle="Comma"/>
    <tableColumn id="7" xr3:uid="{1BEEFD2F-75FF-4FE6-AA70-DF8496DD01A6}" name="2021 Population" dataDxfId="9" dataCellStyle="Comma"/>
    <tableColumn id="18" xr3:uid="{87AC8504-E3EF-46D6-8843-CD276608B4B9}" name="% YoY growth: 2018-2019" dataDxfId="8" dataCellStyle="Percent">
      <calculatedColumnFormula>(PopTbl6[[#This Row],[2019 Population]]-PopTbl6[[#This Row],[2018 Population]])/PopTbl6[[#This Row],[2018 Population]]</calculatedColumnFormula>
    </tableColumn>
    <tableColumn id="19" xr3:uid="{1DFBEB79-12CD-41B4-B4D9-9E55F90D8572}" name="% YoY growth: 2019-2020" dataDxfId="7" dataCellStyle="Percent">
      <calculatedColumnFormula>(PopTbl6[[#This Row],[2020 Population]]-PopTbl6[[#This Row],[2019 Population]])/PopTbl6[[#This Row],[2019 Population]]</calculatedColumnFormula>
    </tableColumn>
    <tableColumn id="20" xr3:uid="{6CD7431A-AFE5-4CB6-804A-B9A93D224892}" name="% YoY growth: 2020-2021" dataDxfId="6" dataCellStyle="Percent">
      <calculatedColumnFormula>(PopTbl6[[#This Row],[2021 Population]]-PopTbl6[[#This Row],[2020 Population]])/PopTbl6[[#This Row],[2020 Population]]</calculatedColumnFormula>
    </tableColumn>
    <tableColumn id="21" xr3:uid="{54FBD47F-37DC-42A6-BE4B-F58C96BA0A8D}" name="Average: YoY Growth 2018-2021" dataDxfId="5" dataCellStyle="Percent">
      <calculatedColumnFormula>AVERAGE(PopTbl6[[#This Row],[% YoY growth: 2018-2019]:[% YoY growth: 2020-2021]])</calculatedColumnFormula>
    </tableColumn>
    <tableColumn id="8" xr3:uid="{BCC824C2-D8B1-4DED-98A3-F944F0D37D07}" name="Is 2021 greater than 2011?" dataDxfId="4" dataCellStyle="Percent">
      <calculatedColumnFormula>IF(PopTbl6[[#This Row],[2021 Population]]&gt;PopTbl6[[#This Row],[2011 Population]], "Yes", "No")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15ECD-C145-403F-8A88-709B003C04C6}" name="EmploymentTbl" displayName="EmploymentTbl" ref="A1:D160" totalsRowShown="0" headerRowDxfId="3">
  <autoFilter ref="A1:D160" xr:uid="{78215ECD-C145-403F-8A88-709B003C04C6}"/>
  <sortState xmlns:xlrd2="http://schemas.microsoft.com/office/spreadsheetml/2017/richdata2" ref="A2:A160">
    <sortCondition ref="A1:A160"/>
  </sortState>
  <tableColumns count="4">
    <tableColumn id="9" xr3:uid="{C8AC6A1C-A2F6-47EE-AFFB-F63123F3C61F}" name="County Name"/>
    <tableColumn id="2" xr3:uid="{9B33A7C9-41D9-4DD4-A6B1-2E18F26D66FD}" name="% change 2020-2021" dataDxfId="2" dataCellStyle="Percent"/>
    <tableColumn id="3" xr3:uid="{A0B23A49-1958-4256-A54A-157F40D5498C}" name="% change 2021-2022" dataDxfId="1" dataCellStyle="Percent"/>
    <tableColumn id="7" xr3:uid="{084B3620-DD15-443D-9734-B365EC4BF5B3}" name="Average change: 2020-2022" dataDxfId="0" dataCellStyle="Percent">
      <calculatedColumnFormula>AVERAGE(EmploymentTbl[[#This Row],[% change 2020-2021]:[% change 2021-2022]])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duser.gov/portal/datasets/cp.html" TargetMode="External"/><Relationship Id="rId2" Type="http://schemas.openxmlformats.org/officeDocument/2006/relationships/hyperlink" Target="https://beta.bls.gov/" TargetMode="External"/><Relationship Id="rId1" Type="http://schemas.openxmlformats.org/officeDocument/2006/relationships/hyperlink" Target="https://data.census.gov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6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28.83203125" bestFit="1" customWidth="1"/>
    <col min="3" max="3" width="25.1640625" bestFit="1" customWidth="1"/>
    <col min="4" max="4" width="41.5" bestFit="1" customWidth="1"/>
    <col min="5" max="5" width="25.5" bestFit="1" customWidth="1"/>
    <col min="6" max="6" width="59.5" bestFit="1" customWidth="1"/>
  </cols>
  <sheetData>
    <row r="4" spans="2:6" x14ac:dyDescent="0.2"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</row>
    <row r="5" spans="2:6" x14ac:dyDescent="0.2">
      <c r="B5" s="10" t="s">
        <v>5</v>
      </c>
      <c r="C5" s="10" t="s">
        <v>6</v>
      </c>
      <c r="D5" s="10" t="s">
        <v>7</v>
      </c>
      <c r="E5" s="10" t="s">
        <v>8</v>
      </c>
      <c r="F5" s="11" t="s">
        <v>9</v>
      </c>
    </row>
    <row r="6" spans="2:6" x14ac:dyDescent="0.2">
      <c r="B6" s="10" t="s">
        <v>10</v>
      </c>
      <c r="C6" s="10" t="s">
        <v>11</v>
      </c>
      <c r="D6" s="10" t="s">
        <v>12</v>
      </c>
      <c r="E6" s="10"/>
      <c r="F6" s="11" t="s">
        <v>13</v>
      </c>
    </row>
    <row r="7" spans="2:6" ht="48" x14ac:dyDescent="0.2">
      <c r="B7" s="10" t="s">
        <v>558</v>
      </c>
      <c r="C7" s="10" t="s">
        <v>14</v>
      </c>
      <c r="D7" s="10" t="s">
        <v>15</v>
      </c>
      <c r="E7" s="12" t="s">
        <v>16</v>
      </c>
      <c r="F7" s="11" t="s">
        <v>17</v>
      </c>
    </row>
    <row r="8" spans="2:6" x14ac:dyDescent="0.2">
      <c r="B8" s="2"/>
      <c r="C8" s="2"/>
      <c r="D8" s="2"/>
      <c r="E8" s="3"/>
      <c r="F8" s="4"/>
    </row>
    <row r="9" spans="2:6" x14ac:dyDescent="0.2">
      <c r="B9" s="2"/>
      <c r="C9" s="2"/>
      <c r="D9" s="2"/>
      <c r="E9" s="3"/>
      <c r="F9" s="4"/>
    </row>
    <row r="10" spans="2:6" x14ac:dyDescent="0.2">
      <c r="B10" s="9" t="s">
        <v>559</v>
      </c>
      <c r="C10" s="17" t="s">
        <v>18</v>
      </c>
      <c r="D10" s="17"/>
      <c r="E10" s="17"/>
      <c r="F10" s="17"/>
    </row>
    <row r="11" spans="2:6" x14ac:dyDescent="0.2">
      <c r="B11" s="10" t="s">
        <v>19</v>
      </c>
      <c r="C11" s="16" t="s">
        <v>20</v>
      </c>
      <c r="D11" s="16"/>
      <c r="E11" s="16"/>
      <c r="F11" s="16"/>
    </row>
    <row r="12" spans="2:6" x14ac:dyDescent="0.2">
      <c r="B12" s="10" t="s">
        <v>21</v>
      </c>
      <c r="C12" s="16" t="s">
        <v>22</v>
      </c>
      <c r="D12" s="16"/>
      <c r="E12" s="16"/>
      <c r="F12" s="16"/>
    </row>
    <row r="13" spans="2:6" ht="14.5" customHeight="1" x14ac:dyDescent="0.2">
      <c r="B13" s="10" t="s">
        <v>23</v>
      </c>
      <c r="C13" s="16" t="s">
        <v>24</v>
      </c>
      <c r="D13" s="16"/>
      <c r="E13" s="16"/>
      <c r="F13" s="16"/>
    </row>
    <row r="14" spans="2:6" ht="14.5" customHeight="1" x14ac:dyDescent="0.2">
      <c r="B14" s="10" t="s">
        <v>25</v>
      </c>
      <c r="C14" s="16" t="s">
        <v>26</v>
      </c>
      <c r="D14" s="16"/>
      <c r="E14" s="16"/>
      <c r="F14" s="16"/>
    </row>
    <row r="15" spans="2:6" ht="14.5" customHeight="1" x14ac:dyDescent="0.2">
      <c r="B15" s="10" t="s">
        <v>27</v>
      </c>
      <c r="C15" s="16" t="s">
        <v>28</v>
      </c>
      <c r="D15" s="16"/>
      <c r="E15" s="16"/>
      <c r="F15" s="16"/>
    </row>
    <row r="16" spans="2:6" ht="14.5" customHeight="1" x14ac:dyDescent="0.2">
      <c r="B16" s="10" t="s">
        <v>29</v>
      </c>
      <c r="C16" s="16" t="s">
        <v>30</v>
      </c>
      <c r="D16" s="16"/>
      <c r="E16" s="16"/>
      <c r="F16" s="16"/>
    </row>
  </sheetData>
  <mergeCells count="7">
    <mergeCell ref="C16:F16"/>
    <mergeCell ref="C10:F10"/>
    <mergeCell ref="C11:F11"/>
    <mergeCell ref="C12:F12"/>
    <mergeCell ref="C13:F13"/>
    <mergeCell ref="C14:F14"/>
    <mergeCell ref="C15:F15"/>
  </mergeCells>
  <hyperlinks>
    <hyperlink ref="F5" r:id="rId1" xr:uid="{27B0DCE9-BC00-4B5D-A21E-A23576077CCD}"/>
    <hyperlink ref="F6" r:id="rId2" xr:uid="{C583EA99-46A7-4DE6-AEB2-03C9170F947C}"/>
    <hyperlink ref="F7" r:id="rId3" xr:uid="{3961CCD1-9BF8-45DC-B113-680BEB9A8432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5ACC-75DE-4BD3-B377-0AA13329E2D8}">
  <dimension ref="A1:D160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28.5" bestFit="1" customWidth="1"/>
    <col min="2" max="3" width="10.5" style="5" customWidth="1"/>
    <col min="4" max="4" width="10.5" customWidth="1"/>
  </cols>
  <sheetData>
    <row r="1" spans="1:4" s="1" customFormat="1" ht="48" x14ac:dyDescent="0.2">
      <c r="A1" s="1" t="s">
        <v>32</v>
      </c>
      <c r="B1" s="6" t="s">
        <v>556</v>
      </c>
      <c r="C1" s="6" t="s">
        <v>557</v>
      </c>
      <c r="D1" s="1" t="s">
        <v>552</v>
      </c>
    </row>
    <row r="2" spans="1:4" x14ac:dyDescent="0.2">
      <c r="A2" t="s">
        <v>564</v>
      </c>
      <c r="B2" s="5">
        <v>2.1000000000000001E-2</v>
      </c>
      <c r="C2" s="5">
        <v>4.0000000000000001E-3</v>
      </c>
      <c r="D2" s="5">
        <f>AVERAGE(EmploymentTbl[[#This Row],[% change 2020-2021]:[% change 2021-2022]])</f>
        <v>1.2500000000000001E-2</v>
      </c>
    </row>
    <row r="3" spans="1:4" x14ac:dyDescent="0.2">
      <c r="A3" t="s">
        <v>565</v>
      </c>
      <c r="B3" s="5">
        <v>2E-3</v>
      </c>
      <c r="C3" s="5">
        <v>-1.2E-2</v>
      </c>
      <c r="D3" s="5">
        <f>AVERAGE(EmploymentTbl[[#This Row],[% change 2020-2021]:[% change 2021-2022]])</f>
        <v>-5.0000000000000001E-3</v>
      </c>
    </row>
    <row r="4" spans="1:4" x14ac:dyDescent="0.2">
      <c r="A4" t="s">
        <v>566</v>
      </c>
      <c r="B4" s="5">
        <v>8.0000000000000002E-3</v>
      </c>
      <c r="C4" s="5">
        <v>1.3000000000000001E-2</v>
      </c>
      <c r="D4" s="5">
        <f>AVERAGE(EmploymentTbl[[#This Row],[% change 2020-2021]:[% change 2021-2022]])</f>
        <v>1.0500000000000001E-2</v>
      </c>
    </row>
    <row r="5" spans="1:4" x14ac:dyDescent="0.2">
      <c r="A5" t="s">
        <v>567</v>
      </c>
      <c r="B5" s="5">
        <v>8.0000000000000002E-3</v>
      </c>
      <c r="C5" s="5">
        <v>2E-3</v>
      </c>
      <c r="D5" s="5">
        <f>AVERAGE(EmploymentTbl[[#This Row],[% change 2020-2021]:[% change 2021-2022]])</f>
        <v>5.0000000000000001E-3</v>
      </c>
    </row>
    <row r="6" spans="1:4" x14ac:dyDescent="0.2">
      <c r="A6" t="s">
        <v>568</v>
      </c>
      <c r="B6" s="5">
        <v>1.7000000000000001E-2</v>
      </c>
      <c r="C6" s="5">
        <v>1.6E-2</v>
      </c>
      <c r="D6" s="5">
        <f>AVERAGE(EmploymentTbl[[#This Row],[% change 2020-2021]:[% change 2021-2022]])</f>
        <v>1.6500000000000001E-2</v>
      </c>
    </row>
    <row r="7" spans="1:4" x14ac:dyDescent="0.2">
      <c r="A7" t="s">
        <v>569</v>
      </c>
      <c r="B7" s="5">
        <v>6.5000000000000002E-2</v>
      </c>
      <c r="C7" s="5">
        <v>0.06</v>
      </c>
      <c r="D7" s="5">
        <f>AVERAGE(EmploymentTbl[[#This Row],[% change 2020-2021]:[% change 2021-2022]])</f>
        <v>6.25E-2</v>
      </c>
    </row>
    <row r="8" spans="1:4" x14ac:dyDescent="0.2">
      <c r="A8" t="s">
        <v>570</v>
      </c>
      <c r="B8" s="5">
        <v>5.2000000000000005E-2</v>
      </c>
      <c r="C8" s="5">
        <v>2.6000000000000002E-2</v>
      </c>
      <c r="D8" s="5">
        <f>AVERAGE(EmploymentTbl[[#This Row],[% change 2020-2021]:[% change 2021-2022]])</f>
        <v>3.9000000000000007E-2</v>
      </c>
    </row>
    <row r="9" spans="1:4" x14ac:dyDescent="0.2">
      <c r="A9" t="s">
        <v>571</v>
      </c>
      <c r="B9" s="5">
        <v>5.2000000000000005E-2</v>
      </c>
      <c r="C9" s="5">
        <v>2.6000000000000002E-2</v>
      </c>
      <c r="D9" s="5">
        <f>AVERAGE(EmploymentTbl[[#This Row],[% change 2020-2021]:[% change 2021-2022]])</f>
        <v>3.9000000000000007E-2</v>
      </c>
    </row>
    <row r="10" spans="1:4" x14ac:dyDescent="0.2">
      <c r="A10" t="s">
        <v>572</v>
      </c>
      <c r="B10" s="5">
        <v>2.6000000000000002E-2</v>
      </c>
      <c r="C10" s="5">
        <v>1.6E-2</v>
      </c>
      <c r="D10" s="5">
        <f>AVERAGE(EmploymentTbl[[#This Row],[% change 2020-2021]:[% change 2021-2022]])</f>
        <v>2.1000000000000001E-2</v>
      </c>
    </row>
    <row r="11" spans="1:4" x14ac:dyDescent="0.2">
      <c r="A11" t="s">
        <v>573</v>
      </c>
      <c r="B11" s="5">
        <v>4.7E-2</v>
      </c>
      <c r="C11" s="5">
        <v>2.3E-2</v>
      </c>
      <c r="D11" s="5">
        <f>AVERAGE(EmploymentTbl[[#This Row],[% change 2020-2021]:[% change 2021-2022]])</f>
        <v>3.5000000000000003E-2</v>
      </c>
    </row>
    <row r="12" spans="1:4" x14ac:dyDescent="0.2">
      <c r="A12" t="s">
        <v>574</v>
      </c>
      <c r="B12" s="5">
        <v>1.9E-2</v>
      </c>
      <c r="C12" s="5">
        <v>-0.01</v>
      </c>
      <c r="D12" s="5">
        <f>AVERAGE(EmploymentTbl[[#This Row],[% change 2020-2021]:[% change 2021-2022]])</f>
        <v>4.4999999999999997E-3</v>
      </c>
    </row>
    <row r="13" spans="1:4" x14ac:dyDescent="0.2">
      <c r="A13" t="s">
        <v>575</v>
      </c>
      <c r="B13" s="5">
        <v>3.2000000000000001E-2</v>
      </c>
      <c r="C13" s="5">
        <v>-4.0000000000000001E-3</v>
      </c>
      <c r="D13" s="5">
        <f>AVERAGE(EmploymentTbl[[#This Row],[% change 2020-2021]:[% change 2021-2022]])</f>
        <v>1.4E-2</v>
      </c>
    </row>
    <row r="14" spans="1:4" x14ac:dyDescent="0.2">
      <c r="A14" t="s">
        <v>576</v>
      </c>
      <c r="B14" s="5">
        <v>0.05</v>
      </c>
      <c r="C14" s="5">
        <v>2.3E-2</v>
      </c>
      <c r="D14" s="5">
        <f>AVERAGE(EmploymentTbl[[#This Row],[% change 2020-2021]:[% change 2021-2022]])</f>
        <v>3.6500000000000005E-2</v>
      </c>
    </row>
    <row r="15" spans="1:4" x14ac:dyDescent="0.2">
      <c r="A15" t="s">
        <v>577</v>
      </c>
      <c r="B15" s="5">
        <v>1.4999999999999999E-2</v>
      </c>
      <c r="C15" s="5">
        <v>-2E-3</v>
      </c>
      <c r="D15" s="5">
        <f>AVERAGE(EmploymentTbl[[#This Row],[% change 2020-2021]:[% change 2021-2022]])</f>
        <v>6.4999999999999997E-3</v>
      </c>
    </row>
    <row r="16" spans="1:4" x14ac:dyDescent="0.2">
      <c r="A16" t="s">
        <v>578</v>
      </c>
      <c r="B16" s="5">
        <v>0.06</v>
      </c>
      <c r="C16" s="5">
        <v>1.9E-2</v>
      </c>
      <c r="D16" s="5">
        <f>AVERAGE(EmploymentTbl[[#This Row],[% change 2020-2021]:[% change 2021-2022]])</f>
        <v>3.95E-2</v>
      </c>
    </row>
    <row r="17" spans="1:4" x14ac:dyDescent="0.2">
      <c r="A17" t="s">
        <v>579</v>
      </c>
      <c r="B17" s="5">
        <v>4.4999999999999998E-2</v>
      </c>
      <c r="C17" s="5">
        <v>1.7000000000000001E-2</v>
      </c>
      <c r="D17" s="5">
        <f>AVERAGE(EmploymentTbl[[#This Row],[% change 2020-2021]:[% change 2021-2022]])</f>
        <v>3.1E-2</v>
      </c>
    </row>
    <row r="18" spans="1:4" x14ac:dyDescent="0.2">
      <c r="A18" t="s">
        <v>580</v>
      </c>
      <c r="B18" s="5">
        <v>1.9E-2</v>
      </c>
      <c r="C18" s="5">
        <v>-3.0000000000000001E-3</v>
      </c>
      <c r="D18" s="5">
        <f>AVERAGE(EmploymentTbl[[#This Row],[% change 2020-2021]:[% change 2021-2022]])</f>
        <v>8.0000000000000002E-3</v>
      </c>
    </row>
    <row r="19" spans="1:4" x14ac:dyDescent="0.2">
      <c r="A19" t="s">
        <v>581</v>
      </c>
      <c r="B19" s="5">
        <v>5.2000000000000005E-2</v>
      </c>
      <c r="C19" s="5">
        <v>2.6000000000000002E-2</v>
      </c>
      <c r="D19" s="5">
        <f>AVERAGE(EmploymentTbl[[#This Row],[% change 2020-2021]:[% change 2021-2022]])</f>
        <v>3.9000000000000007E-2</v>
      </c>
    </row>
    <row r="20" spans="1:4" x14ac:dyDescent="0.2">
      <c r="A20" t="s">
        <v>582</v>
      </c>
      <c r="B20" s="5">
        <v>-2E-3</v>
      </c>
      <c r="C20" s="5">
        <v>-2E-3</v>
      </c>
      <c r="D20" s="5">
        <f>AVERAGE(EmploymentTbl[[#This Row],[% change 2020-2021]:[% change 2021-2022]])</f>
        <v>-2E-3</v>
      </c>
    </row>
    <row r="21" spans="1:4" x14ac:dyDescent="0.2">
      <c r="A21" t="s">
        <v>583</v>
      </c>
      <c r="B21" s="5">
        <v>3.3000000000000002E-2</v>
      </c>
      <c r="C21" s="5">
        <v>2.1000000000000001E-2</v>
      </c>
      <c r="D21" s="5">
        <f>AVERAGE(EmploymentTbl[[#This Row],[% change 2020-2021]:[% change 2021-2022]])</f>
        <v>2.7000000000000003E-2</v>
      </c>
    </row>
    <row r="22" spans="1:4" x14ac:dyDescent="0.2">
      <c r="A22" t="s">
        <v>584</v>
      </c>
      <c r="B22" s="5">
        <v>5.9000000000000004E-2</v>
      </c>
      <c r="C22" s="5">
        <v>0.02</v>
      </c>
      <c r="D22" s="5">
        <f>AVERAGE(EmploymentTbl[[#This Row],[% change 2020-2021]:[% change 2021-2022]])</f>
        <v>3.95E-2</v>
      </c>
    </row>
    <row r="23" spans="1:4" x14ac:dyDescent="0.2">
      <c r="A23" t="s">
        <v>585</v>
      </c>
      <c r="B23" s="5">
        <v>5.2999999999999999E-2</v>
      </c>
      <c r="C23" s="5">
        <v>2.5000000000000001E-2</v>
      </c>
      <c r="D23" s="5">
        <f>AVERAGE(EmploymentTbl[[#This Row],[% change 2020-2021]:[% change 2021-2022]])</f>
        <v>3.9E-2</v>
      </c>
    </row>
    <row r="24" spans="1:4" x14ac:dyDescent="0.2">
      <c r="A24" t="s">
        <v>586</v>
      </c>
      <c r="B24" s="5">
        <v>2.1000000000000001E-2</v>
      </c>
      <c r="C24" s="5">
        <v>1.6E-2</v>
      </c>
      <c r="D24" s="5">
        <f>AVERAGE(EmploymentTbl[[#This Row],[% change 2020-2021]:[% change 2021-2022]])</f>
        <v>1.8500000000000003E-2</v>
      </c>
    </row>
    <row r="25" spans="1:4" x14ac:dyDescent="0.2">
      <c r="A25" t="s">
        <v>587</v>
      </c>
      <c r="B25" s="5">
        <v>0.02</v>
      </c>
      <c r="C25" s="5">
        <v>2.5000000000000001E-2</v>
      </c>
      <c r="D25" s="5">
        <f>AVERAGE(EmploymentTbl[[#This Row],[% change 2020-2021]:[% change 2021-2022]])</f>
        <v>2.2499999999999999E-2</v>
      </c>
    </row>
    <row r="26" spans="1:4" x14ac:dyDescent="0.2">
      <c r="A26" t="s">
        <v>588</v>
      </c>
      <c r="B26" s="5">
        <v>0.06</v>
      </c>
      <c r="C26" s="5">
        <v>1.9E-2</v>
      </c>
      <c r="D26" s="5">
        <f>AVERAGE(EmploymentTbl[[#This Row],[% change 2020-2021]:[% change 2021-2022]])</f>
        <v>3.95E-2</v>
      </c>
    </row>
    <row r="27" spans="1:4" x14ac:dyDescent="0.2">
      <c r="A27" t="s">
        <v>589</v>
      </c>
      <c r="B27" s="5">
        <v>9.0000000000000011E-3</v>
      </c>
      <c r="C27" s="5">
        <v>1E-3</v>
      </c>
      <c r="D27" s="5">
        <f>AVERAGE(EmploymentTbl[[#This Row],[% change 2020-2021]:[% change 2021-2022]])</f>
        <v>5.000000000000001E-3</v>
      </c>
    </row>
    <row r="28" spans="1:4" x14ac:dyDescent="0.2">
      <c r="A28" t="s">
        <v>590</v>
      </c>
      <c r="B28" s="5">
        <v>6.0000000000000001E-3</v>
      </c>
      <c r="C28" s="5">
        <v>-1.9E-2</v>
      </c>
      <c r="D28" s="5">
        <f>AVERAGE(EmploymentTbl[[#This Row],[% change 2020-2021]:[% change 2021-2022]])</f>
        <v>-6.4999999999999997E-3</v>
      </c>
    </row>
    <row r="29" spans="1:4" x14ac:dyDescent="0.2">
      <c r="A29" t="s">
        <v>591</v>
      </c>
      <c r="B29" s="5">
        <v>5.4000000000000006E-2</v>
      </c>
      <c r="C29" s="5">
        <v>2.5000000000000001E-2</v>
      </c>
      <c r="D29" s="5">
        <f>AVERAGE(EmploymentTbl[[#This Row],[% change 2020-2021]:[% change 2021-2022]])</f>
        <v>3.9500000000000007E-2</v>
      </c>
    </row>
    <row r="30" spans="1:4" x14ac:dyDescent="0.2">
      <c r="A30" t="s">
        <v>592</v>
      </c>
      <c r="B30" s="5">
        <v>3.3000000000000002E-2</v>
      </c>
      <c r="C30" s="5">
        <v>-5.0000000000000001E-3</v>
      </c>
      <c r="D30" s="5">
        <f>AVERAGE(EmploymentTbl[[#This Row],[% change 2020-2021]:[% change 2021-2022]])</f>
        <v>1.4E-2</v>
      </c>
    </row>
    <row r="31" spans="1:4" x14ac:dyDescent="0.2">
      <c r="A31" t="s">
        <v>593</v>
      </c>
      <c r="B31" s="5">
        <v>-1E-3</v>
      </c>
      <c r="C31" s="5">
        <v>-2.1000000000000001E-2</v>
      </c>
      <c r="D31" s="5">
        <f>AVERAGE(EmploymentTbl[[#This Row],[% change 2020-2021]:[% change 2021-2022]])</f>
        <v>-1.1000000000000001E-2</v>
      </c>
    </row>
    <row r="32" spans="1:4" x14ac:dyDescent="0.2">
      <c r="A32" t="s">
        <v>594</v>
      </c>
      <c r="B32" s="5">
        <v>5.2000000000000005E-2</v>
      </c>
      <c r="C32" s="5">
        <v>2.6000000000000002E-2</v>
      </c>
      <c r="D32" s="5">
        <f>AVERAGE(EmploymentTbl[[#This Row],[% change 2020-2021]:[% change 2021-2022]])</f>
        <v>3.9000000000000007E-2</v>
      </c>
    </row>
    <row r="33" spans="1:4" x14ac:dyDescent="0.2">
      <c r="A33" t="s">
        <v>595</v>
      </c>
      <c r="B33" s="5">
        <v>2.8999999999999998E-2</v>
      </c>
      <c r="C33" s="5">
        <v>2E-3</v>
      </c>
      <c r="D33" s="5">
        <f>AVERAGE(EmploymentTbl[[#This Row],[% change 2020-2021]:[% change 2021-2022]])</f>
        <v>1.55E-2</v>
      </c>
    </row>
    <row r="34" spans="1:4" x14ac:dyDescent="0.2">
      <c r="A34" t="s">
        <v>596</v>
      </c>
      <c r="B34" s="5">
        <v>5.4000000000000006E-2</v>
      </c>
      <c r="C34" s="5">
        <v>2.5000000000000001E-2</v>
      </c>
      <c r="D34" s="5">
        <f>AVERAGE(EmploymentTbl[[#This Row],[% change 2020-2021]:[% change 2021-2022]])</f>
        <v>3.9500000000000007E-2</v>
      </c>
    </row>
    <row r="35" spans="1:4" x14ac:dyDescent="0.2">
      <c r="A35" t="s">
        <v>597</v>
      </c>
      <c r="B35" s="5">
        <v>5.0000000000000001E-3</v>
      </c>
      <c r="C35" s="5">
        <v>8.0000000000000002E-3</v>
      </c>
      <c r="D35" s="5">
        <f>AVERAGE(EmploymentTbl[[#This Row],[% change 2020-2021]:[% change 2021-2022]])</f>
        <v>6.5000000000000006E-3</v>
      </c>
    </row>
    <row r="36" spans="1:4" x14ac:dyDescent="0.2">
      <c r="A36" t="s">
        <v>598</v>
      </c>
      <c r="B36" s="5">
        <v>2.4E-2</v>
      </c>
      <c r="C36" s="5">
        <v>-5.0000000000000001E-3</v>
      </c>
      <c r="D36" s="5">
        <f>AVERAGE(EmploymentTbl[[#This Row],[% change 2020-2021]:[% change 2021-2022]])</f>
        <v>9.4999999999999998E-3</v>
      </c>
    </row>
    <row r="37" spans="1:4" x14ac:dyDescent="0.2">
      <c r="A37" t="s">
        <v>599</v>
      </c>
      <c r="B37" s="5">
        <v>2.2000000000000002E-2</v>
      </c>
      <c r="C37" s="5">
        <v>-4.0000000000000001E-3</v>
      </c>
      <c r="D37" s="5">
        <f>AVERAGE(EmploymentTbl[[#This Row],[% change 2020-2021]:[% change 2021-2022]])</f>
        <v>9.0000000000000011E-3</v>
      </c>
    </row>
    <row r="38" spans="1:4" x14ac:dyDescent="0.2">
      <c r="A38" t="s">
        <v>600</v>
      </c>
      <c r="B38" s="5">
        <v>1.9E-2</v>
      </c>
      <c r="C38" s="5">
        <v>0.01</v>
      </c>
      <c r="D38" s="5">
        <f>AVERAGE(EmploymentTbl[[#This Row],[% change 2020-2021]:[% change 2021-2022]])</f>
        <v>1.4499999999999999E-2</v>
      </c>
    </row>
    <row r="39" spans="1:4" x14ac:dyDescent="0.2">
      <c r="A39" t="s">
        <v>601</v>
      </c>
      <c r="B39" s="5">
        <v>5.2999999999999999E-2</v>
      </c>
      <c r="C39" s="5">
        <v>2.6000000000000002E-2</v>
      </c>
      <c r="D39" s="5">
        <f>AVERAGE(EmploymentTbl[[#This Row],[% change 2020-2021]:[% change 2021-2022]])</f>
        <v>3.95E-2</v>
      </c>
    </row>
    <row r="40" spans="1:4" x14ac:dyDescent="0.2">
      <c r="A40" t="s">
        <v>602</v>
      </c>
      <c r="B40" s="5">
        <v>1.8000000000000002E-2</v>
      </c>
      <c r="C40" s="5">
        <v>-9.0000000000000011E-3</v>
      </c>
      <c r="D40" s="5">
        <f>AVERAGE(EmploymentTbl[[#This Row],[% change 2020-2021]:[% change 2021-2022]])</f>
        <v>4.5000000000000005E-3</v>
      </c>
    </row>
    <row r="41" spans="1:4" x14ac:dyDescent="0.2">
      <c r="A41" t="s">
        <v>603</v>
      </c>
      <c r="B41" s="5">
        <v>3.5000000000000003E-2</v>
      </c>
      <c r="C41" s="5">
        <v>1.9E-2</v>
      </c>
      <c r="D41" s="5">
        <f>AVERAGE(EmploymentTbl[[#This Row],[% change 2020-2021]:[% change 2021-2022]])</f>
        <v>2.7000000000000003E-2</v>
      </c>
    </row>
    <row r="42" spans="1:4" x14ac:dyDescent="0.2">
      <c r="A42" t="s">
        <v>604</v>
      </c>
      <c r="B42" s="5">
        <v>2.8999999999999998E-2</v>
      </c>
      <c r="C42" s="5">
        <v>1.4999999999999999E-2</v>
      </c>
      <c r="D42" s="5">
        <f>AVERAGE(EmploymentTbl[[#This Row],[% change 2020-2021]:[% change 2021-2022]])</f>
        <v>2.1999999999999999E-2</v>
      </c>
    </row>
    <row r="43" spans="1:4" x14ac:dyDescent="0.2">
      <c r="A43" t="s">
        <v>605</v>
      </c>
      <c r="B43" s="5">
        <v>5.5E-2</v>
      </c>
      <c r="C43" s="5">
        <v>2.4E-2</v>
      </c>
      <c r="D43" s="5">
        <f>AVERAGE(EmploymentTbl[[#This Row],[% change 2020-2021]:[% change 2021-2022]])</f>
        <v>3.95E-2</v>
      </c>
    </row>
    <row r="44" spans="1:4" x14ac:dyDescent="0.2">
      <c r="A44" t="s">
        <v>606</v>
      </c>
      <c r="B44" s="5">
        <v>0.02</v>
      </c>
      <c r="C44" s="5">
        <v>3.7000000000000005E-2</v>
      </c>
      <c r="D44" s="5">
        <f>AVERAGE(EmploymentTbl[[#This Row],[% change 2020-2021]:[% change 2021-2022]])</f>
        <v>2.8500000000000004E-2</v>
      </c>
    </row>
    <row r="45" spans="1:4" x14ac:dyDescent="0.2">
      <c r="A45" t="s">
        <v>607</v>
      </c>
      <c r="B45" s="5">
        <v>5.2999999999999999E-2</v>
      </c>
      <c r="C45" s="5">
        <v>2.6000000000000002E-2</v>
      </c>
      <c r="D45" s="5">
        <f>AVERAGE(EmploymentTbl[[#This Row],[% change 2020-2021]:[% change 2021-2022]])</f>
        <v>3.95E-2</v>
      </c>
    </row>
    <row r="46" spans="1:4" x14ac:dyDescent="0.2">
      <c r="A46" t="s">
        <v>608</v>
      </c>
      <c r="B46" s="5">
        <v>2.4E-2</v>
      </c>
      <c r="C46" s="5">
        <v>-6.9999999999999993E-3</v>
      </c>
      <c r="D46" s="5">
        <f>AVERAGE(EmploymentTbl[[#This Row],[% change 2020-2021]:[% change 2021-2022]])</f>
        <v>8.5000000000000006E-3</v>
      </c>
    </row>
    <row r="47" spans="1:4" x14ac:dyDescent="0.2">
      <c r="A47" t="s">
        <v>609</v>
      </c>
      <c r="B47" s="5">
        <v>5.0000000000000001E-3</v>
      </c>
      <c r="C47" s="5">
        <v>4.0000000000000001E-3</v>
      </c>
      <c r="D47" s="5">
        <f>AVERAGE(EmploymentTbl[[#This Row],[% change 2020-2021]:[% change 2021-2022]])</f>
        <v>4.5000000000000005E-3</v>
      </c>
    </row>
    <row r="48" spans="1:4" x14ac:dyDescent="0.2">
      <c r="A48" t="s">
        <v>610</v>
      </c>
      <c r="B48" s="5">
        <v>1.3000000000000001E-2</v>
      </c>
      <c r="C48" s="5">
        <v>0</v>
      </c>
      <c r="D48" s="5">
        <f>AVERAGE(EmploymentTbl[[#This Row],[% change 2020-2021]:[% change 2021-2022]])</f>
        <v>6.5000000000000006E-3</v>
      </c>
    </row>
    <row r="49" spans="1:4" x14ac:dyDescent="0.2">
      <c r="A49" t="s">
        <v>611</v>
      </c>
      <c r="B49" s="5">
        <v>5.2999999999999999E-2</v>
      </c>
      <c r="C49" s="5">
        <v>2.6000000000000002E-2</v>
      </c>
      <c r="D49" s="5">
        <f>AVERAGE(EmploymentTbl[[#This Row],[% change 2020-2021]:[% change 2021-2022]])</f>
        <v>3.95E-2</v>
      </c>
    </row>
    <row r="50" spans="1:4" x14ac:dyDescent="0.2">
      <c r="A50" t="s">
        <v>612</v>
      </c>
      <c r="B50" s="5">
        <v>-1.2E-2</v>
      </c>
      <c r="C50" s="5">
        <v>3.4000000000000002E-2</v>
      </c>
      <c r="D50" s="5">
        <f>AVERAGE(EmploymentTbl[[#This Row],[% change 2020-2021]:[% change 2021-2022]])</f>
        <v>1.1000000000000001E-2</v>
      </c>
    </row>
    <row r="51" spans="1:4" x14ac:dyDescent="0.2">
      <c r="A51" t="s">
        <v>613</v>
      </c>
      <c r="B51" s="5">
        <v>8.0000000000000002E-3</v>
      </c>
      <c r="C51" s="5">
        <v>-2E-3</v>
      </c>
      <c r="D51" s="5">
        <f>AVERAGE(EmploymentTbl[[#This Row],[% change 2020-2021]:[% change 2021-2022]])</f>
        <v>3.0000000000000001E-3</v>
      </c>
    </row>
    <row r="52" spans="1:4" x14ac:dyDescent="0.2">
      <c r="A52" t="s">
        <v>614</v>
      </c>
      <c r="B52" s="5">
        <v>5.9000000000000004E-2</v>
      </c>
      <c r="C52" s="5">
        <v>1.9E-2</v>
      </c>
      <c r="D52" s="5">
        <f>AVERAGE(EmploymentTbl[[#This Row],[% change 2020-2021]:[% change 2021-2022]])</f>
        <v>3.9E-2</v>
      </c>
    </row>
    <row r="53" spans="1:4" x14ac:dyDescent="0.2">
      <c r="A53" t="s">
        <v>615</v>
      </c>
      <c r="B53" s="5">
        <v>3.0000000000000001E-3</v>
      </c>
      <c r="C53" s="5">
        <v>1.9E-2</v>
      </c>
      <c r="D53" s="5">
        <f>AVERAGE(EmploymentTbl[[#This Row],[% change 2020-2021]:[% change 2021-2022]])</f>
        <v>1.0999999999999999E-2</v>
      </c>
    </row>
    <row r="54" spans="1:4" x14ac:dyDescent="0.2">
      <c r="A54" t="s">
        <v>616</v>
      </c>
      <c r="B54" s="5">
        <v>2.7999999999999997E-2</v>
      </c>
      <c r="C54" s="5">
        <v>1.7000000000000001E-2</v>
      </c>
      <c r="D54" s="5">
        <f>AVERAGE(EmploymentTbl[[#This Row],[% change 2020-2021]:[% change 2021-2022]])</f>
        <v>2.2499999999999999E-2</v>
      </c>
    </row>
    <row r="55" spans="1:4" x14ac:dyDescent="0.2">
      <c r="A55" t="s">
        <v>617</v>
      </c>
      <c r="B55" s="5">
        <v>3.7999999999999999E-2</v>
      </c>
      <c r="C55" s="5">
        <v>-9.0000000000000011E-3</v>
      </c>
      <c r="D55" s="5">
        <f>AVERAGE(EmploymentTbl[[#This Row],[% change 2020-2021]:[% change 2021-2022]])</f>
        <v>1.4499999999999999E-2</v>
      </c>
    </row>
    <row r="56" spans="1:4" x14ac:dyDescent="0.2">
      <c r="A56" t="s">
        <v>618</v>
      </c>
      <c r="B56" s="5">
        <v>7.2000000000000008E-2</v>
      </c>
      <c r="C56" s="5">
        <v>1.9E-2</v>
      </c>
      <c r="D56" s="5">
        <f>AVERAGE(EmploymentTbl[[#This Row],[% change 2020-2021]:[% change 2021-2022]])</f>
        <v>4.5500000000000006E-2</v>
      </c>
    </row>
    <row r="57" spans="1:4" x14ac:dyDescent="0.2">
      <c r="A57" t="s">
        <v>619</v>
      </c>
      <c r="B57" s="5">
        <v>5.2999999999999999E-2</v>
      </c>
      <c r="C57" s="5">
        <v>2.6000000000000002E-2</v>
      </c>
      <c r="D57" s="5">
        <f>AVERAGE(EmploymentTbl[[#This Row],[% change 2020-2021]:[% change 2021-2022]])</f>
        <v>3.95E-2</v>
      </c>
    </row>
    <row r="58" spans="1:4" x14ac:dyDescent="0.2">
      <c r="A58" t="s">
        <v>620</v>
      </c>
      <c r="B58" s="5">
        <v>3.2000000000000001E-2</v>
      </c>
      <c r="C58" s="5">
        <v>1.3000000000000001E-2</v>
      </c>
      <c r="D58" s="5">
        <f>AVERAGE(EmploymentTbl[[#This Row],[% change 2020-2021]:[% change 2021-2022]])</f>
        <v>2.2499999999999999E-2</v>
      </c>
    </row>
    <row r="59" spans="1:4" x14ac:dyDescent="0.2">
      <c r="A59" t="s">
        <v>621</v>
      </c>
      <c r="B59" s="5">
        <v>5.2999999999999999E-2</v>
      </c>
      <c r="C59" s="5">
        <v>2.5000000000000001E-2</v>
      </c>
      <c r="D59" s="5">
        <f>AVERAGE(EmploymentTbl[[#This Row],[% change 2020-2021]:[% change 2021-2022]])</f>
        <v>3.9E-2</v>
      </c>
    </row>
    <row r="60" spans="1:4" x14ac:dyDescent="0.2">
      <c r="A60" t="s">
        <v>622</v>
      </c>
      <c r="B60" s="5">
        <v>2.7999999999999997E-2</v>
      </c>
      <c r="C60" s="5">
        <v>6.9999999999999993E-3</v>
      </c>
      <c r="D60" s="5">
        <f>AVERAGE(EmploymentTbl[[#This Row],[% change 2020-2021]:[% change 2021-2022]])</f>
        <v>1.7499999999999998E-2</v>
      </c>
    </row>
    <row r="61" spans="1:4" x14ac:dyDescent="0.2">
      <c r="A61" t="s">
        <v>623</v>
      </c>
      <c r="B61" s="5">
        <v>5.2999999999999999E-2</v>
      </c>
      <c r="C61" s="5">
        <v>2.6000000000000002E-2</v>
      </c>
      <c r="D61" s="5">
        <f>AVERAGE(EmploymentTbl[[#This Row],[% change 2020-2021]:[% change 2021-2022]])</f>
        <v>3.95E-2</v>
      </c>
    </row>
    <row r="62" spans="1:4" x14ac:dyDescent="0.2">
      <c r="A62" t="s">
        <v>624</v>
      </c>
      <c r="B62" s="5">
        <v>3.9E-2</v>
      </c>
      <c r="C62" s="5">
        <v>6.9999999999999993E-3</v>
      </c>
      <c r="D62" s="5">
        <f>AVERAGE(EmploymentTbl[[#This Row],[% change 2020-2021]:[% change 2021-2022]])</f>
        <v>2.3E-2</v>
      </c>
    </row>
    <row r="63" spans="1:4" x14ac:dyDescent="0.2">
      <c r="A63" t="s">
        <v>625</v>
      </c>
      <c r="B63" s="5">
        <v>0.01</v>
      </c>
      <c r="C63" s="5">
        <v>2E-3</v>
      </c>
      <c r="D63" s="5">
        <f>AVERAGE(EmploymentTbl[[#This Row],[% change 2020-2021]:[% change 2021-2022]])</f>
        <v>6.0000000000000001E-3</v>
      </c>
    </row>
    <row r="64" spans="1:4" x14ac:dyDescent="0.2">
      <c r="A64" t="s">
        <v>626</v>
      </c>
      <c r="B64" s="5">
        <v>4.8000000000000001E-2</v>
      </c>
      <c r="C64" s="5">
        <v>2.6000000000000002E-2</v>
      </c>
      <c r="D64" s="5">
        <f>AVERAGE(EmploymentTbl[[#This Row],[% change 2020-2021]:[% change 2021-2022]])</f>
        <v>3.7000000000000005E-2</v>
      </c>
    </row>
    <row r="65" spans="1:4" x14ac:dyDescent="0.2">
      <c r="A65" t="s">
        <v>627</v>
      </c>
      <c r="B65" s="5">
        <v>4.2999999999999997E-2</v>
      </c>
      <c r="C65" s="5">
        <v>0.01</v>
      </c>
      <c r="D65" s="5">
        <f>AVERAGE(EmploymentTbl[[#This Row],[% change 2020-2021]:[% change 2021-2022]])</f>
        <v>2.6499999999999999E-2</v>
      </c>
    </row>
    <row r="66" spans="1:4" x14ac:dyDescent="0.2">
      <c r="A66" t="s">
        <v>628</v>
      </c>
      <c r="B66" s="5">
        <v>4.4999999999999998E-2</v>
      </c>
      <c r="C66" s="5">
        <v>-4.0000000000000001E-3</v>
      </c>
      <c r="D66" s="5">
        <f>AVERAGE(EmploymentTbl[[#This Row],[% change 2020-2021]:[% change 2021-2022]])</f>
        <v>2.0499999999999997E-2</v>
      </c>
    </row>
    <row r="67" spans="1:4" x14ac:dyDescent="0.2">
      <c r="A67" t="s">
        <v>629</v>
      </c>
      <c r="B67" s="5">
        <v>2.5000000000000001E-2</v>
      </c>
      <c r="C67" s="5">
        <v>1.9E-2</v>
      </c>
      <c r="D67" s="5">
        <f>AVERAGE(EmploymentTbl[[#This Row],[% change 2020-2021]:[% change 2021-2022]])</f>
        <v>2.1999999999999999E-2</v>
      </c>
    </row>
    <row r="68" spans="1:4" x14ac:dyDescent="0.2">
      <c r="A68" t="s">
        <v>630</v>
      </c>
      <c r="B68" s="5">
        <v>5.4000000000000006E-2</v>
      </c>
      <c r="C68" s="5">
        <v>2.5000000000000001E-2</v>
      </c>
      <c r="D68" s="5">
        <f>AVERAGE(EmploymentTbl[[#This Row],[% change 2020-2021]:[% change 2021-2022]])</f>
        <v>3.9500000000000007E-2</v>
      </c>
    </row>
    <row r="69" spans="1:4" x14ac:dyDescent="0.2">
      <c r="A69" t="s">
        <v>631</v>
      </c>
      <c r="B69" s="5">
        <v>4.0000000000000001E-3</v>
      </c>
      <c r="C69" s="5">
        <v>0.02</v>
      </c>
      <c r="D69" s="5">
        <f>AVERAGE(EmploymentTbl[[#This Row],[% change 2020-2021]:[% change 2021-2022]])</f>
        <v>1.2E-2</v>
      </c>
    </row>
    <row r="70" spans="1:4" x14ac:dyDescent="0.2">
      <c r="A70" t="s">
        <v>632</v>
      </c>
      <c r="B70" s="5">
        <v>0.04</v>
      </c>
      <c r="C70" s="5">
        <v>2.7999999999999997E-2</v>
      </c>
      <c r="D70" s="5">
        <f>AVERAGE(EmploymentTbl[[#This Row],[% change 2020-2021]:[% change 2021-2022]])</f>
        <v>3.4000000000000002E-2</v>
      </c>
    </row>
    <row r="71" spans="1:4" x14ac:dyDescent="0.2">
      <c r="A71" t="s">
        <v>633</v>
      </c>
      <c r="B71" s="5">
        <v>1.3000000000000001E-2</v>
      </c>
      <c r="C71" s="5">
        <v>1.4999999999999999E-2</v>
      </c>
      <c r="D71" s="5">
        <f>AVERAGE(EmploymentTbl[[#This Row],[% change 2020-2021]:[% change 2021-2022]])</f>
        <v>1.4E-2</v>
      </c>
    </row>
    <row r="72" spans="1:4" x14ac:dyDescent="0.2">
      <c r="A72" t="s">
        <v>634</v>
      </c>
      <c r="B72" s="5">
        <v>5.4000000000000006E-2</v>
      </c>
      <c r="C72" s="5">
        <v>2.5000000000000001E-2</v>
      </c>
      <c r="D72" s="5">
        <f>AVERAGE(EmploymentTbl[[#This Row],[% change 2020-2021]:[% change 2021-2022]])</f>
        <v>3.9500000000000007E-2</v>
      </c>
    </row>
    <row r="73" spans="1:4" x14ac:dyDescent="0.2">
      <c r="A73" t="s">
        <v>635</v>
      </c>
      <c r="B73" s="5">
        <v>1.3000000000000001E-2</v>
      </c>
      <c r="C73" s="5">
        <v>1E-3</v>
      </c>
      <c r="D73" s="5">
        <f>AVERAGE(EmploymentTbl[[#This Row],[% change 2020-2021]:[% change 2021-2022]])</f>
        <v>7.000000000000001E-3</v>
      </c>
    </row>
    <row r="74" spans="1:4" x14ac:dyDescent="0.2">
      <c r="A74" t="s">
        <v>636</v>
      </c>
      <c r="B74" s="5">
        <v>3.9E-2</v>
      </c>
      <c r="C74" s="5">
        <v>5.0999999999999997E-2</v>
      </c>
      <c r="D74" s="5">
        <f>AVERAGE(EmploymentTbl[[#This Row],[% change 2020-2021]:[% change 2021-2022]])</f>
        <v>4.4999999999999998E-2</v>
      </c>
    </row>
    <row r="75" spans="1:4" x14ac:dyDescent="0.2">
      <c r="A75" t="s">
        <v>637</v>
      </c>
      <c r="B75" s="5">
        <v>5.2000000000000005E-2</v>
      </c>
      <c r="C75" s="5">
        <v>2.5000000000000001E-2</v>
      </c>
      <c r="D75" s="5">
        <f>AVERAGE(EmploymentTbl[[#This Row],[% change 2020-2021]:[% change 2021-2022]])</f>
        <v>3.8500000000000006E-2</v>
      </c>
    </row>
    <row r="76" spans="1:4" x14ac:dyDescent="0.2">
      <c r="A76" t="s">
        <v>638</v>
      </c>
      <c r="B76" s="5">
        <v>5.2000000000000005E-2</v>
      </c>
      <c r="C76" s="5">
        <v>2.6000000000000002E-2</v>
      </c>
      <c r="D76" s="5">
        <f>AVERAGE(EmploymentTbl[[#This Row],[% change 2020-2021]:[% change 2021-2022]])</f>
        <v>3.9000000000000007E-2</v>
      </c>
    </row>
    <row r="77" spans="1:4" x14ac:dyDescent="0.2">
      <c r="A77" t="s">
        <v>639</v>
      </c>
      <c r="B77" s="5">
        <v>2.4E-2</v>
      </c>
      <c r="C77" s="5">
        <v>-1E-3</v>
      </c>
      <c r="D77" s="5">
        <f>AVERAGE(EmploymentTbl[[#This Row],[% change 2020-2021]:[% change 2021-2022]])</f>
        <v>1.15E-2</v>
      </c>
    </row>
    <row r="78" spans="1:4" x14ac:dyDescent="0.2">
      <c r="A78" t="s">
        <v>640</v>
      </c>
      <c r="B78" s="5">
        <v>2.7999999999999997E-2</v>
      </c>
      <c r="C78" s="5">
        <v>1E-3</v>
      </c>
      <c r="D78" s="5">
        <f>AVERAGE(EmploymentTbl[[#This Row],[% change 2020-2021]:[% change 2021-2022]])</f>
        <v>1.4499999999999999E-2</v>
      </c>
    </row>
    <row r="79" spans="1:4" x14ac:dyDescent="0.2">
      <c r="A79" t="s">
        <v>641</v>
      </c>
      <c r="B79" s="5">
        <v>6.9000000000000006E-2</v>
      </c>
      <c r="C79" s="5">
        <v>9.9000000000000005E-2</v>
      </c>
      <c r="D79" s="5">
        <f>AVERAGE(EmploymentTbl[[#This Row],[% change 2020-2021]:[% change 2021-2022]])</f>
        <v>8.4000000000000005E-2</v>
      </c>
    </row>
    <row r="80" spans="1:4" x14ac:dyDescent="0.2">
      <c r="A80" t="s">
        <v>642</v>
      </c>
      <c r="B80" s="5">
        <v>5.2000000000000005E-2</v>
      </c>
      <c r="C80" s="5">
        <v>2.5000000000000001E-2</v>
      </c>
      <c r="D80" s="5">
        <f>AVERAGE(EmploymentTbl[[#This Row],[% change 2020-2021]:[% change 2021-2022]])</f>
        <v>3.8500000000000006E-2</v>
      </c>
    </row>
    <row r="81" spans="1:4" x14ac:dyDescent="0.2">
      <c r="A81" t="s">
        <v>643</v>
      </c>
      <c r="B81" s="5">
        <v>4.0000000000000001E-3</v>
      </c>
      <c r="C81" s="5">
        <v>1.1000000000000001E-2</v>
      </c>
      <c r="D81" s="5">
        <f>AVERAGE(EmploymentTbl[[#This Row],[% change 2020-2021]:[% change 2021-2022]])</f>
        <v>7.5000000000000006E-3</v>
      </c>
    </row>
    <row r="82" spans="1:4" x14ac:dyDescent="0.2">
      <c r="A82" t="s">
        <v>644</v>
      </c>
      <c r="B82" s="5">
        <v>1.6E-2</v>
      </c>
      <c r="C82" s="5">
        <v>3.0000000000000001E-3</v>
      </c>
      <c r="D82" s="5">
        <f>AVERAGE(EmploymentTbl[[#This Row],[% change 2020-2021]:[% change 2021-2022]])</f>
        <v>9.4999999999999998E-3</v>
      </c>
    </row>
    <row r="83" spans="1:4" x14ac:dyDescent="0.2">
      <c r="A83" t="s">
        <v>645</v>
      </c>
      <c r="B83" s="5">
        <v>1.3999999999999999E-2</v>
      </c>
      <c r="C83" s="5">
        <v>4.7E-2</v>
      </c>
      <c r="D83" s="5">
        <f>AVERAGE(EmploymentTbl[[#This Row],[% change 2020-2021]:[% change 2021-2022]])</f>
        <v>3.0499999999999999E-2</v>
      </c>
    </row>
    <row r="84" spans="1:4" x14ac:dyDescent="0.2">
      <c r="A84" t="s">
        <v>646</v>
      </c>
      <c r="B84" s="5">
        <v>4.2999999999999997E-2</v>
      </c>
      <c r="C84" s="5">
        <v>-2.3E-2</v>
      </c>
      <c r="D84" s="5">
        <f>AVERAGE(EmploymentTbl[[#This Row],[% change 2020-2021]:[% change 2021-2022]])</f>
        <v>9.9999999999999985E-3</v>
      </c>
    </row>
    <row r="85" spans="1:4" x14ac:dyDescent="0.2">
      <c r="A85" t="s">
        <v>647</v>
      </c>
      <c r="B85" s="5">
        <v>1.9E-2</v>
      </c>
      <c r="C85" s="5">
        <v>-9.0000000000000011E-3</v>
      </c>
      <c r="D85" s="5">
        <f>AVERAGE(EmploymentTbl[[#This Row],[% change 2020-2021]:[% change 2021-2022]])</f>
        <v>4.9999999999999992E-3</v>
      </c>
    </row>
    <row r="86" spans="1:4" x14ac:dyDescent="0.2">
      <c r="A86" t="s">
        <v>648</v>
      </c>
      <c r="B86" s="5">
        <v>5.5E-2</v>
      </c>
      <c r="C86" s="5">
        <v>2.5000000000000001E-2</v>
      </c>
      <c r="D86" s="5">
        <f>AVERAGE(EmploymentTbl[[#This Row],[% change 2020-2021]:[% change 2021-2022]])</f>
        <v>0.04</v>
      </c>
    </row>
    <row r="87" spans="1:4" x14ac:dyDescent="0.2">
      <c r="A87" t="s">
        <v>649</v>
      </c>
      <c r="B87" s="5">
        <v>1.4999999999999999E-2</v>
      </c>
      <c r="C87" s="5">
        <v>-4.0000000000000001E-3</v>
      </c>
      <c r="D87" s="5">
        <f>AVERAGE(EmploymentTbl[[#This Row],[% change 2020-2021]:[% change 2021-2022]])</f>
        <v>5.4999999999999997E-3</v>
      </c>
    </row>
    <row r="88" spans="1:4" x14ac:dyDescent="0.2">
      <c r="A88" t="s">
        <v>650</v>
      </c>
      <c r="B88" s="5">
        <v>4.4999999999999998E-2</v>
      </c>
      <c r="C88" s="5">
        <v>-2.4E-2</v>
      </c>
      <c r="D88" s="5">
        <f>AVERAGE(EmploymentTbl[[#This Row],[% change 2020-2021]:[% change 2021-2022]])</f>
        <v>1.0499999999999999E-2</v>
      </c>
    </row>
    <row r="89" spans="1:4" x14ac:dyDescent="0.2">
      <c r="A89" t="s">
        <v>651</v>
      </c>
      <c r="B89" s="5">
        <v>1.3000000000000001E-2</v>
      </c>
      <c r="C89" s="5">
        <v>0</v>
      </c>
      <c r="D89" s="5">
        <f>AVERAGE(EmploymentTbl[[#This Row],[% change 2020-2021]:[% change 2021-2022]])</f>
        <v>6.5000000000000006E-3</v>
      </c>
    </row>
    <row r="90" spans="1:4" x14ac:dyDescent="0.2">
      <c r="A90" t="s">
        <v>652</v>
      </c>
      <c r="B90" s="5">
        <v>4.0999999999999995E-2</v>
      </c>
      <c r="C90" s="5">
        <v>4.0000000000000001E-3</v>
      </c>
      <c r="D90" s="5">
        <f>AVERAGE(EmploymentTbl[[#This Row],[% change 2020-2021]:[% change 2021-2022]])</f>
        <v>2.2499999999999999E-2</v>
      </c>
    </row>
    <row r="91" spans="1:4" x14ac:dyDescent="0.2">
      <c r="A91" t="s">
        <v>653</v>
      </c>
      <c r="B91" s="5">
        <v>0.02</v>
      </c>
      <c r="C91" s="5">
        <v>-3.0000000000000001E-3</v>
      </c>
      <c r="D91" s="5">
        <f>AVERAGE(EmploymentTbl[[#This Row],[% change 2020-2021]:[% change 2021-2022]])</f>
        <v>8.5000000000000006E-3</v>
      </c>
    </row>
    <row r="92" spans="1:4" x14ac:dyDescent="0.2">
      <c r="A92" t="s">
        <v>654</v>
      </c>
      <c r="B92" s="5">
        <v>4.0999999999999995E-2</v>
      </c>
      <c r="C92" s="5">
        <v>5.0000000000000001E-3</v>
      </c>
      <c r="D92" s="5">
        <f>AVERAGE(EmploymentTbl[[#This Row],[% change 2020-2021]:[% change 2021-2022]])</f>
        <v>2.2999999999999996E-2</v>
      </c>
    </row>
    <row r="93" spans="1:4" x14ac:dyDescent="0.2">
      <c r="A93" t="s">
        <v>655</v>
      </c>
      <c r="B93" s="5">
        <v>1.2E-2</v>
      </c>
      <c r="C93" s="5">
        <v>-4.0000000000000001E-3</v>
      </c>
      <c r="D93" s="5">
        <f>AVERAGE(EmploymentTbl[[#This Row],[% change 2020-2021]:[% change 2021-2022]])</f>
        <v>4.0000000000000001E-3</v>
      </c>
    </row>
    <row r="94" spans="1:4" x14ac:dyDescent="0.2">
      <c r="A94" t="s">
        <v>656</v>
      </c>
      <c r="B94" s="5">
        <v>8.199999999999999E-2</v>
      </c>
      <c r="C94" s="5">
        <v>0.06</v>
      </c>
      <c r="D94" s="5">
        <f>AVERAGE(EmploymentTbl[[#This Row],[% change 2020-2021]:[% change 2021-2022]])</f>
        <v>7.0999999999999994E-2</v>
      </c>
    </row>
    <row r="95" spans="1:4" x14ac:dyDescent="0.2">
      <c r="A95" t="s">
        <v>657</v>
      </c>
      <c r="B95" s="5">
        <v>1.4999999999999999E-2</v>
      </c>
      <c r="C95" s="5">
        <v>-8.0000000000000002E-3</v>
      </c>
      <c r="D95" s="5">
        <f>AVERAGE(EmploymentTbl[[#This Row],[% change 2020-2021]:[% change 2021-2022]])</f>
        <v>3.4999999999999996E-3</v>
      </c>
    </row>
    <row r="96" spans="1:4" x14ac:dyDescent="0.2">
      <c r="A96" t="s">
        <v>658</v>
      </c>
      <c r="B96" s="5">
        <v>3.5000000000000003E-2</v>
      </c>
      <c r="C96" s="5">
        <v>-5.0000000000000001E-3</v>
      </c>
      <c r="D96" s="5">
        <f>AVERAGE(EmploymentTbl[[#This Row],[% change 2020-2021]:[% change 2021-2022]])</f>
        <v>1.5000000000000001E-2</v>
      </c>
    </row>
    <row r="97" spans="1:4" x14ac:dyDescent="0.2">
      <c r="A97" t="s">
        <v>659</v>
      </c>
      <c r="B97" s="5">
        <v>1.3999999999999999E-2</v>
      </c>
      <c r="C97" s="5">
        <v>1E-3</v>
      </c>
      <c r="D97" s="5">
        <f>AVERAGE(EmploymentTbl[[#This Row],[% change 2020-2021]:[% change 2021-2022]])</f>
        <v>7.4999999999999997E-3</v>
      </c>
    </row>
    <row r="98" spans="1:4" x14ac:dyDescent="0.2">
      <c r="A98" t="s">
        <v>660</v>
      </c>
      <c r="B98" s="5">
        <v>0.02</v>
      </c>
      <c r="C98" s="5">
        <v>-3.0000000000000001E-3</v>
      </c>
      <c r="D98" s="5">
        <f>AVERAGE(EmploymentTbl[[#This Row],[% change 2020-2021]:[% change 2021-2022]])</f>
        <v>8.5000000000000006E-3</v>
      </c>
    </row>
    <row r="99" spans="1:4" x14ac:dyDescent="0.2">
      <c r="A99" t="s">
        <v>661</v>
      </c>
      <c r="B99" s="5">
        <v>4.4000000000000004E-2</v>
      </c>
      <c r="C99" s="5">
        <v>2.5000000000000001E-2</v>
      </c>
      <c r="D99" s="5">
        <f>AVERAGE(EmploymentTbl[[#This Row],[% change 2020-2021]:[% change 2021-2022]])</f>
        <v>3.4500000000000003E-2</v>
      </c>
    </row>
    <row r="100" spans="1:4" x14ac:dyDescent="0.2">
      <c r="A100" t="s">
        <v>662</v>
      </c>
      <c r="B100" s="5">
        <v>5.2999999999999999E-2</v>
      </c>
      <c r="C100" s="5">
        <v>2.5000000000000001E-2</v>
      </c>
      <c r="D100" s="5">
        <f>AVERAGE(EmploymentTbl[[#This Row],[% change 2020-2021]:[% change 2021-2022]])</f>
        <v>3.9E-2</v>
      </c>
    </row>
    <row r="101" spans="1:4" x14ac:dyDescent="0.2">
      <c r="A101" t="s">
        <v>663</v>
      </c>
      <c r="B101" s="5">
        <v>1.9E-2</v>
      </c>
      <c r="C101" s="5">
        <v>2.8999999999999998E-2</v>
      </c>
      <c r="D101" s="5">
        <f>AVERAGE(EmploymentTbl[[#This Row],[% change 2020-2021]:[% change 2021-2022]])</f>
        <v>2.4E-2</v>
      </c>
    </row>
    <row r="102" spans="1:4" x14ac:dyDescent="0.2">
      <c r="A102" t="s">
        <v>664</v>
      </c>
      <c r="B102" s="5">
        <v>3.0000000000000001E-3</v>
      </c>
      <c r="C102" s="5">
        <v>1.4999999999999999E-2</v>
      </c>
      <c r="D102" s="5">
        <f>AVERAGE(EmploymentTbl[[#This Row],[% change 2020-2021]:[% change 2021-2022]])</f>
        <v>8.9999999999999993E-3</v>
      </c>
    </row>
    <row r="103" spans="1:4" x14ac:dyDescent="0.2">
      <c r="A103" t="s">
        <v>665</v>
      </c>
      <c r="B103" s="5">
        <v>2.1000000000000001E-2</v>
      </c>
      <c r="C103" s="5">
        <v>-9.0000000000000011E-3</v>
      </c>
      <c r="D103" s="5">
        <f>AVERAGE(EmploymentTbl[[#This Row],[% change 2020-2021]:[% change 2021-2022]])</f>
        <v>6.0000000000000001E-3</v>
      </c>
    </row>
    <row r="104" spans="1:4" x14ac:dyDescent="0.2">
      <c r="A104" t="s">
        <v>666</v>
      </c>
      <c r="B104" s="5">
        <v>8.0000000000000002E-3</v>
      </c>
      <c r="C104" s="5">
        <v>1.3000000000000001E-2</v>
      </c>
      <c r="D104" s="5">
        <f>AVERAGE(EmploymentTbl[[#This Row],[% change 2020-2021]:[% change 2021-2022]])</f>
        <v>1.0500000000000001E-2</v>
      </c>
    </row>
    <row r="105" spans="1:4" x14ac:dyDescent="0.2">
      <c r="A105" t="s">
        <v>667</v>
      </c>
      <c r="B105" s="5">
        <v>5.2999999999999999E-2</v>
      </c>
      <c r="C105" s="5">
        <v>2.4E-2</v>
      </c>
      <c r="D105" s="5">
        <f>AVERAGE(EmploymentTbl[[#This Row],[% change 2020-2021]:[% change 2021-2022]])</f>
        <v>3.85E-2</v>
      </c>
    </row>
    <row r="106" spans="1:4" x14ac:dyDescent="0.2">
      <c r="A106" t="s">
        <v>668</v>
      </c>
      <c r="B106" s="5">
        <v>3.1000000000000003E-2</v>
      </c>
      <c r="C106" s="5">
        <v>3.0000000000000001E-3</v>
      </c>
      <c r="D106" s="5">
        <f>AVERAGE(EmploymentTbl[[#This Row],[% change 2020-2021]:[% change 2021-2022]])</f>
        <v>1.7000000000000001E-2</v>
      </c>
    </row>
    <row r="107" spans="1:4" x14ac:dyDescent="0.2">
      <c r="A107" t="s">
        <v>669</v>
      </c>
      <c r="B107" s="5">
        <v>1.2E-2</v>
      </c>
      <c r="C107" s="5">
        <v>1E-3</v>
      </c>
      <c r="D107" s="5">
        <f>AVERAGE(EmploymentTbl[[#This Row],[% change 2020-2021]:[% change 2021-2022]])</f>
        <v>6.5000000000000006E-3</v>
      </c>
    </row>
    <row r="108" spans="1:4" x14ac:dyDescent="0.2">
      <c r="A108" t="s">
        <v>670</v>
      </c>
      <c r="B108" s="5">
        <v>5.2000000000000005E-2</v>
      </c>
      <c r="C108" s="5">
        <v>2.6000000000000002E-2</v>
      </c>
      <c r="D108" s="5">
        <f>AVERAGE(EmploymentTbl[[#This Row],[% change 2020-2021]:[% change 2021-2022]])</f>
        <v>3.9000000000000007E-2</v>
      </c>
    </row>
    <row r="109" spans="1:4" x14ac:dyDescent="0.2">
      <c r="A109" t="s">
        <v>671</v>
      </c>
      <c r="B109" s="5">
        <v>3.5000000000000003E-2</v>
      </c>
      <c r="C109" s="5">
        <v>-5.0000000000000001E-3</v>
      </c>
      <c r="D109" s="5">
        <f>AVERAGE(EmploymentTbl[[#This Row],[% change 2020-2021]:[% change 2021-2022]])</f>
        <v>1.5000000000000001E-2</v>
      </c>
    </row>
    <row r="110" spans="1:4" x14ac:dyDescent="0.2">
      <c r="A110" t="s">
        <v>672</v>
      </c>
      <c r="B110" s="5">
        <v>3.2000000000000001E-2</v>
      </c>
      <c r="C110" s="5">
        <v>-5.0000000000000001E-3</v>
      </c>
      <c r="D110" s="5">
        <f>AVERAGE(EmploymentTbl[[#This Row],[% change 2020-2021]:[% change 2021-2022]])</f>
        <v>1.35E-2</v>
      </c>
    </row>
    <row r="111" spans="1:4" x14ac:dyDescent="0.2">
      <c r="A111" t="s">
        <v>673</v>
      </c>
      <c r="B111" s="5">
        <v>5.2000000000000005E-2</v>
      </c>
      <c r="C111" s="5">
        <v>2.6000000000000002E-2</v>
      </c>
      <c r="D111" s="5">
        <f>AVERAGE(EmploymentTbl[[#This Row],[% change 2020-2021]:[% change 2021-2022]])</f>
        <v>3.9000000000000007E-2</v>
      </c>
    </row>
    <row r="112" spans="1:4" x14ac:dyDescent="0.2">
      <c r="A112" t="s">
        <v>674</v>
      </c>
      <c r="B112" s="5">
        <v>2.5000000000000001E-2</v>
      </c>
      <c r="C112" s="5">
        <v>-1E-3</v>
      </c>
      <c r="D112" s="5">
        <f>AVERAGE(EmploymentTbl[[#This Row],[% change 2020-2021]:[% change 2021-2022]])</f>
        <v>1.2E-2</v>
      </c>
    </row>
    <row r="113" spans="1:4" x14ac:dyDescent="0.2">
      <c r="A113" t="s">
        <v>675</v>
      </c>
      <c r="B113" s="5">
        <v>5.2999999999999999E-2</v>
      </c>
      <c r="C113" s="5">
        <v>2.6000000000000002E-2</v>
      </c>
      <c r="D113" s="5">
        <f>AVERAGE(EmploymentTbl[[#This Row],[% change 2020-2021]:[% change 2021-2022]])</f>
        <v>3.95E-2</v>
      </c>
    </row>
    <row r="114" spans="1:4" x14ac:dyDescent="0.2">
      <c r="A114" t="s">
        <v>676</v>
      </c>
      <c r="B114" s="5">
        <v>2.6000000000000002E-2</v>
      </c>
      <c r="C114" s="5">
        <v>3.5000000000000003E-2</v>
      </c>
      <c r="D114" s="5">
        <f>AVERAGE(EmploymentTbl[[#This Row],[% change 2020-2021]:[% change 2021-2022]])</f>
        <v>3.0500000000000003E-2</v>
      </c>
    </row>
    <row r="115" spans="1:4" x14ac:dyDescent="0.2">
      <c r="A115" t="s">
        <v>677</v>
      </c>
      <c r="B115" s="5">
        <v>5.4000000000000006E-2</v>
      </c>
      <c r="C115" s="5">
        <v>2.5000000000000001E-2</v>
      </c>
      <c r="D115" s="5">
        <f>AVERAGE(EmploymentTbl[[#This Row],[% change 2020-2021]:[% change 2021-2022]])</f>
        <v>3.9500000000000007E-2</v>
      </c>
    </row>
    <row r="116" spans="1:4" x14ac:dyDescent="0.2">
      <c r="A116" t="s">
        <v>678</v>
      </c>
      <c r="B116" s="5">
        <v>3.1000000000000003E-2</v>
      </c>
      <c r="C116" s="5">
        <v>0.01</v>
      </c>
      <c r="D116" s="5">
        <f>AVERAGE(EmploymentTbl[[#This Row],[% change 2020-2021]:[% change 2021-2022]])</f>
        <v>2.0500000000000001E-2</v>
      </c>
    </row>
    <row r="117" spans="1:4" x14ac:dyDescent="0.2">
      <c r="A117" t="s">
        <v>679</v>
      </c>
      <c r="B117" s="5">
        <v>2.5000000000000001E-2</v>
      </c>
      <c r="C117" s="5">
        <v>0</v>
      </c>
      <c r="D117" s="5">
        <f>AVERAGE(EmploymentTbl[[#This Row],[% change 2020-2021]:[% change 2021-2022]])</f>
        <v>1.2500000000000001E-2</v>
      </c>
    </row>
    <row r="118" spans="1:4" x14ac:dyDescent="0.2">
      <c r="A118" t="s">
        <v>680</v>
      </c>
      <c r="B118" s="5">
        <v>6.8000000000000005E-2</v>
      </c>
      <c r="C118" s="5">
        <v>1.8000000000000002E-2</v>
      </c>
      <c r="D118" s="5">
        <f>AVERAGE(EmploymentTbl[[#This Row],[% change 2020-2021]:[% change 2021-2022]])</f>
        <v>4.3000000000000003E-2</v>
      </c>
    </row>
    <row r="119" spans="1:4" x14ac:dyDescent="0.2">
      <c r="A119" t="s">
        <v>681</v>
      </c>
      <c r="B119" s="5">
        <v>-2.5000000000000001E-2</v>
      </c>
      <c r="C119" s="5">
        <v>-4.4000000000000004E-2</v>
      </c>
      <c r="D119" s="5">
        <f>AVERAGE(EmploymentTbl[[#This Row],[% change 2020-2021]:[% change 2021-2022]])</f>
        <v>-3.4500000000000003E-2</v>
      </c>
    </row>
    <row r="120" spans="1:4" x14ac:dyDescent="0.2">
      <c r="A120" t="s">
        <v>682</v>
      </c>
      <c r="B120" s="5">
        <v>6.4000000000000001E-2</v>
      </c>
      <c r="C120" s="5">
        <v>3.2000000000000001E-2</v>
      </c>
      <c r="D120" s="5">
        <f>AVERAGE(EmploymentTbl[[#This Row],[% change 2020-2021]:[% change 2021-2022]])</f>
        <v>4.8000000000000001E-2</v>
      </c>
    </row>
    <row r="121" spans="1:4" x14ac:dyDescent="0.2">
      <c r="A121" t="s">
        <v>683</v>
      </c>
      <c r="B121" s="5">
        <v>-3.6000000000000004E-2</v>
      </c>
      <c r="C121" s="5">
        <v>1.9E-2</v>
      </c>
      <c r="D121" s="5">
        <f>AVERAGE(EmploymentTbl[[#This Row],[% change 2020-2021]:[% change 2021-2022]])</f>
        <v>-8.5000000000000023E-3</v>
      </c>
    </row>
    <row r="122" spans="1:4" x14ac:dyDescent="0.2">
      <c r="A122" t="s">
        <v>684</v>
      </c>
      <c r="B122" s="5">
        <v>0.02</v>
      </c>
      <c r="C122" s="5">
        <v>-4.0000000000000001E-3</v>
      </c>
      <c r="D122" s="5">
        <f>AVERAGE(EmploymentTbl[[#This Row],[% change 2020-2021]:[% change 2021-2022]])</f>
        <v>8.0000000000000002E-3</v>
      </c>
    </row>
    <row r="123" spans="1:4" x14ac:dyDescent="0.2">
      <c r="A123" t="s">
        <v>685</v>
      </c>
      <c r="B123" s="5">
        <v>5.2999999999999999E-2</v>
      </c>
      <c r="C123" s="5">
        <v>2.6000000000000002E-2</v>
      </c>
      <c r="D123" s="5">
        <f>AVERAGE(EmploymentTbl[[#This Row],[% change 2020-2021]:[% change 2021-2022]])</f>
        <v>3.95E-2</v>
      </c>
    </row>
    <row r="124" spans="1:4" x14ac:dyDescent="0.2">
      <c r="A124" t="s">
        <v>686</v>
      </c>
      <c r="B124" s="5">
        <v>-5.0000000000000001E-3</v>
      </c>
      <c r="C124" s="5">
        <v>1.4999999999999999E-2</v>
      </c>
      <c r="D124" s="5">
        <f>AVERAGE(EmploymentTbl[[#This Row],[% change 2020-2021]:[% change 2021-2022]])</f>
        <v>4.9999999999999992E-3</v>
      </c>
    </row>
    <row r="125" spans="1:4" x14ac:dyDescent="0.2">
      <c r="A125" t="s">
        <v>687</v>
      </c>
      <c r="B125" s="5">
        <v>3.4000000000000002E-2</v>
      </c>
      <c r="C125" s="5">
        <v>0</v>
      </c>
      <c r="D125" s="5">
        <f>AVERAGE(EmploymentTbl[[#This Row],[% change 2020-2021]:[% change 2021-2022]])</f>
        <v>1.7000000000000001E-2</v>
      </c>
    </row>
    <row r="126" spans="1:4" x14ac:dyDescent="0.2">
      <c r="A126" t="s">
        <v>688</v>
      </c>
      <c r="B126" s="5">
        <v>6.0000000000000001E-3</v>
      </c>
      <c r="C126" s="5">
        <v>4.0000000000000001E-3</v>
      </c>
      <c r="D126" s="5">
        <f>AVERAGE(EmploymentTbl[[#This Row],[% change 2020-2021]:[% change 2021-2022]])</f>
        <v>5.0000000000000001E-3</v>
      </c>
    </row>
    <row r="127" spans="1:4" x14ac:dyDescent="0.2">
      <c r="A127" t="s">
        <v>689</v>
      </c>
      <c r="B127" s="5">
        <v>5.2999999999999999E-2</v>
      </c>
      <c r="C127" s="5">
        <v>2.5000000000000001E-2</v>
      </c>
      <c r="D127" s="5">
        <f>AVERAGE(EmploymentTbl[[#This Row],[% change 2020-2021]:[% change 2021-2022]])</f>
        <v>3.9E-2</v>
      </c>
    </row>
    <row r="128" spans="1:4" x14ac:dyDescent="0.2">
      <c r="A128" t="s">
        <v>690</v>
      </c>
      <c r="B128" s="5">
        <v>1.9E-2</v>
      </c>
      <c r="C128" s="5">
        <v>2.7999999999999997E-2</v>
      </c>
      <c r="D128" s="5">
        <f>AVERAGE(EmploymentTbl[[#This Row],[% change 2020-2021]:[% change 2021-2022]])</f>
        <v>2.35E-2</v>
      </c>
    </row>
    <row r="129" spans="1:4" x14ac:dyDescent="0.2">
      <c r="A129" t="s">
        <v>691</v>
      </c>
      <c r="B129" s="5">
        <v>3.3000000000000002E-2</v>
      </c>
      <c r="C129" s="5">
        <v>1.9E-2</v>
      </c>
      <c r="D129" s="5">
        <f>AVERAGE(EmploymentTbl[[#This Row],[% change 2020-2021]:[% change 2021-2022]])</f>
        <v>2.6000000000000002E-2</v>
      </c>
    </row>
    <row r="130" spans="1:4" x14ac:dyDescent="0.2">
      <c r="A130" t="s">
        <v>692</v>
      </c>
      <c r="B130" s="5">
        <v>-6.9999999999999993E-3</v>
      </c>
      <c r="C130" s="5">
        <v>1.4999999999999999E-2</v>
      </c>
      <c r="D130" s="5">
        <f>AVERAGE(EmploymentTbl[[#This Row],[% change 2020-2021]:[% change 2021-2022]])</f>
        <v>4.0000000000000001E-3</v>
      </c>
    </row>
    <row r="131" spans="1:4" x14ac:dyDescent="0.2">
      <c r="A131" t="s">
        <v>693</v>
      </c>
      <c r="B131" s="5">
        <v>3.1000000000000003E-2</v>
      </c>
      <c r="C131" s="5">
        <v>1.8000000000000002E-2</v>
      </c>
      <c r="D131" s="5">
        <f>AVERAGE(EmploymentTbl[[#This Row],[% change 2020-2021]:[% change 2021-2022]])</f>
        <v>2.4500000000000001E-2</v>
      </c>
    </row>
    <row r="132" spans="1:4" x14ac:dyDescent="0.2">
      <c r="A132" t="s">
        <v>694</v>
      </c>
      <c r="B132" s="5">
        <v>2.6000000000000002E-2</v>
      </c>
      <c r="C132" s="5">
        <v>1.8000000000000002E-2</v>
      </c>
      <c r="D132" s="5">
        <f>AVERAGE(EmploymentTbl[[#This Row],[% change 2020-2021]:[% change 2021-2022]])</f>
        <v>2.2000000000000002E-2</v>
      </c>
    </row>
    <row r="133" spans="1:4" x14ac:dyDescent="0.2">
      <c r="A133" t="s">
        <v>695</v>
      </c>
      <c r="B133" s="5">
        <v>-6.0000000000000001E-3</v>
      </c>
      <c r="C133" s="5">
        <v>-1.3999999999999999E-2</v>
      </c>
      <c r="D133" s="5">
        <f>AVERAGE(EmploymentTbl[[#This Row],[% change 2020-2021]:[% change 2021-2022]])</f>
        <v>-9.9999999999999985E-3</v>
      </c>
    </row>
    <row r="134" spans="1:4" x14ac:dyDescent="0.2">
      <c r="A134" t="s">
        <v>696</v>
      </c>
      <c r="B134" s="5">
        <v>5.7999999999999996E-2</v>
      </c>
      <c r="C134" s="5">
        <v>-8.4000000000000005E-2</v>
      </c>
      <c r="D134" s="5">
        <f>AVERAGE(EmploymentTbl[[#This Row],[% change 2020-2021]:[% change 2021-2022]])</f>
        <v>-1.3000000000000005E-2</v>
      </c>
    </row>
    <row r="135" spans="1:4" x14ac:dyDescent="0.2">
      <c r="A135" t="s">
        <v>697</v>
      </c>
      <c r="B135" s="5">
        <v>8.0000000000000002E-3</v>
      </c>
      <c r="C135" s="5">
        <v>-2.1000000000000001E-2</v>
      </c>
      <c r="D135" s="5">
        <f>AVERAGE(EmploymentTbl[[#This Row],[% change 2020-2021]:[% change 2021-2022]])</f>
        <v>-6.5000000000000006E-3</v>
      </c>
    </row>
    <row r="136" spans="1:4" x14ac:dyDescent="0.2">
      <c r="A136" t="s">
        <v>698</v>
      </c>
      <c r="B136" s="5">
        <v>1.3999999999999999E-2</v>
      </c>
      <c r="C136" s="5">
        <v>-1E-3</v>
      </c>
      <c r="D136" s="5">
        <f>AVERAGE(EmploymentTbl[[#This Row],[% change 2020-2021]:[% change 2021-2022]])</f>
        <v>6.4999999999999988E-3</v>
      </c>
    </row>
    <row r="137" spans="1:4" x14ac:dyDescent="0.2">
      <c r="A137" t="s">
        <v>699</v>
      </c>
      <c r="B137" s="5">
        <v>4.4000000000000004E-2</v>
      </c>
      <c r="C137" s="5">
        <v>-1.7000000000000001E-2</v>
      </c>
      <c r="D137" s="5">
        <f>AVERAGE(EmploymentTbl[[#This Row],[% change 2020-2021]:[% change 2021-2022]])</f>
        <v>1.3500000000000002E-2</v>
      </c>
    </row>
    <row r="138" spans="1:4" x14ac:dyDescent="0.2">
      <c r="A138" t="s">
        <v>700</v>
      </c>
      <c r="B138" s="5">
        <v>4.2000000000000003E-2</v>
      </c>
      <c r="C138" s="5">
        <v>4.0000000000000001E-3</v>
      </c>
      <c r="D138" s="5">
        <f>AVERAGE(EmploymentTbl[[#This Row],[% change 2020-2021]:[% change 2021-2022]])</f>
        <v>2.3E-2</v>
      </c>
    </row>
    <row r="139" spans="1:4" x14ac:dyDescent="0.2">
      <c r="A139" t="s">
        <v>701</v>
      </c>
      <c r="B139" s="5">
        <v>0.01</v>
      </c>
      <c r="C139" s="5">
        <v>1.3000000000000001E-2</v>
      </c>
      <c r="D139" s="5">
        <f>AVERAGE(EmploymentTbl[[#This Row],[% change 2020-2021]:[% change 2021-2022]])</f>
        <v>1.15E-2</v>
      </c>
    </row>
    <row r="140" spans="1:4" x14ac:dyDescent="0.2">
      <c r="A140" t="s">
        <v>702</v>
      </c>
      <c r="B140" s="5">
        <v>6.8000000000000005E-2</v>
      </c>
      <c r="C140" s="5">
        <v>6.0000000000000001E-3</v>
      </c>
      <c r="D140" s="5">
        <f>AVERAGE(EmploymentTbl[[#This Row],[% change 2020-2021]:[% change 2021-2022]])</f>
        <v>3.7000000000000005E-2</v>
      </c>
    </row>
    <row r="141" spans="1:4" x14ac:dyDescent="0.2">
      <c r="A141" t="s">
        <v>703</v>
      </c>
      <c r="B141" s="5">
        <v>4.0000000000000001E-3</v>
      </c>
      <c r="C141" s="5">
        <v>9.0000000000000011E-3</v>
      </c>
      <c r="D141" s="5">
        <f>AVERAGE(EmploymentTbl[[#This Row],[% change 2020-2021]:[% change 2021-2022]])</f>
        <v>6.5000000000000006E-3</v>
      </c>
    </row>
    <row r="142" spans="1:4" x14ac:dyDescent="0.2">
      <c r="A142" t="s">
        <v>704</v>
      </c>
      <c r="B142" s="5">
        <v>1.6E-2</v>
      </c>
      <c r="C142" s="5">
        <v>-3.0000000000000001E-3</v>
      </c>
      <c r="D142" s="5">
        <f>AVERAGE(EmploymentTbl[[#This Row],[% change 2020-2021]:[% change 2021-2022]])</f>
        <v>6.5000000000000006E-3</v>
      </c>
    </row>
    <row r="143" spans="1:4" x14ac:dyDescent="0.2">
      <c r="A143" t="s">
        <v>705</v>
      </c>
      <c r="B143" s="5">
        <v>8.0000000000000002E-3</v>
      </c>
      <c r="C143" s="5">
        <v>-5.0000000000000001E-3</v>
      </c>
      <c r="D143" s="5">
        <f>AVERAGE(EmploymentTbl[[#This Row],[% change 2020-2021]:[% change 2021-2022]])</f>
        <v>1.5E-3</v>
      </c>
    </row>
    <row r="144" spans="1:4" x14ac:dyDescent="0.2">
      <c r="A144" t="s">
        <v>706</v>
      </c>
      <c r="B144" s="5">
        <v>1.4999999999999999E-2</v>
      </c>
      <c r="C144" s="5">
        <v>-0.01</v>
      </c>
      <c r="D144" s="5">
        <f>AVERAGE(EmploymentTbl[[#This Row],[% change 2020-2021]:[% change 2021-2022]])</f>
        <v>2.4999999999999996E-3</v>
      </c>
    </row>
    <row r="145" spans="1:4" x14ac:dyDescent="0.2">
      <c r="A145" t="s">
        <v>707</v>
      </c>
      <c r="B145" s="5">
        <v>6.8000000000000005E-2</v>
      </c>
      <c r="C145" s="5">
        <v>3.2000000000000001E-2</v>
      </c>
      <c r="D145" s="5">
        <f>AVERAGE(EmploymentTbl[[#This Row],[% change 2020-2021]:[% change 2021-2022]])</f>
        <v>0.05</v>
      </c>
    </row>
    <row r="146" spans="1:4" x14ac:dyDescent="0.2">
      <c r="A146" t="s">
        <v>708</v>
      </c>
      <c r="B146" s="5">
        <v>4.4000000000000004E-2</v>
      </c>
      <c r="C146" s="5">
        <v>2.1000000000000001E-2</v>
      </c>
      <c r="D146" s="5">
        <f>AVERAGE(EmploymentTbl[[#This Row],[% change 2020-2021]:[% change 2021-2022]])</f>
        <v>3.2500000000000001E-2</v>
      </c>
    </row>
    <row r="147" spans="1:4" x14ac:dyDescent="0.2">
      <c r="A147" t="s">
        <v>709</v>
      </c>
      <c r="B147" s="5">
        <v>2.1000000000000001E-2</v>
      </c>
      <c r="C147" s="5">
        <v>1.6E-2</v>
      </c>
      <c r="D147" s="5">
        <f>AVERAGE(EmploymentTbl[[#This Row],[% change 2020-2021]:[% change 2021-2022]])</f>
        <v>1.8500000000000003E-2</v>
      </c>
    </row>
    <row r="148" spans="1:4" x14ac:dyDescent="0.2">
      <c r="A148" t="s">
        <v>710</v>
      </c>
      <c r="B148" s="5">
        <v>5.2000000000000005E-2</v>
      </c>
      <c r="C148" s="5">
        <v>2.6000000000000002E-2</v>
      </c>
      <c r="D148" s="5">
        <f>AVERAGE(EmploymentTbl[[#This Row],[% change 2020-2021]:[% change 2021-2022]])</f>
        <v>3.9000000000000007E-2</v>
      </c>
    </row>
    <row r="149" spans="1:4" x14ac:dyDescent="0.2">
      <c r="A149" t="s">
        <v>711</v>
      </c>
      <c r="B149" s="5">
        <v>2.5000000000000001E-2</v>
      </c>
      <c r="C149" s="5">
        <v>3.5000000000000003E-2</v>
      </c>
      <c r="D149" s="5">
        <f>AVERAGE(EmploymentTbl[[#This Row],[% change 2020-2021]:[% change 2021-2022]])</f>
        <v>3.0000000000000002E-2</v>
      </c>
    </row>
    <row r="150" spans="1:4" x14ac:dyDescent="0.2">
      <c r="A150" t="s">
        <v>712</v>
      </c>
      <c r="B150" s="5">
        <v>3.7000000000000005E-2</v>
      </c>
      <c r="C150" s="5">
        <v>1.1000000000000001E-2</v>
      </c>
      <c r="D150" s="5">
        <f>AVERAGE(EmploymentTbl[[#This Row],[% change 2020-2021]:[% change 2021-2022]])</f>
        <v>2.4000000000000004E-2</v>
      </c>
    </row>
    <row r="151" spans="1:4" x14ac:dyDescent="0.2">
      <c r="A151" t="s">
        <v>713</v>
      </c>
      <c r="B151" s="5">
        <v>4.0000000000000001E-3</v>
      </c>
      <c r="C151" s="5">
        <v>2.5000000000000001E-2</v>
      </c>
      <c r="D151" s="5">
        <f>AVERAGE(EmploymentTbl[[#This Row],[% change 2020-2021]:[% change 2021-2022]])</f>
        <v>1.4500000000000001E-2</v>
      </c>
    </row>
    <row r="152" spans="1:4" x14ac:dyDescent="0.2">
      <c r="A152" t="s">
        <v>714</v>
      </c>
      <c r="B152" s="5">
        <v>4.2999999999999997E-2</v>
      </c>
      <c r="C152" s="5">
        <v>1.9E-2</v>
      </c>
      <c r="D152" s="5">
        <f>AVERAGE(EmploymentTbl[[#This Row],[% change 2020-2021]:[% change 2021-2022]])</f>
        <v>3.1E-2</v>
      </c>
    </row>
    <row r="153" spans="1:4" x14ac:dyDescent="0.2">
      <c r="A153" t="s">
        <v>715</v>
      </c>
      <c r="B153" s="5">
        <v>-1.2E-2</v>
      </c>
      <c r="C153" s="5">
        <v>0</v>
      </c>
      <c r="D153" s="5">
        <f>AVERAGE(EmploymentTbl[[#This Row],[% change 2020-2021]:[% change 2021-2022]])</f>
        <v>-6.0000000000000001E-3</v>
      </c>
    </row>
    <row r="154" spans="1:4" x14ac:dyDescent="0.2">
      <c r="A154" t="s">
        <v>716</v>
      </c>
      <c r="B154" s="5">
        <v>2.6000000000000002E-2</v>
      </c>
      <c r="C154" s="5">
        <v>2.3E-2</v>
      </c>
      <c r="D154" s="5">
        <f>AVERAGE(EmploymentTbl[[#This Row],[% change 2020-2021]:[% change 2021-2022]])</f>
        <v>2.4500000000000001E-2</v>
      </c>
    </row>
    <row r="155" spans="1:4" x14ac:dyDescent="0.2">
      <c r="A155" t="s">
        <v>717</v>
      </c>
      <c r="B155" s="5">
        <v>3.7999999999999999E-2</v>
      </c>
      <c r="C155" s="5">
        <v>2.6000000000000002E-2</v>
      </c>
      <c r="D155" s="5">
        <f>AVERAGE(EmploymentTbl[[#This Row],[% change 2020-2021]:[% change 2021-2022]])</f>
        <v>3.2000000000000001E-2</v>
      </c>
    </row>
    <row r="156" spans="1:4" x14ac:dyDescent="0.2">
      <c r="A156" t="s">
        <v>718</v>
      </c>
      <c r="B156" s="5">
        <v>3.1000000000000003E-2</v>
      </c>
      <c r="C156" s="5">
        <v>3.0000000000000001E-3</v>
      </c>
      <c r="D156" s="5">
        <f>AVERAGE(EmploymentTbl[[#This Row],[% change 2020-2021]:[% change 2021-2022]])</f>
        <v>1.7000000000000001E-2</v>
      </c>
    </row>
    <row r="157" spans="1:4" x14ac:dyDescent="0.2">
      <c r="A157" t="s">
        <v>719</v>
      </c>
      <c r="B157" s="5">
        <v>-3.0000000000000001E-3</v>
      </c>
      <c r="C157" s="5">
        <v>-5.0000000000000001E-3</v>
      </c>
      <c r="D157" s="5">
        <f>AVERAGE(EmploymentTbl[[#This Row],[% change 2020-2021]:[% change 2021-2022]])</f>
        <v>-4.0000000000000001E-3</v>
      </c>
    </row>
    <row r="158" spans="1:4" x14ac:dyDescent="0.2">
      <c r="A158" t="s">
        <v>720</v>
      </c>
      <c r="B158" s="5">
        <v>2.3E-2</v>
      </c>
      <c r="C158" s="5">
        <v>1.8000000000000002E-2</v>
      </c>
      <c r="D158" s="5">
        <f>AVERAGE(EmploymentTbl[[#This Row],[% change 2020-2021]:[% change 2021-2022]])</f>
        <v>2.0500000000000001E-2</v>
      </c>
    </row>
    <row r="159" spans="1:4" x14ac:dyDescent="0.2">
      <c r="A159" t="s">
        <v>721</v>
      </c>
      <c r="B159" s="5">
        <v>-0.03</v>
      </c>
      <c r="C159" s="5">
        <v>7.4999999999999997E-2</v>
      </c>
      <c r="D159" s="5">
        <f>AVERAGE(EmploymentTbl[[#This Row],[% change 2020-2021]:[% change 2021-2022]])</f>
        <v>2.2499999999999999E-2</v>
      </c>
    </row>
    <row r="160" spans="1:4" x14ac:dyDescent="0.2">
      <c r="A160" t="s">
        <v>722</v>
      </c>
      <c r="B160" s="5">
        <v>1.2E-2</v>
      </c>
      <c r="C160" s="5">
        <v>0</v>
      </c>
      <c r="D160" s="5">
        <f>AVERAGE(EmploymentTbl[[#This Row],[% change 2020-2021]:[% change 2021-2022]])</f>
        <v>6.0000000000000001E-3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B376-385A-4BFB-9E66-12CB489A326C}">
  <dimension ref="A1:D2797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1.83203125" bestFit="1" customWidth="1"/>
    <col min="2" max="3" width="22.5" style="14" customWidth="1"/>
    <col min="4" max="4" width="22.5" style="15" customWidth="1"/>
  </cols>
  <sheetData>
    <row r="1" spans="1:4" s="1" customFormat="1" ht="64" x14ac:dyDescent="0.2">
      <c r="A1" s="1" t="s">
        <v>560</v>
      </c>
      <c r="B1" s="8" t="s">
        <v>555</v>
      </c>
      <c r="C1" s="8" t="s">
        <v>554</v>
      </c>
      <c r="D1" s="6" t="s">
        <v>553</v>
      </c>
    </row>
    <row r="2" spans="1:4" x14ac:dyDescent="0.2">
      <c r="A2">
        <v>13001950100</v>
      </c>
      <c r="B2" s="14">
        <v>50</v>
      </c>
      <c r="C2" s="14">
        <v>245</v>
      </c>
      <c r="D2" s="15">
        <f>IFERROR(HousingProblemsTbl[[#This Row],[Total Rental Units with Severe Housing Problems and Equal to or less than 80% AMI]]/HousingProblemsTbl[[#This Row],[Total Rental Units Equal to or less than 80% AMI]], "-")</f>
        <v>0.20408163265306123</v>
      </c>
    </row>
    <row r="3" spans="1:4" x14ac:dyDescent="0.2">
      <c r="A3">
        <v>13001950201</v>
      </c>
      <c r="B3" s="14">
        <v>0</v>
      </c>
      <c r="C3" s="14">
        <v>75</v>
      </c>
      <c r="D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4" spans="1:4" x14ac:dyDescent="0.2">
      <c r="A4">
        <v>13001950202</v>
      </c>
      <c r="B4" s="14">
        <v>55</v>
      </c>
      <c r="C4" s="14">
        <v>310</v>
      </c>
      <c r="D4" s="15">
        <f>IFERROR(HousingProblemsTbl[[#This Row],[Total Rental Units with Severe Housing Problems and Equal to or less than 80% AMI]]/HousingProblemsTbl[[#This Row],[Total Rental Units Equal to or less than 80% AMI]], "-")</f>
        <v>0.17741935483870969</v>
      </c>
    </row>
    <row r="5" spans="1:4" x14ac:dyDescent="0.2">
      <c r="A5">
        <v>13001950301</v>
      </c>
      <c r="B5" s="14">
        <v>65</v>
      </c>
      <c r="C5" s="14">
        <v>210</v>
      </c>
      <c r="D5" s="15">
        <f>IFERROR(HousingProblemsTbl[[#This Row],[Total Rental Units with Severe Housing Problems and Equal to or less than 80% AMI]]/HousingProblemsTbl[[#This Row],[Total Rental Units Equal to or less than 80% AMI]], "-")</f>
        <v>0.30952380952380953</v>
      </c>
    </row>
    <row r="6" spans="1:4" x14ac:dyDescent="0.2">
      <c r="A6">
        <v>13001950302</v>
      </c>
      <c r="B6" s="14">
        <v>45</v>
      </c>
      <c r="C6" s="14">
        <v>190</v>
      </c>
      <c r="D6" s="15">
        <f>IFERROR(HousingProblemsTbl[[#This Row],[Total Rental Units with Severe Housing Problems and Equal to or less than 80% AMI]]/HousingProblemsTbl[[#This Row],[Total Rental Units Equal to or less than 80% AMI]], "-")</f>
        <v>0.23684210526315788</v>
      </c>
    </row>
    <row r="7" spans="1:4" x14ac:dyDescent="0.2">
      <c r="A7">
        <v>13001950400</v>
      </c>
      <c r="B7" s="14">
        <v>25</v>
      </c>
      <c r="C7" s="14">
        <v>65</v>
      </c>
      <c r="D7" s="15">
        <f>IFERROR(HousingProblemsTbl[[#This Row],[Total Rental Units with Severe Housing Problems and Equal to or less than 80% AMI]]/HousingProblemsTbl[[#This Row],[Total Rental Units Equal to or less than 80% AMI]], "-")</f>
        <v>0.38461538461538464</v>
      </c>
    </row>
    <row r="8" spans="1:4" x14ac:dyDescent="0.2">
      <c r="A8">
        <v>13001950500</v>
      </c>
      <c r="B8" s="14">
        <v>29</v>
      </c>
      <c r="C8" s="14">
        <v>105</v>
      </c>
      <c r="D8" s="15">
        <f>IFERROR(HousingProblemsTbl[[#This Row],[Total Rental Units with Severe Housing Problems and Equal to or less than 80% AMI]]/HousingProblemsTbl[[#This Row],[Total Rental Units Equal to or less than 80% AMI]], "-")</f>
        <v>0.27619047619047621</v>
      </c>
    </row>
    <row r="9" spans="1:4" x14ac:dyDescent="0.2">
      <c r="A9">
        <v>13003960100</v>
      </c>
      <c r="B9" s="14">
        <v>89</v>
      </c>
      <c r="C9" s="14">
        <v>320</v>
      </c>
      <c r="D9" s="15">
        <f>IFERROR(HousingProblemsTbl[[#This Row],[Total Rental Units with Severe Housing Problems and Equal to or less than 80% AMI]]/HousingProblemsTbl[[#This Row],[Total Rental Units Equal to or less than 80% AMI]], "-")</f>
        <v>0.27812500000000001</v>
      </c>
    </row>
    <row r="10" spans="1:4" x14ac:dyDescent="0.2">
      <c r="A10">
        <v>13003960200</v>
      </c>
      <c r="B10" s="14">
        <v>90</v>
      </c>
      <c r="C10" s="14">
        <v>255</v>
      </c>
      <c r="D10" s="15">
        <f>IFERROR(HousingProblemsTbl[[#This Row],[Total Rental Units with Severe Housing Problems and Equal to or less than 80% AMI]]/HousingProblemsTbl[[#This Row],[Total Rental Units Equal to or less than 80% AMI]], "-")</f>
        <v>0.35294117647058826</v>
      </c>
    </row>
    <row r="11" spans="1:4" x14ac:dyDescent="0.2">
      <c r="A11">
        <v>13003960300</v>
      </c>
      <c r="B11" s="14">
        <v>80</v>
      </c>
      <c r="C11" s="14">
        <v>120</v>
      </c>
      <c r="D11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2" spans="1:4" x14ac:dyDescent="0.2">
      <c r="A12">
        <v>13005970100</v>
      </c>
      <c r="B12" s="14">
        <v>45</v>
      </c>
      <c r="C12" s="14">
        <v>110</v>
      </c>
      <c r="D12" s="15">
        <f>IFERROR(HousingProblemsTbl[[#This Row],[Total Rental Units with Severe Housing Problems and Equal to or less than 80% AMI]]/HousingProblemsTbl[[#This Row],[Total Rental Units Equal to or less than 80% AMI]], "-")</f>
        <v>0.40909090909090912</v>
      </c>
    </row>
    <row r="13" spans="1:4" x14ac:dyDescent="0.2">
      <c r="A13">
        <v>13005970201</v>
      </c>
      <c r="B13" s="14">
        <v>120</v>
      </c>
      <c r="C13" s="14">
        <v>340</v>
      </c>
      <c r="D13" s="15">
        <f>IFERROR(HousingProblemsTbl[[#This Row],[Total Rental Units with Severe Housing Problems and Equal to or less than 80% AMI]]/HousingProblemsTbl[[#This Row],[Total Rental Units Equal to or less than 80% AMI]], "-")</f>
        <v>0.35294117647058826</v>
      </c>
    </row>
    <row r="14" spans="1:4" x14ac:dyDescent="0.2">
      <c r="A14">
        <v>13005970202</v>
      </c>
      <c r="B14" s="14">
        <v>35</v>
      </c>
      <c r="C14" s="14">
        <v>290</v>
      </c>
      <c r="D14" s="15">
        <f>IFERROR(HousingProblemsTbl[[#This Row],[Total Rental Units with Severe Housing Problems and Equal to or less than 80% AMI]]/HousingProblemsTbl[[#This Row],[Total Rental Units Equal to or less than 80% AMI]], "-")</f>
        <v>0.1206896551724138</v>
      </c>
    </row>
    <row r="15" spans="1:4" x14ac:dyDescent="0.2">
      <c r="A15">
        <v>13007960100</v>
      </c>
      <c r="B15" s="14">
        <v>60</v>
      </c>
      <c r="C15" s="14">
        <v>290</v>
      </c>
      <c r="D15" s="15">
        <f>IFERROR(HousingProblemsTbl[[#This Row],[Total Rental Units with Severe Housing Problems and Equal to or less than 80% AMI]]/HousingProblemsTbl[[#This Row],[Total Rental Units Equal to or less than 80% AMI]], "-")</f>
        <v>0.20689655172413793</v>
      </c>
    </row>
    <row r="16" spans="1:4" x14ac:dyDescent="0.2">
      <c r="A16">
        <v>13007960200</v>
      </c>
      <c r="B16" s="14">
        <v>15</v>
      </c>
      <c r="C16" s="14">
        <v>85</v>
      </c>
      <c r="D16" s="15">
        <f>IFERROR(HousingProblemsTbl[[#This Row],[Total Rental Units with Severe Housing Problems and Equal to or less than 80% AMI]]/HousingProblemsTbl[[#This Row],[Total Rental Units Equal to or less than 80% AMI]], "-")</f>
        <v>0.17647058823529413</v>
      </c>
    </row>
    <row r="17" spans="1:4" x14ac:dyDescent="0.2">
      <c r="A17">
        <v>13009970101</v>
      </c>
      <c r="B17" s="14">
        <v>0</v>
      </c>
      <c r="C17" s="14">
        <v>90</v>
      </c>
      <c r="D1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" spans="1:4" x14ac:dyDescent="0.2">
      <c r="A18">
        <v>13009970102</v>
      </c>
      <c r="B18" s="14">
        <v>70</v>
      </c>
      <c r="C18" s="14">
        <v>175</v>
      </c>
      <c r="D18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9" spans="1:4" x14ac:dyDescent="0.2">
      <c r="A19">
        <v>13009970201</v>
      </c>
      <c r="B19" s="14">
        <v>90</v>
      </c>
      <c r="C19" s="14">
        <v>770</v>
      </c>
      <c r="D19" s="15">
        <f>IFERROR(HousingProblemsTbl[[#This Row],[Total Rental Units with Severe Housing Problems and Equal to or less than 80% AMI]]/HousingProblemsTbl[[#This Row],[Total Rental Units Equal to or less than 80% AMI]], "-")</f>
        <v>0.11688311688311688</v>
      </c>
    </row>
    <row r="20" spans="1:4" x14ac:dyDescent="0.2">
      <c r="A20">
        <v>13009970202</v>
      </c>
      <c r="B20" s="14">
        <v>95</v>
      </c>
      <c r="C20" s="14">
        <v>225</v>
      </c>
      <c r="D20" s="15">
        <f>IFERROR(HousingProblemsTbl[[#This Row],[Total Rental Units with Severe Housing Problems and Equal to or less than 80% AMI]]/HousingProblemsTbl[[#This Row],[Total Rental Units Equal to or less than 80% AMI]], "-")</f>
        <v>0.42222222222222222</v>
      </c>
    </row>
    <row r="21" spans="1:4" x14ac:dyDescent="0.2">
      <c r="A21">
        <v>13009970301</v>
      </c>
      <c r="B21" s="14">
        <v>0</v>
      </c>
      <c r="C21" s="14">
        <v>0</v>
      </c>
      <c r="D2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2" spans="1:4" x14ac:dyDescent="0.2">
      <c r="A22">
        <v>13009970302</v>
      </c>
      <c r="B22" s="14">
        <v>130</v>
      </c>
      <c r="C22" s="14">
        <v>320</v>
      </c>
      <c r="D22" s="15">
        <f>IFERROR(HousingProblemsTbl[[#This Row],[Total Rental Units with Severe Housing Problems and Equal to or less than 80% AMI]]/HousingProblemsTbl[[#This Row],[Total Rental Units Equal to or less than 80% AMI]], "-")</f>
        <v>0.40625</v>
      </c>
    </row>
    <row r="23" spans="1:4" x14ac:dyDescent="0.2">
      <c r="A23">
        <v>13009970400</v>
      </c>
      <c r="B23" s="14">
        <v>245</v>
      </c>
      <c r="C23" s="14">
        <v>620</v>
      </c>
      <c r="D23" s="15">
        <f>IFERROR(HousingProblemsTbl[[#This Row],[Total Rental Units with Severe Housing Problems and Equal to or less than 80% AMI]]/HousingProblemsTbl[[#This Row],[Total Rental Units Equal to or less than 80% AMI]], "-")</f>
        <v>0.39516129032258063</v>
      </c>
    </row>
    <row r="24" spans="1:4" x14ac:dyDescent="0.2">
      <c r="A24">
        <v>13009970501</v>
      </c>
      <c r="B24" s="14">
        <v>805</v>
      </c>
      <c r="C24" s="14">
        <v>1000</v>
      </c>
      <c r="D24" s="15">
        <f>IFERROR(HousingProblemsTbl[[#This Row],[Total Rental Units with Severe Housing Problems and Equal to or less than 80% AMI]]/HousingProblemsTbl[[#This Row],[Total Rental Units Equal to or less than 80% AMI]], "-")</f>
        <v>0.80500000000000005</v>
      </c>
    </row>
    <row r="25" spans="1:4" x14ac:dyDescent="0.2">
      <c r="A25">
        <v>13009970502</v>
      </c>
      <c r="B25" s="14">
        <v>10</v>
      </c>
      <c r="C25" s="14">
        <v>10</v>
      </c>
      <c r="D2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6" spans="1:4" x14ac:dyDescent="0.2">
      <c r="A26">
        <v>13009970600</v>
      </c>
      <c r="B26" s="14">
        <v>165</v>
      </c>
      <c r="C26" s="14">
        <v>350</v>
      </c>
      <c r="D26" s="15">
        <f>IFERROR(HousingProblemsTbl[[#This Row],[Total Rental Units with Severe Housing Problems and Equal to or less than 80% AMI]]/HousingProblemsTbl[[#This Row],[Total Rental Units Equal to or less than 80% AMI]], "-")</f>
        <v>0.47142857142857142</v>
      </c>
    </row>
    <row r="27" spans="1:4" x14ac:dyDescent="0.2">
      <c r="A27">
        <v>13009970701</v>
      </c>
      <c r="B27" s="14">
        <v>160</v>
      </c>
      <c r="C27" s="14">
        <v>375</v>
      </c>
      <c r="D27" s="15">
        <f>IFERROR(HousingProblemsTbl[[#This Row],[Total Rental Units with Severe Housing Problems and Equal to or less than 80% AMI]]/HousingProblemsTbl[[#This Row],[Total Rental Units Equal to or less than 80% AMI]], "-")</f>
        <v>0.42666666666666669</v>
      </c>
    </row>
    <row r="28" spans="1:4" x14ac:dyDescent="0.2">
      <c r="A28">
        <v>13009970702</v>
      </c>
      <c r="B28" s="14">
        <v>133</v>
      </c>
      <c r="C28" s="14">
        <v>275</v>
      </c>
      <c r="D28" s="15">
        <f>IFERROR(HousingProblemsTbl[[#This Row],[Total Rental Units with Severe Housing Problems and Equal to or less than 80% AMI]]/HousingProblemsTbl[[#This Row],[Total Rental Units Equal to or less than 80% AMI]], "-")</f>
        <v>0.48363636363636364</v>
      </c>
    </row>
    <row r="29" spans="1:4" x14ac:dyDescent="0.2">
      <c r="A29">
        <v>13009970801</v>
      </c>
      <c r="B29" s="14">
        <v>0</v>
      </c>
      <c r="C29" s="14">
        <v>60</v>
      </c>
      <c r="D2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0" spans="1:4" x14ac:dyDescent="0.2">
      <c r="A30">
        <v>13009970802</v>
      </c>
      <c r="B30" s="14">
        <v>365</v>
      </c>
      <c r="C30" s="14">
        <v>385</v>
      </c>
      <c r="D30" s="15">
        <f>IFERROR(HousingProblemsTbl[[#This Row],[Total Rental Units with Severe Housing Problems and Equal to or less than 80% AMI]]/HousingProblemsTbl[[#This Row],[Total Rental Units Equal to or less than 80% AMI]], "-")</f>
        <v>0.94805194805194803</v>
      </c>
    </row>
    <row r="31" spans="1:4" x14ac:dyDescent="0.2">
      <c r="A31">
        <v>13011970100</v>
      </c>
      <c r="B31" s="14">
        <v>85</v>
      </c>
      <c r="C31" s="14">
        <v>405</v>
      </c>
      <c r="D31" s="15">
        <f>IFERROR(HousingProblemsTbl[[#This Row],[Total Rental Units with Severe Housing Problems and Equal to or less than 80% AMI]]/HousingProblemsTbl[[#This Row],[Total Rental Units Equal to or less than 80% AMI]], "-")</f>
        <v>0.20987654320987653</v>
      </c>
    </row>
    <row r="32" spans="1:4" x14ac:dyDescent="0.2">
      <c r="A32">
        <v>13011970200</v>
      </c>
      <c r="B32" s="14">
        <v>64</v>
      </c>
      <c r="C32" s="14">
        <v>190</v>
      </c>
      <c r="D32" s="15">
        <f>IFERROR(HousingProblemsTbl[[#This Row],[Total Rental Units with Severe Housing Problems and Equal to or less than 80% AMI]]/HousingProblemsTbl[[#This Row],[Total Rental Units Equal to or less than 80% AMI]], "-")</f>
        <v>0.33684210526315789</v>
      </c>
    </row>
    <row r="33" spans="1:4" x14ac:dyDescent="0.2">
      <c r="A33">
        <v>13011970300</v>
      </c>
      <c r="B33" s="14">
        <v>110</v>
      </c>
      <c r="C33" s="14">
        <v>315</v>
      </c>
      <c r="D33" s="15">
        <f>IFERROR(HousingProblemsTbl[[#This Row],[Total Rental Units with Severe Housing Problems and Equal to or less than 80% AMI]]/HousingProblemsTbl[[#This Row],[Total Rental Units Equal to or less than 80% AMI]], "-")</f>
        <v>0.34920634920634919</v>
      </c>
    </row>
    <row r="34" spans="1:4" x14ac:dyDescent="0.2">
      <c r="A34">
        <v>13011970400</v>
      </c>
      <c r="B34" s="14">
        <v>60</v>
      </c>
      <c r="C34" s="14">
        <v>145</v>
      </c>
      <c r="D34" s="15">
        <f>IFERROR(HousingProblemsTbl[[#This Row],[Total Rental Units with Severe Housing Problems and Equal to or less than 80% AMI]]/HousingProblemsTbl[[#This Row],[Total Rental Units Equal to or less than 80% AMI]], "-")</f>
        <v>0.41379310344827586</v>
      </c>
    </row>
    <row r="35" spans="1:4" x14ac:dyDescent="0.2">
      <c r="A35">
        <v>13013180103</v>
      </c>
      <c r="B35" s="14">
        <v>295</v>
      </c>
      <c r="C35" s="14">
        <v>425</v>
      </c>
      <c r="D35" s="15">
        <f>IFERROR(HousingProblemsTbl[[#This Row],[Total Rental Units with Severe Housing Problems and Equal to or less than 80% AMI]]/HousingProblemsTbl[[#This Row],[Total Rental Units Equal to or less than 80% AMI]], "-")</f>
        <v>0.69411764705882351</v>
      </c>
    </row>
    <row r="36" spans="1:4" x14ac:dyDescent="0.2">
      <c r="A36">
        <v>13013180104</v>
      </c>
      <c r="B36" s="14">
        <v>14</v>
      </c>
      <c r="C36" s="14">
        <v>120</v>
      </c>
      <c r="D36" s="15">
        <f>IFERROR(HousingProblemsTbl[[#This Row],[Total Rental Units with Severe Housing Problems and Equal to or less than 80% AMI]]/HousingProblemsTbl[[#This Row],[Total Rental Units Equal to or less than 80% AMI]], "-")</f>
        <v>0.11666666666666667</v>
      </c>
    </row>
    <row r="37" spans="1:4" x14ac:dyDescent="0.2">
      <c r="A37">
        <v>13013180105</v>
      </c>
      <c r="B37" s="14">
        <v>10</v>
      </c>
      <c r="C37" s="14">
        <v>55</v>
      </c>
      <c r="D37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38" spans="1:4" x14ac:dyDescent="0.2">
      <c r="A38">
        <v>13013180106</v>
      </c>
      <c r="B38" s="14">
        <v>80</v>
      </c>
      <c r="C38" s="14">
        <v>225</v>
      </c>
      <c r="D38" s="15">
        <f>IFERROR(HousingProblemsTbl[[#This Row],[Total Rental Units with Severe Housing Problems and Equal to or less than 80% AMI]]/HousingProblemsTbl[[#This Row],[Total Rental Units Equal to or less than 80% AMI]], "-")</f>
        <v>0.35555555555555557</v>
      </c>
    </row>
    <row r="39" spans="1:4" x14ac:dyDescent="0.2">
      <c r="A39">
        <v>13013180107</v>
      </c>
      <c r="B39" s="14">
        <v>50</v>
      </c>
      <c r="C39" s="14">
        <v>215</v>
      </c>
      <c r="D39" s="15">
        <f>IFERROR(HousingProblemsTbl[[#This Row],[Total Rental Units with Severe Housing Problems and Equal to or less than 80% AMI]]/HousingProblemsTbl[[#This Row],[Total Rental Units Equal to or less than 80% AMI]], "-")</f>
        <v>0.23255813953488372</v>
      </c>
    </row>
    <row r="40" spans="1:4" x14ac:dyDescent="0.2">
      <c r="A40">
        <v>13013180108</v>
      </c>
      <c r="B40" s="14">
        <v>30</v>
      </c>
      <c r="C40" s="14">
        <v>90</v>
      </c>
      <c r="D40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41" spans="1:4" x14ac:dyDescent="0.2">
      <c r="A41">
        <v>13013180203</v>
      </c>
      <c r="B41" s="14">
        <v>115</v>
      </c>
      <c r="C41" s="14">
        <v>490</v>
      </c>
      <c r="D41" s="15">
        <f>IFERROR(HousingProblemsTbl[[#This Row],[Total Rental Units with Severe Housing Problems and Equal to or less than 80% AMI]]/HousingProblemsTbl[[#This Row],[Total Rental Units Equal to or less than 80% AMI]], "-")</f>
        <v>0.23469387755102042</v>
      </c>
    </row>
    <row r="42" spans="1:4" x14ac:dyDescent="0.2">
      <c r="A42">
        <v>13013180204</v>
      </c>
      <c r="B42" s="14">
        <v>165</v>
      </c>
      <c r="C42" s="14">
        <v>410</v>
      </c>
      <c r="D42" s="15">
        <f>IFERROR(HousingProblemsTbl[[#This Row],[Total Rental Units with Severe Housing Problems and Equal to or less than 80% AMI]]/HousingProblemsTbl[[#This Row],[Total Rental Units Equal to or less than 80% AMI]], "-")</f>
        <v>0.40243902439024393</v>
      </c>
    </row>
    <row r="43" spans="1:4" x14ac:dyDescent="0.2">
      <c r="A43">
        <v>13013180205</v>
      </c>
      <c r="B43" s="14">
        <v>135</v>
      </c>
      <c r="C43" s="14">
        <v>490</v>
      </c>
      <c r="D43" s="15">
        <f>IFERROR(HousingProblemsTbl[[#This Row],[Total Rental Units with Severe Housing Problems and Equal to or less than 80% AMI]]/HousingProblemsTbl[[#This Row],[Total Rental Units Equal to or less than 80% AMI]], "-")</f>
        <v>0.27551020408163263</v>
      </c>
    </row>
    <row r="44" spans="1:4" x14ac:dyDescent="0.2">
      <c r="A44">
        <v>13013180206</v>
      </c>
      <c r="B44" s="14">
        <v>60</v>
      </c>
      <c r="C44" s="14">
        <v>250</v>
      </c>
      <c r="D44" s="15">
        <f>IFERROR(HousingProblemsTbl[[#This Row],[Total Rental Units with Severe Housing Problems and Equal to or less than 80% AMI]]/HousingProblemsTbl[[#This Row],[Total Rental Units Equal to or less than 80% AMI]], "-")</f>
        <v>0.24</v>
      </c>
    </row>
    <row r="45" spans="1:4" x14ac:dyDescent="0.2">
      <c r="A45">
        <v>13013180301</v>
      </c>
      <c r="B45" s="14">
        <v>29</v>
      </c>
      <c r="C45" s="14">
        <v>180</v>
      </c>
      <c r="D45" s="15">
        <f>IFERROR(HousingProblemsTbl[[#This Row],[Total Rental Units with Severe Housing Problems and Equal to or less than 80% AMI]]/HousingProblemsTbl[[#This Row],[Total Rental Units Equal to or less than 80% AMI]], "-")</f>
        <v>0.16111111111111112</v>
      </c>
    </row>
    <row r="46" spans="1:4" x14ac:dyDescent="0.2">
      <c r="A46">
        <v>13013180302</v>
      </c>
      <c r="B46" s="14">
        <v>45</v>
      </c>
      <c r="C46" s="14">
        <v>160</v>
      </c>
      <c r="D46" s="15">
        <f>IFERROR(HousingProblemsTbl[[#This Row],[Total Rental Units with Severe Housing Problems and Equal to or less than 80% AMI]]/HousingProblemsTbl[[#This Row],[Total Rental Units Equal to or less than 80% AMI]], "-")</f>
        <v>0.28125</v>
      </c>
    </row>
    <row r="47" spans="1:4" x14ac:dyDescent="0.2">
      <c r="A47">
        <v>13013180303</v>
      </c>
      <c r="B47" s="14">
        <v>65</v>
      </c>
      <c r="C47" s="14">
        <v>285</v>
      </c>
      <c r="D47" s="15">
        <f>IFERROR(HousingProblemsTbl[[#This Row],[Total Rental Units with Severe Housing Problems and Equal to or less than 80% AMI]]/HousingProblemsTbl[[#This Row],[Total Rental Units Equal to or less than 80% AMI]], "-")</f>
        <v>0.22807017543859648</v>
      </c>
    </row>
    <row r="48" spans="1:4" x14ac:dyDescent="0.2">
      <c r="A48">
        <v>13013180401</v>
      </c>
      <c r="B48" s="14">
        <v>20</v>
      </c>
      <c r="C48" s="14">
        <v>80</v>
      </c>
      <c r="D48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49" spans="1:4" x14ac:dyDescent="0.2">
      <c r="A49">
        <v>13013180402</v>
      </c>
      <c r="B49" s="14">
        <v>89</v>
      </c>
      <c r="C49" s="14">
        <v>495</v>
      </c>
      <c r="D49" s="15">
        <f>IFERROR(HousingProblemsTbl[[#This Row],[Total Rental Units with Severe Housing Problems and Equal to or less than 80% AMI]]/HousingProblemsTbl[[#This Row],[Total Rental Units Equal to or less than 80% AMI]], "-")</f>
        <v>0.17979797979797979</v>
      </c>
    </row>
    <row r="50" spans="1:4" x14ac:dyDescent="0.2">
      <c r="A50">
        <v>13013180501</v>
      </c>
      <c r="B50" s="14">
        <v>35</v>
      </c>
      <c r="C50" s="14">
        <v>250</v>
      </c>
      <c r="D50" s="15">
        <f>IFERROR(HousingProblemsTbl[[#This Row],[Total Rental Units with Severe Housing Problems and Equal to or less than 80% AMI]]/HousingProblemsTbl[[#This Row],[Total Rental Units Equal to or less than 80% AMI]], "-")</f>
        <v>0.14000000000000001</v>
      </c>
    </row>
    <row r="51" spans="1:4" x14ac:dyDescent="0.2">
      <c r="A51">
        <v>13013180502</v>
      </c>
      <c r="B51" s="14">
        <v>125</v>
      </c>
      <c r="C51" s="14">
        <v>185</v>
      </c>
      <c r="D51" s="15">
        <f>IFERROR(HousingProblemsTbl[[#This Row],[Total Rental Units with Severe Housing Problems and Equal to or less than 80% AMI]]/HousingProblemsTbl[[#This Row],[Total Rental Units Equal to or less than 80% AMI]], "-")</f>
        <v>0.67567567567567566</v>
      </c>
    </row>
    <row r="52" spans="1:4" x14ac:dyDescent="0.2">
      <c r="A52">
        <v>13013180503</v>
      </c>
      <c r="B52" s="14">
        <v>69</v>
      </c>
      <c r="C52" s="14">
        <v>215</v>
      </c>
      <c r="D52" s="15">
        <f>IFERROR(HousingProblemsTbl[[#This Row],[Total Rental Units with Severe Housing Problems and Equal to or less than 80% AMI]]/HousingProblemsTbl[[#This Row],[Total Rental Units Equal to or less than 80% AMI]], "-")</f>
        <v>0.32093023255813952</v>
      </c>
    </row>
    <row r="53" spans="1:4" x14ac:dyDescent="0.2">
      <c r="A53">
        <v>13015960101</v>
      </c>
      <c r="B53" s="14">
        <v>20</v>
      </c>
      <c r="C53" s="14">
        <v>85</v>
      </c>
      <c r="D53" s="15">
        <f>IFERROR(HousingProblemsTbl[[#This Row],[Total Rental Units with Severe Housing Problems and Equal to or less than 80% AMI]]/HousingProblemsTbl[[#This Row],[Total Rental Units Equal to or less than 80% AMI]], "-")</f>
        <v>0.23529411764705882</v>
      </c>
    </row>
    <row r="54" spans="1:4" x14ac:dyDescent="0.2">
      <c r="A54">
        <v>13015960103</v>
      </c>
      <c r="B54" s="14">
        <v>0</v>
      </c>
      <c r="C54" s="14">
        <v>20</v>
      </c>
      <c r="D5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5" spans="1:4" x14ac:dyDescent="0.2">
      <c r="A55">
        <v>13015960104</v>
      </c>
      <c r="B55" s="14">
        <v>44</v>
      </c>
      <c r="C55" s="14">
        <v>195</v>
      </c>
      <c r="D55" s="15">
        <f>IFERROR(HousingProblemsTbl[[#This Row],[Total Rental Units with Severe Housing Problems and Equal to or less than 80% AMI]]/HousingProblemsTbl[[#This Row],[Total Rental Units Equal to or less than 80% AMI]], "-")</f>
        <v>0.22564102564102564</v>
      </c>
    </row>
    <row r="56" spans="1:4" x14ac:dyDescent="0.2">
      <c r="A56">
        <v>13015960105</v>
      </c>
      <c r="B56" s="14">
        <v>29</v>
      </c>
      <c r="C56" s="14">
        <v>109</v>
      </c>
      <c r="D56" s="15">
        <f>IFERROR(HousingProblemsTbl[[#This Row],[Total Rental Units with Severe Housing Problems and Equal to or less than 80% AMI]]/HousingProblemsTbl[[#This Row],[Total Rental Units Equal to or less than 80% AMI]], "-")</f>
        <v>0.26605504587155965</v>
      </c>
    </row>
    <row r="57" spans="1:4" x14ac:dyDescent="0.2">
      <c r="A57">
        <v>13015960201</v>
      </c>
      <c r="B57" s="14">
        <v>45</v>
      </c>
      <c r="C57" s="14">
        <v>95</v>
      </c>
      <c r="D57" s="15">
        <f>IFERROR(HousingProblemsTbl[[#This Row],[Total Rental Units with Severe Housing Problems and Equal to or less than 80% AMI]]/HousingProblemsTbl[[#This Row],[Total Rental Units Equal to or less than 80% AMI]], "-")</f>
        <v>0.47368421052631576</v>
      </c>
    </row>
    <row r="58" spans="1:4" x14ac:dyDescent="0.2">
      <c r="A58">
        <v>13015960202</v>
      </c>
      <c r="B58" s="14">
        <v>50</v>
      </c>
      <c r="C58" s="14">
        <v>335</v>
      </c>
      <c r="D58" s="15">
        <f>IFERROR(HousingProblemsTbl[[#This Row],[Total Rental Units with Severe Housing Problems and Equal to or less than 80% AMI]]/HousingProblemsTbl[[#This Row],[Total Rental Units Equal to or less than 80% AMI]], "-")</f>
        <v>0.14925373134328357</v>
      </c>
    </row>
    <row r="59" spans="1:4" x14ac:dyDescent="0.2">
      <c r="A59">
        <v>13015960203</v>
      </c>
      <c r="B59" s="14">
        <v>75</v>
      </c>
      <c r="C59" s="14">
        <v>345</v>
      </c>
      <c r="D59" s="15">
        <f>IFERROR(HousingProblemsTbl[[#This Row],[Total Rental Units with Severe Housing Problems and Equal to or less than 80% AMI]]/HousingProblemsTbl[[#This Row],[Total Rental Units Equal to or less than 80% AMI]], "-")</f>
        <v>0.21739130434782608</v>
      </c>
    </row>
    <row r="60" spans="1:4" x14ac:dyDescent="0.2">
      <c r="A60">
        <v>13015960301</v>
      </c>
      <c r="B60" s="14">
        <v>10</v>
      </c>
      <c r="C60" s="14">
        <v>95</v>
      </c>
      <c r="D60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61" spans="1:4" x14ac:dyDescent="0.2">
      <c r="A61">
        <v>13015960302</v>
      </c>
      <c r="B61" s="14">
        <v>8</v>
      </c>
      <c r="C61" s="14">
        <v>94</v>
      </c>
      <c r="D61" s="15">
        <f>IFERROR(HousingProblemsTbl[[#This Row],[Total Rental Units with Severe Housing Problems and Equal to or less than 80% AMI]]/HousingProblemsTbl[[#This Row],[Total Rental Units Equal to or less than 80% AMI]], "-")</f>
        <v>8.5106382978723402E-2</v>
      </c>
    </row>
    <row r="62" spans="1:4" x14ac:dyDescent="0.2">
      <c r="A62">
        <v>13015960403</v>
      </c>
      <c r="B62" s="14">
        <v>65</v>
      </c>
      <c r="C62" s="14">
        <v>1005</v>
      </c>
      <c r="D62" s="15">
        <f>IFERROR(HousingProblemsTbl[[#This Row],[Total Rental Units with Severe Housing Problems and Equal to or less than 80% AMI]]/HousingProblemsTbl[[#This Row],[Total Rental Units Equal to or less than 80% AMI]], "-")</f>
        <v>6.4676616915422883E-2</v>
      </c>
    </row>
    <row r="63" spans="1:4" x14ac:dyDescent="0.2">
      <c r="A63">
        <v>13015960404</v>
      </c>
      <c r="B63" s="14">
        <v>315</v>
      </c>
      <c r="C63" s="14">
        <v>535</v>
      </c>
      <c r="D63" s="15">
        <f>IFERROR(HousingProblemsTbl[[#This Row],[Total Rental Units with Severe Housing Problems and Equal to or less than 80% AMI]]/HousingProblemsTbl[[#This Row],[Total Rental Units Equal to or less than 80% AMI]], "-")</f>
        <v>0.58878504672897192</v>
      </c>
    </row>
    <row r="64" spans="1:4" x14ac:dyDescent="0.2">
      <c r="A64">
        <v>13015960405</v>
      </c>
      <c r="B64" s="14">
        <v>95</v>
      </c>
      <c r="C64" s="14">
        <v>500</v>
      </c>
      <c r="D64" s="15">
        <f>IFERROR(HousingProblemsTbl[[#This Row],[Total Rental Units with Severe Housing Problems and Equal to or less than 80% AMI]]/HousingProblemsTbl[[#This Row],[Total Rental Units Equal to or less than 80% AMI]], "-")</f>
        <v>0.19</v>
      </c>
    </row>
    <row r="65" spans="1:4" x14ac:dyDescent="0.2">
      <c r="A65">
        <v>13015960406</v>
      </c>
      <c r="B65" s="14">
        <v>10</v>
      </c>
      <c r="C65" s="14">
        <v>220</v>
      </c>
      <c r="D65" s="15">
        <f>IFERROR(HousingProblemsTbl[[#This Row],[Total Rental Units with Severe Housing Problems and Equal to or less than 80% AMI]]/HousingProblemsTbl[[#This Row],[Total Rental Units Equal to or less than 80% AMI]], "-")</f>
        <v>4.5454545454545456E-2</v>
      </c>
    </row>
    <row r="66" spans="1:4" x14ac:dyDescent="0.2">
      <c r="A66">
        <v>13015960407</v>
      </c>
      <c r="B66" s="14">
        <v>60</v>
      </c>
      <c r="C66" s="14">
        <v>130</v>
      </c>
      <c r="D66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67" spans="1:4" x14ac:dyDescent="0.2">
      <c r="A67">
        <v>13015960501</v>
      </c>
      <c r="B67" s="14">
        <v>275</v>
      </c>
      <c r="C67" s="14">
        <v>645</v>
      </c>
      <c r="D67" s="15">
        <f>IFERROR(HousingProblemsTbl[[#This Row],[Total Rental Units with Severe Housing Problems and Equal to or less than 80% AMI]]/HousingProblemsTbl[[#This Row],[Total Rental Units Equal to or less than 80% AMI]], "-")</f>
        <v>0.4263565891472868</v>
      </c>
    </row>
    <row r="68" spans="1:4" x14ac:dyDescent="0.2">
      <c r="A68">
        <v>13015960502</v>
      </c>
      <c r="B68" s="14">
        <v>120</v>
      </c>
      <c r="C68" s="14">
        <v>200</v>
      </c>
      <c r="D68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69" spans="1:4" x14ac:dyDescent="0.2">
      <c r="A69">
        <v>13015960601</v>
      </c>
      <c r="B69" s="14">
        <v>175</v>
      </c>
      <c r="C69" s="14">
        <v>515</v>
      </c>
      <c r="D69" s="15">
        <f>IFERROR(HousingProblemsTbl[[#This Row],[Total Rental Units with Severe Housing Problems and Equal to or less than 80% AMI]]/HousingProblemsTbl[[#This Row],[Total Rental Units Equal to or less than 80% AMI]], "-")</f>
        <v>0.33980582524271846</v>
      </c>
    </row>
    <row r="70" spans="1:4" x14ac:dyDescent="0.2">
      <c r="A70">
        <v>13015960602</v>
      </c>
      <c r="B70" s="14">
        <v>185</v>
      </c>
      <c r="C70" s="14">
        <v>475</v>
      </c>
      <c r="D70" s="15">
        <f>IFERROR(HousingProblemsTbl[[#This Row],[Total Rental Units with Severe Housing Problems and Equal to or less than 80% AMI]]/HousingProblemsTbl[[#This Row],[Total Rental Units Equal to or less than 80% AMI]], "-")</f>
        <v>0.38947368421052631</v>
      </c>
    </row>
    <row r="71" spans="1:4" x14ac:dyDescent="0.2">
      <c r="A71">
        <v>13015960701</v>
      </c>
      <c r="B71" s="14">
        <v>330</v>
      </c>
      <c r="C71" s="14">
        <v>980</v>
      </c>
      <c r="D71" s="15">
        <f>IFERROR(HousingProblemsTbl[[#This Row],[Total Rental Units with Severe Housing Problems and Equal to or less than 80% AMI]]/HousingProblemsTbl[[#This Row],[Total Rental Units Equal to or less than 80% AMI]], "-")</f>
        <v>0.33673469387755101</v>
      </c>
    </row>
    <row r="72" spans="1:4" x14ac:dyDescent="0.2">
      <c r="A72">
        <v>13015960702</v>
      </c>
      <c r="B72" s="14">
        <v>0</v>
      </c>
      <c r="C72" s="14">
        <v>475</v>
      </c>
      <c r="D7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3" spans="1:4" x14ac:dyDescent="0.2">
      <c r="A73">
        <v>13015960801</v>
      </c>
      <c r="B73" s="14">
        <v>215</v>
      </c>
      <c r="C73" s="14">
        <v>255</v>
      </c>
      <c r="D73" s="15">
        <f>IFERROR(HousingProblemsTbl[[#This Row],[Total Rental Units with Severe Housing Problems and Equal to or less than 80% AMI]]/HousingProblemsTbl[[#This Row],[Total Rental Units Equal to or less than 80% AMI]], "-")</f>
        <v>0.84313725490196079</v>
      </c>
    </row>
    <row r="74" spans="1:4" x14ac:dyDescent="0.2">
      <c r="A74">
        <v>13015960802</v>
      </c>
      <c r="B74" s="14">
        <v>160</v>
      </c>
      <c r="C74" s="14">
        <v>450</v>
      </c>
      <c r="D74" s="15">
        <f>IFERROR(HousingProblemsTbl[[#This Row],[Total Rental Units with Severe Housing Problems and Equal to or less than 80% AMI]]/HousingProblemsTbl[[#This Row],[Total Rental Units Equal to or less than 80% AMI]], "-")</f>
        <v>0.35555555555555557</v>
      </c>
    </row>
    <row r="75" spans="1:4" x14ac:dyDescent="0.2">
      <c r="A75">
        <v>13015960804</v>
      </c>
      <c r="B75" s="14">
        <v>40</v>
      </c>
      <c r="C75" s="14">
        <v>140</v>
      </c>
      <c r="D75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76" spans="1:4" x14ac:dyDescent="0.2">
      <c r="A76">
        <v>13015960805</v>
      </c>
      <c r="B76" s="14">
        <v>45</v>
      </c>
      <c r="C76" s="14">
        <v>250</v>
      </c>
      <c r="D76" s="15">
        <f>IFERROR(HousingProblemsTbl[[#This Row],[Total Rental Units with Severe Housing Problems and Equal to or less than 80% AMI]]/HousingProblemsTbl[[#This Row],[Total Rental Units Equal to or less than 80% AMI]], "-")</f>
        <v>0.18</v>
      </c>
    </row>
    <row r="77" spans="1:4" x14ac:dyDescent="0.2">
      <c r="A77">
        <v>13015960901</v>
      </c>
      <c r="B77" s="14">
        <v>39</v>
      </c>
      <c r="C77" s="14">
        <v>140</v>
      </c>
      <c r="D77" s="15">
        <f>IFERROR(HousingProblemsTbl[[#This Row],[Total Rental Units with Severe Housing Problems and Equal to or less than 80% AMI]]/HousingProblemsTbl[[#This Row],[Total Rental Units Equal to or less than 80% AMI]], "-")</f>
        <v>0.27857142857142858</v>
      </c>
    </row>
    <row r="78" spans="1:4" x14ac:dyDescent="0.2">
      <c r="A78">
        <v>13015960902</v>
      </c>
      <c r="B78" s="14">
        <v>125</v>
      </c>
      <c r="C78" s="14">
        <v>290</v>
      </c>
      <c r="D78" s="15">
        <f>IFERROR(HousingProblemsTbl[[#This Row],[Total Rental Units with Severe Housing Problems and Equal to or less than 80% AMI]]/HousingProblemsTbl[[#This Row],[Total Rental Units Equal to or less than 80% AMI]], "-")</f>
        <v>0.43103448275862066</v>
      </c>
    </row>
    <row r="79" spans="1:4" x14ac:dyDescent="0.2">
      <c r="A79">
        <v>13015961001</v>
      </c>
      <c r="B79" s="14">
        <v>0</v>
      </c>
      <c r="C79" s="14">
        <v>135</v>
      </c>
      <c r="D7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80" spans="1:4" x14ac:dyDescent="0.2">
      <c r="A80">
        <v>13015961002</v>
      </c>
      <c r="B80" s="14">
        <v>19</v>
      </c>
      <c r="C80" s="14">
        <v>195</v>
      </c>
      <c r="D80" s="15">
        <f>IFERROR(HousingProblemsTbl[[#This Row],[Total Rental Units with Severe Housing Problems and Equal to or less than 80% AMI]]/HousingProblemsTbl[[#This Row],[Total Rental Units Equal to or less than 80% AMI]], "-")</f>
        <v>9.7435897435897437E-2</v>
      </c>
    </row>
    <row r="81" spans="1:4" x14ac:dyDescent="0.2">
      <c r="A81">
        <v>13017960100</v>
      </c>
      <c r="B81" s="14">
        <v>30</v>
      </c>
      <c r="C81" s="14">
        <v>120</v>
      </c>
      <c r="D81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82" spans="1:4" x14ac:dyDescent="0.2">
      <c r="A82">
        <v>13017960200</v>
      </c>
      <c r="B82" s="14">
        <v>20</v>
      </c>
      <c r="C82" s="14">
        <v>59</v>
      </c>
      <c r="D82" s="15">
        <f>IFERROR(HousingProblemsTbl[[#This Row],[Total Rental Units with Severe Housing Problems and Equal to or less than 80% AMI]]/HousingProblemsTbl[[#This Row],[Total Rental Units Equal to or less than 80% AMI]], "-")</f>
        <v>0.33898305084745761</v>
      </c>
    </row>
    <row r="83" spans="1:4" x14ac:dyDescent="0.2">
      <c r="A83">
        <v>13017960300</v>
      </c>
      <c r="B83" s="14">
        <v>155</v>
      </c>
      <c r="C83" s="14">
        <v>515</v>
      </c>
      <c r="D83" s="15">
        <f>IFERROR(HousingProblemsTbl[[#This Row],[Total Rental Units with Severe Housing Problems and Equal to or less than 80% AMI]]/HousingProblemsTbl[[#This Row],[Total Rental Units Equal to or less than 80% AMI]], "-")</f>
        <v>0.30097087378640774</v>
      </c>
    </row>
    <row r="84" spans="1:4" x14ac:dyDescent="0.2">
      <c r="A84">
        <v>13017960400</v>
      </c>
      <c r="B84" s="14">
        <v>170</v>
      </c>
      <c r="C84" s="14">
        <v>695</v>
      </c>
      <c r="D84" s="15">
        <f>IFERROR(HousingProblemsTbl[[#This Row],[Total Rental Units with Severe Housing Problems and Equal to or less than 80% AMI]]/HousingProblemsTbl[[#This Row],[Total Rental Units Equal to or less than 80% AMI]], "-")</f>
        <v>0.2446043165467626</v>
      </c>
    </row>
    <row r="85" spans="1:4" x14ac:dyDescent="0.2">
      <c r="A85">
        <v>13017960501</v>
      </c>
      <c r="B85" s="14">
        <v>15</v>
      </c>
      <c r="C85" s="14">
        <v>90</v>
      </c>
      <c r="D85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86" spans="1:4" x14ac:dyDescent="0.2">
      <c r="A86">
        <v>13017960502</v>
      </c>
      <c r="B86" s="14">
        <v>65</v>
      </c>
      <c r="C86" s="14">
        <v>525</v>
      </c>
      <c r="D86" s="15">
        <f>IFERROR(HousingProblemsTbl[[#This Row],[Total Rental Units with Severe Housing Problems and Equal to or less than 80% AMI]]/HousingProblemsTbl[[#This Row],[Total Rental Units Equal to or less than 80% AMI]], "-")</f>
        <v>0.12380952380952381</v>
      </c>
    </row>
    <row r="87" spans="1:4" x14ac:dyDescent="0.2">
      <c r="A87">
        <v>13019970100</v>
      </c>
      <c r="B87" s="14">
        <v>19</v>
      </c>
      <c r="C87" s="14">
        <v>110</v>
      </c>
      <c r="D87" s="15">
        <f>IFERROR(HousingProblemsTbl[[#This Row],[Total Rental Units with Severe Housing Problems and Equal to or less than 80% AMI]]/HousingProblemsTbl[[#This Row],[Total Rental Units Equal to or less than 80% AMI]], "-")</f>
        <v>0.17272727272727273</v>
      </c>
    </row>
    <row r="88" spans="1:4" x14ac:dyDescent="0.2">
      <c r="A88">
        <v>13019970200</v>
      </c>
      <c r="B88" s="14">
        <v>74</v>
      </c>
      <c r="C88" s="14">
        <v>295</v>
      </c>
      <c r="D88" s="15">
        <f>IFERROR(HousingProblemsTbl[[#This Row],[Total Rental Units with Severe Housing Problems and Equal to or less than 80% AMI]]/HousingProblemsTbl[[#This Row],[Total Rental Units Equal to or less than 80% AMI]], "-")</f>
        <v>0.25084745762711863</v>
      </c>
    </row>
    <row r="89" spans="1:4" x14ac:dyDescent="0.2">
      <c r="A89">
        <v>13019970300</v>
      </c>
      <c r="B89" s="14">
        <v>30</v>
      </c>
      <c r="C89" s="14">
        <v>275</v>
      </c>
      <c r="D89" s="15">
        <f>IFERROR(HousingProblemsTbl[[#This Row],[Total Rental Units with Severe Housing Problems and Equal to or less than 80% AMI]]/HousingProblemsTbl[[#This Row],[Total Rental Units Equal to or less than 80% AMI]], "-")</f>
        <v>0.10909090909090909</v>
      </c>
    </row>
    <row r="90" spans="1:4" x14ac:dyDescent="0.2">
      <c r="A90">
        <v>13019970400</v>
      </c>
      <c r="B90" s="14">
        <v>115</v>
      </c>
      <c r="C90" s="14">
        <v>385</v>
      </c>
      <c r="D90" s="15">
        <f>IFERROR(HousingProblemsTbl[[#This Row],[Total Rental Units with Severe Housing Problems and Equal to or less than 80% AMI]]/HousingProblemsTbl[[#This Row],[Total Rental Units Equal to or less than 80% AMI]], "-")</f>
        <v>0.29870129870129869</v>
      </c>
    </row>
    <row r="91" spans="1:4" x14ac:dyDescent="0.2">
      <c r="A91">
        <v>13019970500</v>
      </c>
      <c r="B91" s="14">
        <v>165</v>
      </c>
      <c r="C91" s="14">
        <v>270</v>
      </c>
      <c r="D91" s="15">
        <f>IFERROR(HousingProblemsTbl[[#This Row],[Total Rental Units with Severe Housing Problems and Equal to or less than 80% AMI]]/HousingProblemsTbl[[#This Row],[Total Rental Units Equal to or less than 80% AMI]], "-")</f>
        <v>0.61111111111111116</v>
      </c>
    </row>
    <row r="92" spans="1:4" x14ac:dyDescent="0.2">
      <c r="A92">
        <v>13019970600</v>
      </c>
      <c r="B92" s="14">
        <v>65</v>
      </c>
      <c r="C92" s="14">
        <v>235</v>
      </c>
      <c r="D92" s="15">
        <f>IFERROR(HousingProblemsTbl[[#This Row],[Total Rental Units with Severe Housing Problems and Equal to or less than 80% AMI]]/HousingProblemsTbl[[#This Row],[Total Rental Units Equal to or less than 80% AMI]], "-")</f>
        <v>0.27659574468085107</v>
      </c>
    </row>
    <row r="93" spans="1:4" x14ac:dyDescent="0.2">
      <c r="A93">
        <v>13021010100</v>
      </c>
      <c r="B93" s="14">
        <v>225</v>
      </c>
      <c r="C93" s="14">
        <v>545</v>
      </c>
      <c r="D93" s="15">
        <f>IFERROR(HousingProblemsTbl[[#This Row],[Total Rental Units with Severe Housing Problems and Equal to or less than 80% AMI]]/HousingProblemsTbl[[#This Row],[Total Rental Units Equal to or less than 80% AMI]], "-")</f>
        <v>0.41284403669724773</v>
      </c>
    </row>
    <row r="94" spans="1:4" x14ac:dyDescent="0.2">
      <c r="A94">
        <v>13021010200</v>
      </c>
      <c r="B94" s="14">
        <v>270</v>
      </c>
      <c r="C94" s="14">
        <v>565</v>
      </c>
      <c r="D94" s="15">
        <f>IFERROR(HousingProblemsTbl[[#This Row],[Total Rental Units with Severe Housing Problems and Equal to or less than 80% AMI]]/HousingProblemsTbl[[#This Row],[Total Rental Units Equal to or less than 80% AMI]], "-")</f>
        <v>0.47787610619469029</v>
      </c>
    </row>
    <row r="95" spans="1:4" x14ac:dyDescent="0.2">
      <c r="A95">
        <v>13021010400</v>
      </c>
      <c r="B95" s="14">
        <v>135</v>
      </c>
      <c r="C95" s="14">
        <v>280</v>
      </c>
      <c r="D95" s="15">
        <f>IFERROR(HousingProblemsTbl[[#This Row],[Total Rental Units with Severe Housing Problems and Equal to or less than 80% AMI]]/HousingProblemsTbl[[#This Row],[Total Rental Units Equal to or less than 80% AMI]], "-")</f>
        <v>0.48214285714285715</v>
      </c>
    </row>
    <row r="96" spans="1:4" x14ac:dyDescent="0.2">
      <c r="A96">
        <v>13021010500</v>
      </c>
      <c r="B96" s="14">
        <v>40</v>
      </c>
      <c r="C96" s="14">
        <v>160</v>
      </c>
      <c r="D96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97" spans="1:4" x14ac:dyDescent="0.2">
      <c r="A97">
        <v>13021010800</v>
      </c>
      <c r="B97" s="14">
        <v>320</v>
      </c>
      <c r="C97" s="14">
        <v>705</v>
      </c>
      <c r="D97" s="15">
        <f>IFERROR(HousingProblemsTbl[[#This Row],[Total Rental Units with Severe Housing Problems and Equal to or less than 80% AMI]]/HousingProblemsTbl[[#This Row],[Total Rental Units Equal to or less than 80% AMI]], "-")</f>
        <v>0.45390070921985815</v>
      </c>
    </row>
    <row r="98" spans="1:4" x14ac:dyDescent="0.2">
      <c r="A98">
        <v>13021011001</v>
      </c>
      <c r="B98" s="14">
        <v>450</v>
      </c>
      <c r="C98" s="14">
        <v>985</v>
      </c>
      <c r="D98" s="15">
        <f>IFERROR(HousingProblemsTbl[[#This Row],[Total Rental Units with Severe Housing Problems and Equal to or less than 80% AMI]]/HousingProblemsTbl[[#This Row],[Total Rental Units Equal to or less than 80% AMI]], "-")</f>
        <v>0.45685279187817257</v>
      </c>
    </row>
    <row r="99" spans="1:4" x14ac:dyDescent="0.2">
      <c r="A99">
        <v>13021011002</v>
      </c>
      <c r="B99" s="14">
        <v>60</v>
      </c>
      <c r="C99" s="14">
        <v>245</v>
      </c>
      <c r="D99" s="15">
        <f>IFERROR(HousingProblemsTbl[[#This Row],[Total Rental Units with Severe Housing Problems and Equal to or less than 80% AMI]]/HousingProblemsTbl[[#This Row],[Total Rental Units Equal to or less than 80% AMI]], "-")</f>
        <v>0.24489795918367346</v>
      </c>
    </row>
    <row r="100" spans="1:4" x14ac:dyDescent="0.2">
      <c r="A100">
        <v>13021011100</v>
      </c>
      <c r="B100" s="14">
        <v>180</v>
      </c>
      <c r="C100" s="14">
        <v>370</v>
      </c>
      <c r="D100" s="15">
        <f>IFERROR(HousingProblemsTbl[[#This Row],[Total Rental Units with Severe Housing Problems and Equal to or less than 80% AMI]]/HousingProblemsTbl[[#This Row],[Total Rental Units Equal to or less than 80% AMI]], "-")</f>
        <v>0.48648648648648651</v>
      </c>
    </row>
    <row r="101" spans="1:4" x14ac:dyDescent="0.2">
      <c r="A101">
        <v>13021011500</v>
      </c>
      <c r="B101" s="14">
        <v>225</v>
      </c>
      <c r="C101" s="14">
        <v>425</v>
      </c>
      <c r="D101" s="15">
        <f>IFERROR(HousingProblemsTbl[[#This Row],[Total Rental Units with Severe Housing Problems and Equal to or less than 80% AMI]]/HousingProblemsTbl[[#This Row],[Total Rental Units Equal to or less than 80% AMI]], "-")</f>
        <v>0.52941176470588236</v>
      </c>
    </row>
    <row r="102" spans="1:4" x14ac:dyDescent="0.2">
      <c r="A102">
        <v>13021011701</v>
      </c>
      <c r="B102" s="14">
        <v>195</v>
      </c>
      <c r="C102" s="14">
        <v>405</v>
      </c>
      <c r="D102" s="15">
        <f>IFERROR(HousingProblemsTbl[[#This Row],[Total Rental Units with Severe Housing Problems and Equal to or less than 80% AMI]]/HousingProblemsTbl[[#This Row],[Total Rental Units Equal to or less than 80% AMI]], "-")</f>
        <v>0.48148148148148145</v>
      </c>
    </row>
    <row r="103" spans="1:4" x14ac:dyDescent="0.2">
      <c r="A103">
        <v>13021011702</v>
      </c>
      <c r="B103" s="14">
        <v>205</v>
      </c>
      <c r="C103" s="14">
        <v>385</v>
      </c>
      <c r="D103" s="15">
        <f>IFERROR(HousingProblemsTbl[[#This Row],[Total Rental Units with Severe Housing Problems and Equal to or less than 80% AMI]]/HousingProblemsTbl[[#This Row],[Total Rental Units Equal to or less than 80% AMI]], "-")</f>
        <v>0.53246753246753242</v>
      </c>
    </row>
    <row r="104" spans="1:4" x14ac:dyDescent="0.2">
      <c r="A104">
        <v>13021011800</v>
      </c>
      <c r="B104" s="14">
        <v>95</v>
      </c>
      <c r="C104" s="14">
        <v>305</v>
      </c>
      <c r="D104" s="15">
        <f>IFERROR(HousingProblemsTbl[[#This Row],[Total Rental Units with Severe Housing Problems and Equal to or less than 80% AMI]]/HousingProblemsTbl[[#This Row],[Total Rental Units Equal to or less than 80% AMI]], "-")</f>
        <v>0.31147540983606559</v>
      </c>
    </row>
    <row r="105" spans="1:4" x14ac:dyDescent="0.2">
      <c r="A105">
        <v>13021011900</v>
      </c>
      <c r="B105" s="14">
        <v>125</v>
      </c>
      <c r="C105" s="14">
        <v>320</v>
      </c>
      <c r="D105" s="15">
        <f>IFERROR(HousingProblemsTbl[[#This Row],[Total Rental Units with Severe Housing Problems and Equal to or less than 80% AMI]]/HousingProblemsTbl[[#This Row],[Total Rental Units Equal to or less than 80% AMI]], "-")</f>
        <v>0.390625</v>
      </c>
    </row>
    <row r="106" spans="1:4" x14ac:dyDescent="0.2">
      <c r="A106">
        <v>13021012000</v>
      </c>
      <c r="B106" s="14">
        <v>0</v>
      </c>
      <c r="C106" s="14">
        <v>74</v>
      </c>
      <c r="D10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7" spans="1:4" x14ac:dyDescent="0.2">
      <c r="A107">
        <v>13021012101</v>
      </c>
      <c r="B107" s="14">
        <v>110</v>
      </c>
      <c r="C107" s="14">
        <v>230</v>
      </c>
      <c r="D107" s="15">
        <f>IFERROR(HousingProblemsTbl[[#This Row],[Total Rental Units with Severe Housing Problems and Equal to or less than 80% AMI]]/HousingProblemsTbl[[#This Row],[Total Rental Units Equal to or less than 80% AMI]], "-")</f>
        <v>0.47826086956521741</v>
      </c>
    </row>
    <row r="108" spans="1:4" x14ac:dyDescent="0.2">
      <c r="A108">
        <v>13021012102</v>
      </c>
      <c r="B108" s="14">
        <v>165</v>
      </c>
      <c r="C108" s="14">
        <v>415</v>
      </c>
      <c r="D108" s="15">
        <f>IFERROR(HousingProblemsTbl[[#This Row],[Total Rental Units with Severe Housing Problems and Equal to or less than 80% AMI]]/HousingProblemsTbl[[#This Row],[Total Rental Units Equal to or less than 80% AMI]], "-")</f>
        <v>0.39759036144578314</v>
      </c>
    </row>
    <row r="109" spans="1:4" x14ac:dyDescent="0.2">
      <c r="A109">
        <v>13021012200</v>
      </c>
      <c r="B109" s="14">
        <v>200</v>
      </c>
      <c r="C109" s="14">
        <v>440</v>
      </c>
      <c r="D109" s="15">
        <f>IFERROR(HousingProblemsTbl[[#This Row],[Total Rental Units with Severe Housing Problems and Equal to or less than 80% AMI]]/HousingProblemsTbl[[#This Row],[Total Rental Units Equal to or less than 80% AMI]], "-")</f>
        <v>0.45454545454545453</v>
      </c>
    </row>
    <row r="110" spans="1:4" x14ac:dyDescent="0.2">
      <c r="A110">
        <v>13021012400</v>
      </c>
      <c r="B110" s="14">
        <v>440</v>
      </c>
      <c r="C110" s="14">
        <v>735</v>
      </c>
      <c r="D110" s="15">
        <f>IFERROR(HousingProblemsTbl[[#This Row],[Total Rental Units with Severe Housing Problems and Equal to or less than 80% AMI]]/HousingProblemsTbl[[#This Row],[Total Rental Units Equal to or less than 80% AMI]], "-")</f>
        <v>0.59863945578231292</v>
      </c>
    </row>
    <row r="111" spans="1:4" x14ac:dyDescent="0.2">
      <c r="A111">
        <v>13021012500</v>
      </c>
      <c r="B111" s="14">
        <v>440</v>
      </c>
      <c r="C111" s="14">
        <v>665</v>
      </c>
      <c r="D111" s="15">
        <f>IFERROR(HousingProblemsTbl[[#This Row],[Total Rental Units with Severe Housing Problems and Equal to or less than 80% AMI]]/HousingProblemsTbl[[#This Row],[Total Rental Units Equal to or less than 80% AMI]], "-")</f>
        <v>0.66165413533834583</v>
      </c>
    </row>
    <row r="112" spans="1:4" x14ac:dyDescent="0.2">
      <c r="A112">
        <v>13021012600</v>
      </c>
      <c r="B112" s="14">
        <v>200</v>
      </c>
      <c r="C112" s="14">
        <v>545</v>
      </c>
      <c r="D112" s="15">
        <f>IFERROR(HousingProblemsTbl[[#This Row],[Total Rental Units with Severe Housing Problems and Equal to or less than 80% AMI]]/HousingProblemsTbl[[#This Row],[Total Rental Units Equal to or less than 80% AMI]], "-")</f>
        <v>0.3669724770642202</v>
      </c>
    </row>
    <row r="113" spans="1:4" x14ac:dyDescent="0.2">
      <c r="A113">
        <v>13021012700</v>
      </c>
      <c r="B113" s="14">
        <v>180</v>
      </c>
      <c r="C113" s="14">
        <v>365</v>
      </c>
      <c r="D113" s="15">
        <f>IFERROR(HousingProblemsTbl[[#This Row],[Total Rental Units with Severe Housing Problems and Equal to or less than 80% AMI]]/HousingProblemsTbl[[#This Row],[Total Rental Units Equal to or less than 80% AMI]], "-")</f>
        <v>0.49315068493150682</v>
      </c>
    </row>
    <row r="114" spans="1:4" x14ac:dyDescent="0.2">
      <c r="A114">
        <v>13021012800</v>
      </c>
      <c r="B114" s="14">
        <v>180</v>
      </c>
      <c r="C114" s="14">
        <v>675</v>
      </c>
      <c r="D114" s="15">
        <f>IFERROR(HousingProblemsTbl[[#This Row],[Total Rental Units with Severe Housing Problems and Equal to or less than 80% AMI]]/HousingProblemsTbl[[#This Row],[Total Rental Units Equal to or less than 80% AMI]], "-")</f>
        <v>0.26666666666666666</v>
      </c>
    </row>
    <row r="115" spans="1:4" x14ac:dyDescent="0.2">
      <c r="A115">
        <v>13021012900</v>
      </c>
      <c r="B115" s="14">
        <v>120</v>
      </c>
      <c r="C115" s="14">
        <v>280</v>
      </c>
      <c r="D115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116" spans="1:4" x14ac:dyDescent="0.2">
      <c r="A116">
        <v>13021013101</v>
      </c>
      <c r="B116" s="14">
        <v>305</v>
      </c>
      <c r="C116" s="14">
        <v>660</v>
      </c>
      <c r="D116" s="15">
        <f>IFERROR(HousingProblemsTbl[[#This Row],[Total Rental Units with Severe Housing Problems and Equal to or less than 80% AMI]]/HousingProblemsTbl[[#This Row],[Total Rental Units Equal to or less than 80% AMI]], "-")</f>
        <v>0.4621212121212121</v>
      </c>
    </row>
    <row r="117" spans="1:4" x14ac:dyDescent="0.2">
      <c r="A117">
        <v>13021013102</v>
      </c>
      <c r="B117" s="14">
        <v>205</v>
      </c>
      <c r="C117" s="14">
        <v>500</v>
      </c>
      <c r="D117" s="15">
        <f>IFERROR(HousingProblemsTbl[[#This Row],[Total Rental Units with Severe Housing Problems and Equal to or less than 80% AMI]]/HousingProblemsTbl[[#This Row],[Total Rental Units Equal to or less than 80% AMI]], "-")</f>
        <v>0.41</v>
      </c>
    </row>
    <row r="118" spans="1:4" x14ac:dyDescent="0.2">
      <c r="A118">
        <v>13021013201</v>
      </c>
      <c r="B118" s="14">
        <v>375</v>
      </c>
      <c r="C118" s="14">
        <v>1005</v>
      </c>
      <c r="D118" s="15">
        <f>IFERROR(HousingProblemsTbl[[#This Row],[Total Rental Units with Severe Housing Problems and Equal to or less than 80% AMI]]/HousingProblemsTbl[[#This Row],[Total Rental Units Equal to or less than 80% AMI]], "-")</f>
        <v>0.37313432835820898</v>
      </c>
    </row>
    <row r="119" spans="1:4" x14ac:dyDescent="0.2">
      <c r="A119">
        <v>13021013202</v>
      </c>
      <c r="B119" s="14">
        <v>185</v>
      </c>
      <c r="C119" s="14">
        <v>545</v>
      </c>
      <c r="D119" s="15">
        <f>IFERROR(HousingProblemsTbl[[#This Row],[Total Rental Units with Severe Housing Problems and Equal to or less than 80% AMI]]/HousingProblemsTbl[[#This Row],[Total Rental Units Equal to or less than 80% AMI]], "-")</f>
        <v>0.33944954128440369</v>
      </c>
    </row>
    <row r="120" spans="1:4" x14ac:dyDescent="0.2">
      <c r="A120">
        <v>13021013302</v>
      </c>
      <c r="B120" s="14">
        <v>80</v>
      </c>
      <c r="C120" s="14">
        <v>300</v>
      </c>
      <c r="D120" s="15">
        <f>IFERROR(HousingProblemsTbl[[#This Row],[Total Rental Units with Severe Housing Problems and Equal to or less than 80% AMI]]/HousingProblemsTbl[[#This Row],[Total Rental Units Equal to or less than 80% AMI]], "-")</f>
        <v>0.26666666666666666</v>
      </c>
    </row>
    <row r="121" spans="1:4" x14ac:dyDescent="0.2">
      <c r="A121">
        <v>13021013407</v>
      </c>
      <c r="B121" s="14">
        <v>175</v>
      </c>
      <c r="C121" s="14">
        <v>425</v>
      </c>
      <c r="D121" s="15">
        <f>IFERROR(HousingProblemsTbl[[#This Row],[Total Rental Units with Severe Housing Problems and Equal to or less than 80% AMI]]/HousingProblemsTbl[[#This Row],[Total Rental Units Equal to or less than 80% AMI]], "-")</f>
        <v>0.41176470588235292</v>
      </c>
    </row>
    <row r="122" spans="1:4" x14ac:dyDescent="0.2">
      <c r="A122">
        <v>13021013408</v>
      </c>
      <c r="B122" s="14">
        <v>175</v>
      </c>
      <c r="C122" s="14">
        <v>255</v>
      </c>
      <c r="D122" s="15">
        <f>IFERROR(HousingProblemsTbl[[#This Row],[Total Rental Units with Severe Housing Problems and Equal to or less than 80% AMI]]/HousingProblemsTbl[[#This Row],[Total Rental Units Equal to or less than 80% AMI]], "-")</f>
        <v>0.68627450980392157</v>
      </c>
    </row>
    <row r="123" spans="1:4" x14ac:dyDescent="0.2">
      <c r="A123">
        <v>13021013409</v>
      </c>
      <c r="B123" s="14">
        <v>105</v>
      </c>
      <c r="C123" s="14">
        <v>280</v>
      </c>
      <c r="D123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124" spans="1:4" x14ac:dyDescent="0.2">
      <c r="A124">
        <v>13021013411</v>
      </c>
      <c r="B124" s="14">
        <v>425</v>
      </c>
      <c r="C124" s="14">
        <v>545</v>
      </c>
      <c r="D124" s="15">
        <f>IFERROR(HousingProblemsTbl[[#This Row],[Total Rental Units with Severe Housing Problems and Equal to or less than 80% AMI]]/HousingProblemsTbl[[#This Row],[Total Rental Units Equal to or less than 80% AMI]], "-")</f>
        <v>0.77981651376146788</v>
      </c>
    </row>
    <row r="125" spans="1:4" x14ac:dyDescent="0.2">
      <c r="A125">
        <v>13021013412</v>
      </c>
      <c r="B125" s="14">
        <v>100</v>
      </c>
      <c r="C125" s="14">
        <v>200</v>
      </c>
      <c r="D12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26" spans="1:4" x14ac:dyDescent="0.2">
      <c r="A126">
        <v>13021013413</v>
      </c>
      <c r="B126" s="14">
        <v>65</v>
      </c>
      <c r="C126" s="14">
        <v>155</v>
      </c>
      <c r="D126" s="15">
        <f>IFERROR(HousingProblemsTbl[[#This Row],[Total Rental Units with Severe Housing Problems and Equal to or less than 80% AMI]]/HousingProblemsTbl[[#This Row],[Total Rental Units Equal to or less than 80% AMI]], "-")</f>
        <v>0.41935483870967744</v>
      </c>
    </row>
    <row r="127" spans="1:4" x14ac:dyDescent="0.2">
      <c r="A127">
        <v>13021013502</v>
      </c>
      <c r="B127" s="14">
        <v>79</v>
      </c>
      <c r="C127" s="14">
        <v>190</v>
      </c>
      <c r="D127" s="15">
        <f>IFERROR(HousingProblemsTbl[[#This Row],[Total Rental Units with Severe Housing Problems and Equal to or less than 80% AMI]]/HousingProblemsTbl[[#This Row],[Total Rental Units Equal to or less than 80% AMI]], "-")</f>
        <v>0.41578947368421054</v>
      </c>
    </row>
    <row r="128" spans="1:4" x14ac:dyDescent="0.2">
      <c r="A128">
        <v>13021013503</v>
      </c>
      <c r="B128" s="14">
        <v>75</v>
      </c>
      <c r="C128" s="14">
        <v>160</v>
      </c>
      <c r="D128" s="15">
        <f>IFERROR(HousingProblemsTbl[[#This Row],[Total Rental Units with Severe Housing Problems and Equal to or less than 80% AMI]]/HousingProblemsTbl[[#This Row],[Total Rental Units Equal to or less than 80% AMI]], "-")</f>
        <v>0.46875</v>
      </c>
    </row>
    <row r="129" spans="1:4" x14ac:dyDescent="0.2">
      <c r="A129">
        <v>13021013505</v>
      </c>
      <c r="B129" s="14">
        <v>65</v>
      </c>
      <c r="C129" s="14">
        <v>275</v>
      </c>
      <c r="D129" s="15">
        <f>IFERROR(HousingProblemsTbl[[#This Row],[Total Rental Units with Severe Housing Problems and Equal to or less than 80% AMI]]/HousingProblemsTbl[[#This Row],[Total Rental Units Equal to or less than 80% AMI]], "-")</f>
        <v>0.23636363636363636</v>
      </c>
    </row>
    <row r="130" spans="1:4" x14ac:dyDescent="0.2">
      <c r="A130">
        <v>13021013506</v>
      </c>
      <c r="B130" s="14">
        <v>0</v>
      </c>
      <c r="C130" s="14">
        <v>15</v>
      </c>
      <c r="D13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31" spans="1:4" x14ac:dyDescent="0.2">
      <c r="A131">
        <v>13021013603</v>
      </c>
      <c r="B131" s="14">
        <v>100</v>
      </c>
      <c r="C131" s="14">
        <v>155</v>
      </c>
      <c r="D131" s="15">
        <f>IFERROR(HousingProblemsTbl[[#This Row],[Total Rental Units with Severe Housing Problems and Equal to or less than 80% AMI]]/HousingProblemsTbl[[#This Row],[Total Rental Units Equal to or less than 80% AMI]], "-")</f>
        <v>0.64516129032258063</v>
      </c>
    </row>
    <row r="132" spans="1:4" x14ac:dyDescent="0.2">
      <c r="A132">
        <v>13021013604</v>
      </c>
      <c r="B132" s="14">
        <v>0</v>
      </c>
      <c r="C132" s="14">
        <v>75</v>
      </c>
      <c r="D13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33" spans="1:4" x14ac:dyDescent="0.2">
      <c r="A133">
        <v>13021013605</v>
      </c>
      <c r="B133" s="14">
        <v>110</v>
      </c>
      <c r="C133" s="14">
        <v>230</v>
      </c>
      <c r="D133" s="15">
        <f>IFERROR(HousingProblemsTbl[[#This Row],[Total Rental Units with Severe Housing Problems and Equal to or less than 80% AMI]]/HousingProblemsTbl[[#This Row],[Total Rental Units Equal to or less than 80% AMI]], "-")</f>
        <v>0.47826086956521741</v>
      </c>
    </row>
    <row r="134" spans="1:4" x14ac:dyDescent="0.2">
      <c r="A134">
        <v>13021013607</v>
      </c>
      <c r="B134" s="14">
        <v>70</v>
      </c>
      <c r="C134" s="14">
        <v>90</v>
      </c>
      <c r="D134" s="15">
        <f>IFERROR(HousingProblemsTbl[[#This Row],[Total Rental Units with Severe Housing Problems and Equal to or less than 80% AMI]]/HousingProblemsTbl[[#This Row],[Total Rental Units Equal to or less than 80% AMI]], "-")</f>
        <v>0.77777777777777779</v>
      </c>
    </row>
    <row r="135" spans="1:4" x14ac:dyDescent="0.2">
      <c r="A135">
        <v>13021013608</v>
      </c>
      <c r="B135" s="14">
        <v>205</v>
      </c>
      <c r="C135" s="14">
        <v>255</v>
      </c>
      <c r="D135" s="15">
        <f>IFERROR(HousingProblemsTbl[[#This Row],[Total Rental Units with Severe Housing Problems and Equal to or less than 80% AMI]]/HousingProblemsTbl[[#This Row],[Total Rental Units Equal to or less than 80% AMI]], "-")</f>
        <v>0.80392156862745101</v>
      </c>
    </row>
    <row r="136" spans="1:4" x14ac:dyDescent="0.2">
      <c r="A136">
        <v>13021013701</v>
      </c>
      <c r="B136" s="14">
        <v>140</v>
      </c>
      <c r="C136" s="14">
        <v>350</v>
      </c>
      <c r="D136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37" spans="1:4" x14ac:dyDescent="0.2">
      <c r="A137">
        <v>13021013702</v>
      </c>
      <c r="B137" s="14">
        <v>225</v>
      </c>
      <c r="C137" s="14">
        <v>390</v>
      </c>
      <c r="D137" s="15">
        <f>IFERROR(HousingProblemsTbl[[#This Row],[Total Rental Units with Severe Housing Problems and Equal to or less than 80% AMI]]/HousingProblemsTbl[[#This Row],[Total Rental Units Equal to or less than 80% AMI]], "-")</f>
        <v>0.57692307692307687</v>
      </c>
    </row>
    <row r="138" spans="1:4" x14ac:dyDescent="0.2">
      <c r="A138">
        <v>13021013800</v>
      </c>
      <c r="B138" s="14">
        <v>65</v>
      </c>
      <c r="C138" s="14">
        <v>315</v>
      </c>
      <c r="D138" s="15">
        <f>IFERROR(HousingProblemsTbl[[#This Row],[Total Rental Units with Severe Housing Problems and Equal to or less than 80% AMI]]/HousingProblemsTbl[[#This Row],[Total Rental Units Equal to or less than 80% AMI]], "-")</f>
        <v>0.20634920634920634</v>
      </c>
    </row>
    <row r="139" spans="1:4" x14ac:dyDescent="0.2">
      <c r="A139">
        <v>13021013900</v>
      </c>
      <c r="B139" s="14">
        <v>65</v>
      </c>
      <c r="C139" s="14">
        <v>240</v>
      </c>
      <c r="D139" s="15">
        <f>IFERROR(HousingProblemsTbl[[#This Row],[Total Rental Units with Severe Housing Problems and Equal to or less than 80% AMI]]/HousingProblemsTbl[[#This Row],[Total Rental Units Equal to or less than 80% AMI]], "-")</f>
        <v>0.27083333333333331</v>
      </c>
    </row>
    <row r="140" spans="1:4" x14ac:dyDescent="0.2">
      <c r="A140">
        <v>13021014000</v>
      </c>
      <c r="B140" s="14">
        <v>210</v>
      </c>
      <c r="C140" s="14">
        <v>580</v>
      </c>
      <c r="D140" s="15">
        <f>IFERROR(HousingProblemsTbl[[#This Row],[Total Rental Units with Severe Housing Problems and Equal to or less than 80% AMI]]/HousingProblemsTbl[[#This Row],[Total Rental Units Equal to or less than 80% AMI]], "-")</f>
        <v>0.36206896551724138</v>
      </c>
    </row>
    <row r="141" spans="1:4" x14ac:dyDescent="0.2">
      <c r="A141">
        <v>13023790100</v>
      </c>
      <c r="B141" s="14">
        <v>30</v>
      </c>
      <c r="C141" s="14">
        <v>80</v>
      </c>
      <c r="D141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142" spans="1:4" x14ac:dyDescent="0.2">
      <c r="A142">
        <v>13023790200</v>
      </c>
      <c r="B142" s="14">
        <v>45</v>
      </c>
      <c r="C142" s="14">
        <v>280</v>
      </c>
      <c r="D142" s="15">
        <f>IFERROR(HousingProblemsTbl[[#This Row],[Total Rental Units with Severe Housing Problems and Equal to or less than 80% AMI]]/HousingProblemsTbl[[#This Row],[Total Rental Units Equal to or less than 80% AMI]], "-")</f>
        <v>0.16071428571428573</v>
      </c>
    </row>
    <row r="143" spans="1:4" x14ac:dyDescent="0.2">
      <c r="A143">
        <v>13023790301</v>
      </c>
      <c r="B143" s="14">
        <v>70</v>
      </c>
      <c r="C143" s="14">
        <v>200</v>
      </c>
      <c r="D143" s="15">
        <f>IFERROR(HousingProblemsTbl[[#This Row],[Total Rental Units with Severe Housing Problems and Equal to or less than 80% AMI]]/HousingProblemsTbl[[#This Row],[Total Rental Units Equal to or less than 80% AMI]], "-")</f>
        <v>0.35</v>
      </c>
    </row>
    <row r="144" spans="1:4" x14ac:dyDescent="0.2">
      <c r="A144">
        <v>13023790302</v>
      </c>
      <c r="B144" s="14">
        <v>60</v>
      </c>
      <c r="C144" s="14">
        <v>195</v>
      </c>
      <c r="D144" s="15">
        <f>IFERROR(HousingProblemsTbl[[#This Row],[Total Rental Units with Severe Housing Problems and Equal to or less than 80% AMI]]/HousingProblemsTbl[[#This Row],[Total Rental Units Equal to or less than 80% AMI]], "-")</f>
        <v>0.30769230769230771</v>
      </c>
    </row>
    <row r="145" spans="1:4" x14ac:dyDescent="0.2">
      <c r="A145">
        <v>13025960101</v>
      </c>
      <c r="B145" s="14">
        <v>0</v>
      </c>
      <c r="C145" s="14">
        <v>160</v>
      </c>
      <c r="D1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6" spans="1:4" x14ac:dyDescent="0.2">
      <c r="A146">
        <v>13025960102</v>
      </c>
      <c r="B146" s="14">
        <v>40</v>
      </c>
      <c r="C146" s="14">
        <v>190</v>
      </c>
      <c r="D146" s="15">
        <f>IFERROR(HousingProblemsTbl[[#This Row],[Total Rental Units with Severe Housing Problems and Equal to or less than 80% AMI]]/HousingProblemsTbl[[#This Row],[Total Rental Units Equal to or less than 80% AMI]], "-")</f>
        <v>0.21052631578947367</v>
      </c>
    </row>
    <row r="147" spans="1:4" x14ac:dyDescent="0.2">
      <c r="A147">
        <v>13025960201</v>
      </c>
      <c r="B147" s="14">
        <v>15</v>
      </c>
      <c r="C147" s="14">
        <v>55</v>
      </c>
      <c r="D147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148" spans="1:4" x14ac:dyDescent="0.2">
      <c r="A148">
        <v>13025960202</v>
      </c>
      <c r="B148" s="14">
        <v>145</v>
      </c>
      <c r="C148" s="14">
        <v>360</v>
      </c>
      <c r="D148" s="15">
        <f>IFERROR(HousingProblemsTbl[[#This Row],[Total Rental Units with Severe Housing Problems and Equal to or less than 80% AMI]]/HousingProblemsTbl[[#This Row],[Total Rental Units Equal to or less than 80% AMI]], "-")</f>
        <v>0.40277777777777779</v>
      </c>
    </row>
    <row r="149" spans="1:4" x14ac:dyDescent="0.2">
      <c r="A149">
        <v>13025960300</v>
      </c>
      <c r="B149" s="14">
        <v>134</v>
      </c>
      <c r="C149" s="14">
        <v>380</v>
      </c>
      <c r="D149" s="15">
        <f>IFERROR(HousingProblemsTbl[[#This Row],[Total Rental Units with Severe Housing Problems and Equal to or less than 80% AMI]]/HousingProblemsTbl[[#This Row],[Total Rental Units Equal to or less than 80% AMI]], "-")</f>
        <v>0.35263157894736841</v>
      </c>
    </row>
    <row r="150" spans="1:4" x14ac:dyDescent="0.2">
      <c r="A150">
        <v>13027960200</v>
      </c>
      <c r="B150" s="14">
        <v>15</v>
      </c>
      <c r="C150" s="14">
        <v>75</v>
      </c>
      <c r="D150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51" spans="1:4" x14ac:dyDescent="0.2">
      <c r="A151">
        <v>13027960301</v>
      </c>
      <c r="B151" s="14">
        <v>75</v>
      </c>
      <c r="C151" s="14">
        <v>255</v>
      </c>
      <c r="D151" s="15">
        <f>IFERROR(HousingProblemsTbl[[#This Row],[Total Rental Units with Severe Housing Problems and Equal to or less than 80% AMI]]/HousingProblemsTbl[[#This Row],[Total Rental Units Equal to or less than 80% AMI]], "-")</f>
        <v>0.29411764705882354</v>
      </c>
    </row>
    <row r="152" spans="1:4" x14ac:dyDescent="0.2">
      <c r="A152">
        <v>13027960302</v>
      </c>
      <c r="B152" s="14">
        <v>10</v>
      </c>
      <c r="C152" s="14">
        <v>50</v>
      </c>
      <c r="D152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53" spans="1:4" x14ac:dyDescent="0.2">
      <c r="A153">
        <v>13027960400</v>
      </c>
      <c r="B153" s="14">
        <v>110</v>
      </c>
      <c r="C153" s="14">
        <v>445</v>
      </c>
      <c r="D153" s="15">
        <f>IFERROR(HousingProblemsTbl[[#This Row],[Total Rental Units with Severe Housing Problems and Equal to or less than 80% AMI]]/HousingProblemsTbl[[#This Row],[Total Rental Units Equal to or less than 80% AMI]], "-")</f>
        <v>0.24719101123595505</v>
      </c>
    </row>
    <row r="154" spans="1:4" x14ac:dyDescent="0.2">
      <c r="A154">
        <v>13027960500</v>
      </c>
      <c r="B154" s="14">
        <v>180</v>
      </c>
      <c r="C154" s="14">
        <v>470</v>
      </c>
      <c r="D154" s="15">
        <f>IFERROR(HousingProblemsTbl[[#This Row],[Total Rental Units with Severe Housing Problems and Equal to or less than 80% AMI]]/HousingProblemsTbl[[#This Row],[Total Rental Units Equal to or less than 80% AMI]], "-")</f>
        <v>0.38297872340425532</v>
      </c>
    </row>
    <row r="155" spans="1:4" x14ac:dyDescent="0.2">
      <c r="A155">
        <v>13027960600</v>
      </c>
      <c r="B155" s="14">
        <v>45</v>
      </c>
      <c r="C155" s="14">
        <v>130</v>
      </c>
      <c r="D155" s="15">
        <f>IFERROR(HousingProblemsTbl[[#This Row],[Total Rental Units with Severe Housing Problems and Equal to or less than 80% AMI]]/HousingProblemsTbl[[#This Row],[Total Rental Units Equal to or less than 80% AMI]], "-")</f>
        <v>0.34615384615384615</v>
      </c>
    </row>
    <row r="156" spans="1:4" x14ac:dyDescent="0.2">
      <c r="A156">
        <v>13029920101</v>
      </c>
      <c r="B156" s="14">
        <v>130</v>
      </c>
      <c r="C156" s="14">
        <v>230</v>
      </c>
      <c r="D156" s="15">
        <f>IFERROR(HousingProblemsTbl[[#This Row],[Total Rental Units with Severe Housing Problems and Equal to or less than 80% AMI]]/HousingProblemsTbl[[#This Row],[Total Rental Units Equal to or less than 80% AMI]], "-")</f>
        <v>0.56521739130434778</v>
      </c>
    </row>
    <row r="157" spans="1:4" x14ac:dyDescent="0.2">
      <c r="A157">
        <v>13029920103</v>
      </c>
      <c r="B157" s="14">
        <v>65</v>
      </c>
      <c r="C157" s="14">
        <v>480</v>
      </c>
      <c r="D157" s="15">
        <f>IFERROR(HousingProblemsTbl[[#This Row],[Total Rental Units with Severe Housing Problems and Equal to or less than 80% AMI]]/HousingProblemsTbl[[#This Row],[Total Rental Units Equal to or less than 80% AMI]], "-")</f>
        <v>0.13541666666666666</v>
      </c>
    </row>
    <row r="158" spans="1:4" x14ac:dyDescent="0.2">
      <c r="A158">
        <v>13029920104</v>
      </c>
      <c r="B158" s="14">
        <v>0</v>
      </c>
      <c r="C158" s="14">
        <v>10</v>
      </c>
      <c r="D15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9" spans="1:4" x14ac:dyDescent="0.2">
      <c r="A159">
        <v>13029920301</v>
      </c>
      <c r="B159" s="14">
        <v>0</v>
      </c>
      <c r="C159" s="14">
        <v>85</v>
      </c>
      <c r="D15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0" spans="1:4" x14ac:dyDescent="0.2">
      <c r="A160">
        <v>13029920303</v>
      </c>
      <c r="B160" s="14">
        <v>275</v>
      </c>
      <c r="C160" s="14">
        <v>730</v>
      </c>
      <c r="D160" s="15">
        <f>IFERROR(HousingProblemsTbl[[#This Row],[Total Rental Units with Severe Housing Problems and Equal to or less than 80% AMI]]/HousingProblemsTbl[[#This Row],[Total Rental Units Equal to or less than 80% AMI]], "-")</f>
        <v>0.37671232876712329</v>
      </c>
    </row>
    <row r="161" spans="1:4" x14ac:dyDescent="0.2">
      <c r="A161">
        <v>13029920305</v>
      </c>
      <c r="B161" s="14">
        <v>60</v>
      </c>
      <c r="C161" s="14">
        <v>90</v>
      </c>
      <c r="D161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62" spans="1:4" x14ac:dyDescent="0.2">
      <c r="A162">
        <v>13029920307</v>
      </c>
      <c r="B162" s="14">
        <v>45</v>
      </c>
      <c r="C162" s="14">
        <v>70</v>
      </c>
      <c r="D162" s="15">
        <f>IFERROR(HousingProblemsTbl[[#This Row],[Total Rental Units with Severe Housing Problems and Equal to or less than 80% AMI]]/HousingProblemsTbl[[#This Row],[Total Rental Units Equal to or less than 80% AMI]], "-")</f>
        <v>0.6428571428571429</v>
      </c>
    </row>
    <row r="163" spans="1:4" x14ac:dyDescent="0.2">
      <c r="A163">
        <v>13029920308</v>
      </c>
      <c r="B163" s="14">
        <v>190</v>
      </c>
      <c r="C163" s="14">
        <v>460</v>
      </c>
      <c r="D163" s="15">
        <f>IFERROR(HousingProblemsTbl[[#This Row],[Total Rental Units with Severe Housing Problems and Equal to or less than 80% AMI]]/HousingProblemsTbl[[#This Row],[Total Rental Units Equal to or less than 80% AMI]], "-")</f>
        <v>0.41304347826086957</v>
      </c>
    </row>
    <row r="164" spans="1:4" x14ac:dyDescent="0.2">
      <c r="A164">
        <v>13029980000</v>
      </c>
      <c r="B164" s="14">
        <v>0</v>
      </c>
      <c r="C164" s="14">
        <v>0</v>
      </c>
      <c r="D16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5" spans="1:4" x14ac:dyDescent="0.2">
      <c r="A165">
        <v>13031110100</v>
      </c>
      <c r="B165" s="14">
        <v>99</v>
      </c>
      <c r="C165" s="14">
        <v>195</v>
      </c>
      <c r="D165" s="15">
        <f>IFERROR(HousingProblemsTbl[[#This Row],[Total Rental Units with Severe Housing Problems and Equal to or less than 80% AMI]]/HousingProblemsTbl[[#This Row],[Total Rental Units Equal to or less than 80% AMI]], "-")</f>
        <v>0.50769230769230766</v>
      </c>
    </row>
    <row r="166" spans="1:4" x14ac:dyDescent="0.2">
      <c r="A166">
        <v>13031110201</v>
      </c>
      <c r="B166" s="14">
        <v>90</v>
      </c>
      <c r="C166" s="14">
        <v>185</v>
      </c>
      <c r="D166" s="15">
        <f>IFERROR(HousingProblemsTbl[[#This Row],[Total Rental Units with Severe Housing Problems and Equal to or less than 80% AMI]]/HousingProblemsTbl[[#This Row],[Total Rental Units Equal to or less than 80% AMI]], "-")</f>
        <v>0.48648648648648651</v>
      </c>
    </row>
    <row r="167" spans="1:4" x14ac:dyDescent="0.2">
      <c r="A167">
        <v>13031110202</v>
      </c>
      <c r="B167" s="14">
        <v>205</v>
      </c>
      <c r="C167" s="14">
        <v>425</v>
      </c>
      <c r="D167" s="15">
        <f>IFERROR(HousingProblemsTbl[[#This Row],[Total Rental Units with Severe Housing Problems and Equal to or less than 80% AMI]]/HousingProblemsTbl[[#This Row],[Total Rental Units Equal to or less than 80% AMI]], "-")</f>
        <v>0.4823529411764706</v>
      </c>
    </row>
    <row r="168" spans="1:4" x14ac:dyDescent="0.2">
      <c r="A168">
        <v>13031110301</v>
      </c>
      <c r="B168" s="14">
        <v>75</v>
      </c>
      <c r="C168" s="14">
        <v>190</v>
      </c>
      <c r="D168" s="15">
        <f>IFERROR(HousingProblemsTbl[[#This Row],[Total Rental Units with Severe Housing Problems and Equal to or less than 80% AMI]]/HousingProblemsTbl[[#This Row],[Total Rental Units Equal to or less than 80% AMI]], "-")</f>
        <v>0.39473684210526316</v>
      </c>
    </row>
    <row r="169" spans="1:4" x14ac:dyDescent="0.2">
      <c r="A169">
        <v>13031110302</v>
      </c>
      <c r="B169" s="14">
        <v>95</v>
      </c>
      <c r="C169" s="14">
        <v>275</v>
      </c>
      <c r="D169" s="15">
        <f>IFERROR(HousingProblemsTbl[[#This Row],[Total Rental Units with Severe Housing Problems and Equal to or less than 80% AMI]]/HousingProblemsTbl[[#This Row],[Total Rental Units Equal to or less than 80% AMI]], "-")</f>
        <v>0.34545454545454546</v>
      </c>
    </row>
    <row r="170" spans="1:4" x14ac:dyDescent="0.2">
      <c r="A170">
        <v>13031110401</v>
      </c>
      <c r="B170" s="14">
        <v>425</v>
      </c>
      <c r="C170" s="14">
        <v>955</v>
      </c>
      <c r="D170" s="15">
        <f>IFERROR(HousingProblemsTbl[[#This Row],[Total Rental Units with Severe Housing Problems and Equal to or less than 80% AMI]]/HousingProblemsTbl[[#This Row],[Total Rental Units Equal to or less than 80% AMI]], "-")</f>
        <v>0.44502617801047123</v>
      </c>
    </row>
    <row r="171" spans="1:4" x14ac:dyDescent="0.2">
      <c r="A171">
        <v>13031110405</v>
      </c>
      <c r="B171" s="14">
        <v>490</v>
      </c>
      <c r="C171" s="14">
        <v>1210</v>
      </c>
      <c r="D171" s="15">
        <f>IFERROR(HousingProblemsTbl[[#This Row],[Total Rental Units with Severe Housing Problems and Equal to or less than 80% AMI]]/HousingProblemsTbl[[#This Row],[Total Rental Units Equal to or less than 80% AMI]], "-")</f>
        <v>0.4049586776859504</v>
      </c>
    </row>
    <row r="172" spans="1:4" x14ac:dyDescent="0.2">
      <c r="A172">
        <v>13031110406</v>
      </c>
      <c r="B172" s="14">
        <v>260</v>
      </c>
      <c r="C172" s="14">
        <v>555</v>
      </c>
      <c r="D172" s="15">
        <f>IFERROR(HousingProblemsTbl[[#This Row],[Total Rental Units with Severe Housing Problems and Equal to or less than 80% AMI]]/HousingProblemsTbl[[#This Row],[Total Rental Units Equal to or less than 80% AMI]], "-")</f>
        <v>0.46846846846846846</v>
      </c>
    </row>
    <row r="173" spans="1:4" x14ac:dyDescent="0.2">
      <c r="A173">
        <v>13031110407</v>
      </c>
      <c r="B173" s="14">
        <v>70</v>
      </c>
      <c r="C173" s="14">
        <v>125</v>
      </c>
      <c r="D173" s="15">
        <f>IFERROR(HousingProblemsTbl[[#This Row],[Total Rental Units with Severe Housing Problems and Equal to or less than 80% AMI]]/HousingProblemsTbl[[#This Row],[Total Rental Units Equal to or less than 80% AMI]], "-")</f>
        <v>0.56000000000000005</v>
      </c>
    </row>
    <row r="174" spans="1:4" x14ac:dyDescent="0.2">
      <c r="A174">
        <v>13031110408</v>
      </c>
      <c r="B174" s="14">
        <v>115</v>
      </c>
      <c r="C174" s="14">
        <v>350</v>
      </c>
      <c r="D174" s="15">
        <f>IFERROR(HousingProblemsTbl[[#This Row],[Total Rental Units with Severe Housing Problems and Equal to or less than 80% AMI]]/HousingProblemsTbl[[#This Row],[Total Rental Units Equal to or less than 80% AMI]], "-")</f>
        <v>0.32857142857142857</v>
      </c>
    </row>
    <row r="175" spans="1:4" x14ac:dyDescent="0.2">
      <c r="A175">
        <v>13031110500</v>
      </c>
      <c r="B175" s="14">
        <v>395</v>
      </c>
      <c r="C175" s="14">
        <v>750</v>
      </c>
      <c r="D175" s="15">
        <f>IFERROR(HousingProblemsTbl[[#This Row],[Total Rental Units with Severe Housing Problems and Equal to or less than 80% AMI]]/HousingProblemsTbl[[#This Row],[Total Rental Units Equal to or less than 80% AMI]], "-")</f>
        <v>0.52666666666666662</v>
      </c>
    </row>
    <row r="176" spans="1:4" x14ac:dyDescent="0.2">
      <c r="A176">
        <v>13031110602</v>
      </c>
      <c r="B176" s="14">
        <v>210</v>
      </c>
      <c r="C176" s="14">
        <v>705</v>
      </c>
      <c r="D176" s="15">
        <f>IFERROR(HousingProblemsTbl[[#This Row],[Total Rental Units with Severe Housing Problems and Equal to or less than 80% AMI]]/HousingProblemsTbl[[#This Row],[Total Rental Units Equal to or less than 80% AMI]], "-")</f>
        <v>0.2978723404255319</v>
      </c>
    </row>
    <row r="177" spans="1:4" x14ac:dyDescent="0.2">
      <c r="A177">
        <v>13031110603</v>
      </c>
      <c r="B177" s="14">
        <v>80</v>
      </c>
      <c r="C177" s="14">
        <v>410</v>
      </c>
      <c r="D177" s="15">
        <f>IFERROR(HousingProblemsTbl[[#This Row],[Total Rental Units with Severe Housing Problems and Equal to or less than 80% AMI]]/HousingProblemsTbl[[#This Row],[Total Rental Units Equal to or less than 80% AMI]], "-")</f>
        <v>0.1951219512195122</v>
      </c>
    </row>
    <row r="178" spans="1:4" x14ac:dyDescent="0.2">
      <c r="A178">
        <v>13031110604</v>
      </c>
      <c r="B178" s="14">
        <v>395</v>
      </c>
      <c r="C178" s="14">
        <v>645</v>
      </c>
      <c r="D178" s="15">
        <f>IFERROR(HousingProblemsTbl[[#This Row],[Total Rental Units with Severe Housing Problems and Equal to or less than 80% AMI]]/HousingProblemsTbl[[#This Row],[Total Rental Units Equal to or less than 80% AMI]], "-")</f>
        <v>0.61240310077519378</v>
      </c>
    </row>
    <row r="179" spans="1:4" x14ac:dyDescent="0.2">
      <c r="A179">
        <v>13031110701</v>
      </c>
      <c r="B179" s="14">
        <v>230</v>
      </c>
      <c r="C179" s="14">
        <v>450</v>
      </c>
      <c r="D179" s="15">
        <f>IFERROR(HousingProblemsTbl[[#This Row],[Total Rental Units with Severe Housing Problems and Equal to or less than 80% AMI]]/HousingProblemsTbl[[#This Row],[Total Rental Units Equal to or less than 80% AMI]], "-")</f>
        <v>0.51111111111111107</v>
      </c>
    </row>
    <row r="180" spans="1:4" x14ac:dyDescent="0.2">
      <c r="A180">
        <v>13031110702</v>
      </c>
      <c r="B180" s="14">
        <v>120</v>
      </c>
      <c r="C180" s="14">
        <v>220</v>
      </c>
      <c r="D180" s="15">
        <f>IFERROR(HousingProblemsTbl[[#This Row],[Total Rental Units with Severe Housing Problems and Equal to or less than 80% AMI]]/HousingProblemsTbl[[#This Row],[Total Rental Units Equal to or less than 80% AMI]], "-")</f>
        <v>0.54545454545454541</v>
      </c>
    </row>
    <row r="181" spans="1:4" x14ac:dyDescent="0.2">
      <c r="A181">
        <v>13031110703</v>
      </c>
      <c r="B181" s="14">
        <v>70</v>
      </c>
      <c r="C181" s="14">
        <v>190</v>
      </c>
      <c r="D181" s="15">
        <f>IFERROR(HousingProblemsTbl[[#This Row],[Total Rental Units with Severe Housing Problems and Equal to or less than 80% AMI]]/HousingProblemsTbl[[#This Row],[Total Rental Units Equal to or less than 80% AMI]], "-")</f>
        <v>0.36842105263157893</v>
      </c>
    </row>
    <row r="182" spans="1:4" x14ac:dyDescent="0.2">
      <c r="A182">
        <v>13031110800</v>
      </c>
      <c r="B182" s="14">
        <v>55</v>
      </c>
      <c r="C182" s="14">
        <v>155</v>
      </c>
      <c r="D182" s="15">
        <f>IFERROR(HousingProblemsTbl[[#This Row],[Total Rental Units with Severe Housing Problems and Equal to or less than 80% AMI]]/HousingProblemsTbl[[#This Row],[Total Rental Units Equal to or less than 80% AMI]], "-")</f>
        <v>0.35483870967741937</v>
      </c>
    </row>
    <row r="183" spans="1:4" x14ac:dyDescent="0.2">
      <c r="A183">
        <v>13031110901</v>
      </c>
      <c r="B183" s="14">
        <v>0</v>
      </c>
      <c r="C183" s="14">
        <v>85</v>
      </c>
      <c r="D18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4" spans="1:4" x14ac:dyDescent="0.2">
      <c r="A184">
        <v>13031110902</v>
      </c>
      <c r="B184" s="14">
        <v>0</v>
      </c>
      <c r="C184" s="14">
        <v>110</v>
      </c>
      <c r="D18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5" spans="1:4" x14ac:dyDescent="0.2">
      <c r="A185">
        <v>13033950101</v>
      </c>
      <c r="B185" s="14">
        <v>35</v>
      </c>
      <c r="C185" s="14">
        <v>150</v>
      </c>
      <c r="D185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86" spans="1:4" x14ac:dyDescent="0.2">
      <c r="A186">
        <v>13033950102</v>
      </c>
      <c r="B186" s="14">
        <v>55</v>
      </c>
      <c r="C186" s="14">
        <v>80</v>
      </c>
      <c r="D186" s="15">
        <f>IFERROR(HousingProblemsTbl[[#This Row],[Total Rental Units with Severe Housing Problems and Equal to or less than 80% AMI]]/HousingProblemsTbl[[#This Row],[Total Rental Units Equal to or less than 80% AMI]], "-")</f>
        <v>0.6875</v>
      </c>
    </row>
    <row r="187" spans="1:4" x14ac:dyDescent="0.2">
      <c r="A187">
        <v>13033950200</v>
      </c>
      <c r="B187" s="14">
        <v>8</v>
      </c>
      <c r="C187" s="14">
        <v>129</v>
      </c>
      <c r="D187" s="15">
        <f>IFERROR(HousingProblemsTbl[[#This Row],[Total Rental Units with Severe Housing Problems and Equal to or less than 80% AMI]]/HousingProblemsTbl[[#This Row],[Total Rental Units Equal to or less than 80% AMI]], "-")</f>
        <v>6.2015503875968991E-2</v>
      </c>
    </row>
    <row r="188" spans="1:4" x14ac:dyDescent="0.2">
      <c r="A188">
        <v>13033950400</v>
      </c>
      <c r="B188" s="14">
        <v>180</v>
      </c>
      <c r="C188" s="14">
        <v>600</v>
      </c>
      <c r="D188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189" spans="1:4" x14ac:dyDescent="0.2">
      <c r="A189">
        <v>13033950500</v>
      </c>
      <c r="B189" s="14">
        <v>50</v>
      </c>
      <c r="C189" s="14">
        <v>195</v>
      </c>
      <c r="D189" s="15">
        <f>IFERROR(HousingProblemsTbl[[#This Row],[Total Rental Units with Severe Housing Problems and Equal to or less than 80% AMI]]/HousingProblemsTbl[[#This Row],[Total Rental Units Equal to or less than 80% AMI]], "-")</f>
        <v>0.25641025641025639</v>
      </c>
    </row>
    <row r="190" spans="1:4" x14ac:dyDescent="0.2">
      <c r="A190">
        <v>13033950700</v>
      </c>
      <c r="B190" s="14">
        <v>10</v>
      </c>
      <c r="C190" s="14">
        <v>120</v>
      </c>
      <c r="D190" s="15">
        <f>IFERROR(HousingProblemsTbl[[#This Row],[Total Rental Units with Severe Housing Problems and Equal to or less than 80% AMI]]/HousingProblemsTbl[[#This Row],[Total Rental Units Equal to or less than 80% AMI]], "-")</f>
        <v>8.3333333333333329E-2</v>
      </c>
    </row>
    <row r="191" spans="1:4" x14ac:dyDescent="0.2">
      <c r="A191">
        <v>13033950900</v>
      </c>
      <c r="B191" s="14">
        <v>74</v>
      </c>
      <c r="C191" s="14">
        <v>190</v>
      </c>
      <c r="D191" s="15">
        <f>IFERROR(HousingProblemsTbl[[#This Row],[Total Rental Units with Severe Housing Problems and Equal to or less than 80% AMI]]/HousingProblemsTbl[[#This Row],[Total Rental Units Equal to or less than 80% AMI]], "-")</f>
        <v>0.38947368421052631</v>
      </c>
    </row>
    <row r="192" spans="1:4" x14ac:dyDescent="0.2">
      <c r="A192">
        <v>13035150101</v>
      </c>
      <c r="B192" s="14">
        <v>100</v>
      </c>
      <c r="C192" s="14">
        <v>190</v>
      </c>
      <c r="D192" s="15">
        <f>IFERROR(HousingProblemsTbl[[#This Row],[Total Rental Units with Severe Housing Problems and Equal to or less than 80% AMI]]/HousingProblemsTbl[[#This Row],[Total Rental Units Equal to or less than 80% AMI]], "-")</f>
        <v>0.52631578947368418</v>
      </c>
    </row>
    <row r="193" spans="1:4" x14ac:dyDescent="0.2">
      <c r="A193">
        <v>13035150102</v>
      </c>
      <c r="B193" s="14">
        <v>70</v>
      </c>
      <c r="C193" s="14">
        <v>280</v>
      </c>
      <c r="D193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94" spans="1:4" x14ac:dyDescent="0.2">
      <c r="A194">
        <v>13035150201</v>
      </c>
      <c r="B194" s="14">
        <v>165</v>
      </c>
      <c r="C194" s="14">
        <v>400</v>
      </c>
      <c r="D194" s="15">
        <f>IFERROR(HousingProblemsTbl[[#This Row],[Total Rental Units with Severe Housing Problems and Equal to or less than 80% AMI]]/HousingProblemsTbl[[#This Row],[Total Rental Units Equal to or less than 80% AMI]], "-")</f>
        <v>0.41249999999999998</v>
      </c>
    </row>
    <row r="195" spans="1:4" x14ac:dyDescent="0.2">
      <c r="A195">
        <v>13035150202</v>
      </c>
      <c r="B195" s="14">
        <v>40</v>
      </c>
      <c r="C195" s="14">
        <v>210</v>
      </c>
      <c r="D195" s="15">
        <f>IFERROR(HousingProblemsTbl[[#This Row],[Total Rental Units with Severe Housing Problems and Equal to or less than 80% AMI]]/HousingProblemsTbl[[#This Row],[Total Rental Units Equal to or less than 80% AMI]], "-")</f>
        <v>0.19047619047619047</v>
      </c>
    </row>
    <row r="196" spans="1:4" x14ac:dyDescent="0.2">
      <c r="A196">
        <v>13035150300</v>
      </c>
      <c r="B196" s="14">
        <v>160</v>
      </c>
      <c r="C196" s="14">
        <v>235</v>
      </c>
      <c r="D196" s="15">
        <f>IFERROR(HousingProblemsTbl[[#This Row],[Total Rental Units with Severe Housing Problems and Equal to or less than 80% AMI]]/HousingProblemsTbl[[#This Row],[Total Rental Units Equal to or less than 80% AMI]], "-")</f>
        <v>0.68085106382978722</v>
      </c>
    </row>
    <row r="197" spans="1:4" x14ac:dyDescent="0.2">
      <c r="A197">
        <v>13037950100</v>
      </c>
      <c r="B197" s="14">
        <v>4</v>
      </c>
      <c r="C197" s="14">
        <v>100</v>
      </c>
      <c r="D197" s="15">
        <f>IFERROR(HousingProblemsTbl[[#This Row],[Total Rental Units with Severe Housing Problems and Equal to or less than 80% AMI]]/HousingProblemsTbl[[#This Row],[Total Rental Units Equal to or less than 80% AMI]], "-")</f>
        <v>0.04</v>
      </c>
    </row>
    <row r="198" spans="1:4" x14ac:dyDescent="0.2">
      <c r="A198">
        <v>13037950200</v>
      </c>
      <c r="B198" s="14">
        <v>120</v>
      </c>
      <c r="C198" s="14">
        <v>250</v>
      </c>
      <c r="D198" s="15">
        <f>IFERROR(HousingProblemsTbl[[#This Row],[Total Rental Units with Severe Housing Problems and Equal to or less than 80% AMI]]/HousingProblemsTbl[[#This Row],[Total Rental Units Equal to or less than 80% AMI]], "-")</f>
        <v>0.48</v>
      </c>
    </row>
    <row r="199" spans="1:4" x14ac:dyDescent="0.2">
      <c r="A199">
        <v>13039010100</v>
      </c>
      <c r="B199" s="14">
        <v>85</v>
      </c>
      <c r="C199" s="14">
        <v>180</v>
      </c>
      <c r="D199" s="15">
        <f>IFERROR(HousingProblemsTbl[[#This Row],[Total Rental Units with Severe Housing Problems and Equal to or less than 80% AMI]]/HousingProblemsTbl[[#This Row],[Total Rental Units Equal to or less than 80% AMI]], "-")</f>
        <v>0.47222222222222221</v>
      </c>
    </row>
    <row r="200" spans="1:4" x14ac:dyDescent="0.2">
      <c r="A200">
        <v>13039010201</v>
      </c>
      <c r="B200" s="14">
        <v>23</v>
      </c>
      <c r="C200" s="14">
        <v>180</v>
      </c>
      <c r="D200" s="15">
        <f>IFERROR(HousingProblemsTbl[[#This Row],[Total Rental Units with Severe Housing Problems and Equal to or less than 80% AMI]]/HousingProblemsTbl[[#This Row],[Total Rental Units Equal to or less than 80% AMI]], "-")</f>
        <v>0.12777777777777777</v>
      </c>
    </row>
    <row r="201" spans="1:4" x14ac:dyDescent="0.2">
      <c r="A201">
        <v>13039010202</v>
      </c>
      <c r="B201" s="14">
        <v>15</v>
      </c>
      <c r="C201" s="14">
        <v>40</v>
      </c>
      <c r="D201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202" spans="1:4" x14ac:dyDescent="0.2">
      <c r="A202">
        <v>13039010302</v>
      </c>
      <c r="B202" s="14">
        <v>105</v>
      </c>
      <c r="C202" s="14">
        <v>400</v>
      </c>
      <c r="D202" s="15">
        <f>IFERROR(HousingProblemsTbl[[#This Row],[Total Rental Units with Severe Housing Problems and Equal to or less than 80% AMI]]/HousingProblemsTbl[[#This Row],[Total Rental Units Equal to or less than 80% AMI]], "-")</f>
        <v>0.26250000000000001</v>
      </c>
    </row>
    <row r="203" spans="1:4" x14ac:dyDescent="0.2">
      <c r="A203">
        <v>13039010303</v>
      </c>
      <c r="B203" s="14">
        <v>145</v>
      </c>
      <c r="C203" s="14">
        <v>330</v>
      </c>
      <c r="D203" s="15">
        <f>IFERROR(HousingProblemsTbl[[#This Row],[Total Rental Units with Severe Housing Problems and Equal to or less than 80% AMI]]/HousingProblemsTbl[[#This Row],[Total Rental Units Equal to or less than 80% AMI]], "-")</f>
        <v>0.43939393939393939</v>
      </c>
    </row>
    <row r="204" spans="1:4" x14ac:dyDescent="0.2">
      <c r="A204">
        <v>13039010304</v>
      </c>
      <c r="B204" s="14">
        <v>30</v>
      </c>
      <c r="C204" s="14">
        <v>245</v>
      </c>
      <c r="D204" s="15">
        <f>IFERROR(HousingProblemsTbl[[#This Row],[Total Rental Units with Severe Housing Problems and Equal to or less than 80% AMI]]/HousingProblemsTbl[[#This Row],[Total Rental Units Equal to or less than 80% AMI]], "-")</f>
        <v>0.12244897959183673</v>
      </c>
    </row>
    <row r="205" spans="1:4" x14ac:dyDescent="0.2">
      <c r="A205">
        <v>13039010305</v>
      </c>
      <c r="B205" s="14">
        <v>4</v>
      </c>
      <c r="C205" s="14">
        <v>125</v>
      </c>
      <c r="D205" s="15">
        <f>IFERROR(HousingProblemsTbl[[#This Row],[Total Rental Units with Severe Housing Problems and Equal to or less than 80% AMI]]/HousingProblemsTbl[[#This Row],[Total Rental Units Equal to or less than 80% AMI]], "-")</f>
        <v>3.2000000000000001E-2</v>
      </c>
    </row>
    <row r="206" spans="1:4" x14ac:dyDescent="0.2">
      <c r="A206">
        <v>13039010403</v>
      </c>
      <c r="B206" s="14">
        <v>0</v>
      </c>
      <c r="C206" s="14">
        <v>15</v>
      </c>
      <c r="D20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7" spans="1:4" x14ac:dyDescent="0.2">
      <c r="A207">
        <v>13039010404</v>
      </c>
      <c r="B207" s="14">
        <v>405</v>
      </c>
      <c r="C207" s="14">
        <v>535</v>
      </c>
      <c r="D207" s="15">
        <f>IFERROR(HousingProblemsTbl[[#This Row],[Total Rental Units with Severe Housing Problems and Equal to or less than 80% AMI]]/HousingProblemsTbl[[#This Row],[Total Rental Units Equal to or less than 80% AMI]], "-")</f>
        <v>0.7570093457943925</v>
      </c>
    </row>
    <row r="208" spans="1:4" x14ac:dyDescent="0.2">
      <c r="A208">
        <v>13039010405</v>
      </c>
      <c r="B208" s="14">
        <v>270</v>
      </c>
      <c r="C208" s="14">
        <v>440</v>
      </c>
      <c r="D208" s="15">
        <f>IFERROR(HousingProblemsTbl[[#This Row],[Total Rental Units with Severe Housing Problems and Equal to or less than 80% AMI]]/HousingProblemsTbl[[#This Row],[Total Rental Units Equal to or less than 80% AMI]], "-")</f>
        <v>0.61363636363636365</v>
      </c>
    </row>
    <row r="209" spans="1:4" x14ac:dyDescent="0.2">
      <c r="A209">
        <v>13039010406</v>
      </c>
      <c r="B209" s="14">
        <v>65</v>
      </c>
      <c r="C209" s="14">
        <v>65</v>
      </c>
      <c r="D20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10" spans="1:4" x14ac:dyDescent="0.2">
      <c r="A210">
        <v>13039010407</v>
      </c>
      <c r="B210" s="14">
        <v>60</v>
      </c>
      <c r="C210" s="14">
        <v>145</v>
      </c>
      <c r="D210" s="15">
        <f>IFERROR(HousingProblemsTbl[[#This Row],[Total Rental Units with Severe Housing Problems and Equal to or less than 80% AMI]]/HousingProblemsTbl[[#This Row],[Total Rental Units Equal to or less than 80% AMI]], "-")</f>
        <v>0.41379310344827586</v>
      </c>
    </row>
    <row r="211" spans="1:4" x14ac:dyDescent="0.2">
      <c r="A211">
        <v>13039010500</v>
      </c>
      <c r="B211" s="14">
        <v>65</v>
      </c>
      <c r="C211" s="14">
        <v>250</v>
      </c>
      <c r="D211" s="15">
        <f>IFERROR(HousingProblemsTbl[[#This Row],[Total Rental Units with Severe Housing Problems and Equal to or less than 80% AMI]]/HousingProblemsTbl[[#This Row],[Total Rental Units Equal to or less than 80% AMI]], "-")</f>
        <v>0.26</v>
      </c>
    </row>
    <row r="212" spans="1:4" x14ac:dyDescent="0.2">
      <c r="A212">
        <v>13039010602</v>
      </c>
      <c r="B212" s="14">
        <v>30</v>
      </c>
      <c r="C212" s="14">
        <v>79</v>
      </c>
      <c r="D212" s="15">
        <f>IFERROR(HousingProblemsTbl[[#This Row],[Total Rental Units with Severe Housing Problems and Equal to or less than 80% AMI]]/HousingProblemsTbl[[#This Row],[Total Rental Units Equal to or less than 80% AMI]], "-")</f>
        <v>0.379746835443038</v>
      </c>
    </row>
    <row r="213" spans="1:4" x14ac:dyDescent="0.2">
      <c r="A213">
        <v>13039010603</v>
      </c>
      <c r="B213" s="14">
        <v>35</v>
      </c>
      <c r="C213" s="14">
        <v>80</v>
      </c>
      <c r="D213" s="15">
        <f>IFERROR(HousingProblemsTbl[[#This Row],[Total Rental Units with Severe Housing Problems and Equal to or less than 80% AMI]]/HousingProblemsTbl[[#This Row],[Total Rental Units Equal to or less than 80% AMI]], "-")</f>
        <v>0.4375</v>
      </c>
    </row>
    <row r="214" spans="1:4" x14ac:dyDescent="0.2">
      <c r="A214">
        <v>13039010604</v>
      </c>
      <c r="B214" s="14">
        <v>415</v>
      </c>
      <c r="C214" s="14">
        <v>710</v>
      </c>
      <c r="D214" s="15">
        <f>IFERROR(HousingProblemsTbl[[#This Row],[Total Rental Units with Severe Housing Problems and Equal to or less than 80% AMI]]/HousingProblemsTbl[[#This Row],[Total Rental Units Equal to or less than 80% AMI]], "-")</f>
        <v>0.58450704225352113</v>
      </c>
    </row>
    <row r="215" spans="1:4" x14ac:dyDescent="0.2">
      <c r="A215">
        <v>13039990000</v>
      </c>
      <c r="B215" s="14">
        <v>0</v>
      </c>
      <c r="C215" s="14">
        <v>0</v>
      </c>
      <c r="D21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16" spans="1:4" x14ac:dyDescent="0.2">
      <c r="A216">
        <v>13043950100</v>
      </c>
      <c r="B216" s="14">
        <v>235</v>
      </c>
      <c r="C216" s="14">
        <v>820</v>
      </c>
      <c r="D216" s="15">
        <f>IFERROR(HousingProblemsTbl[[#This Row],[Total Rental Units with Severe Housing Problems and Equal to or less than 80% AMI]]/HousingProblemsTbl[[#This Row],[Total Rental Units Equal to or less than 80% AMI]], "-")</f>
        <v>0.28658536585365851</v>
      </c>
    </row>
    <row r="217" spans="1:4" x14ac:dyDescent="0.2">
      <c r="A217">
        <v>13043950200</v>
      </c>
      <c r="B217" s="14">
        <v>70</v>
      </c>
      <c r="C217" s="14">
        <v>355</v>
      </c>
      <c r="D217" s="15">
        <f>IFERROR(HousingProblemsTbl[[#This Row],[Total Rental Units with Severe Housing Problems and Equal to or less than 80% AMI]]/HousingProblemsTbl[[#This Row],[Total Rental Units Equal to or less than 80% AMI]], "-")</f>
        <v>0.19718309859154928</v>
      </c>
    </row>
    <row r="218" spans="1:4" x14ac:dyDescent="0.2">
      <c r="A218">
        <v>13043950300</v>
      </c>
      <c r="B218" s="14">
        <v>4</v>
      </c>
      <c r="C218" s="14">
        <v>105</v>
      </c>
      <c r="D218" s="15">
        <f>IFERROR(HousingProblemsTbl[[#This Row],[Total Rental Units with Severe Housing Problems and Equal to or less than 80% AMI]]/HousingProblemsTbl[[#This Row],[Total Rental Units Equal to or less than 80% AMI]], "-")</f>
        <v>3.8095238095238099E-2</v>
      </c>
    </row>
    <row r="219" spans="1:4" x14ac:dyDescent="0.2">
      <c r="A219">
        <v>13045910101</v>
      </c>
      <c r="B219" s="14">
        <v>85</v>
      </c>
      <c r="C219" s="14">
        <v>675</v>
      </c>
      <c r="D219" s="15">
        <f>IFERROR(HousingProblemsTbl[[#This Row],[Total Rental Units with Severe Housing Problems and Equal to or less than 80% AMI]]/HousingProblemsTbl[[#This Row],[Total Rental Units Equal to or less than 80% AMI]], "-")</f>
        <v>0.12592592592592591</v>
      </c>
    </row>
    <row r="220" spans="1:4" x14ac:dyDescent="0.2">
      <c r="A220">
        <v>13045910103</v>
      </c>
      <c r="B220" s="14">
        <v>90</v>
      </c>
      <c r="C220" s="14">
        <v>215</v>
      </c>
      <c r="D220" s="15">
        <f>IFERROR(HousingProblemsTbl[[#This Row],[Total Rental Units with Severe Housing Problems and Equal to or less than 80% AMI]]/HousingProblemsTbl[[#This Row],[Total Rental Units Equal to or less than 80% AMI]], "-")</f>
        <v>0.41860465116279072</v>
      </c>
    </row>
    <row r="221" spans="1:4" x14ac:dyDescent="0.2">
      <c r="A221">
        <v>13045910105</v>
      </c>
      <c r="B221" s="14">
        <v>0</v>
      </c>
      <c r="C221" s="14">
        <v>205</v>
      </c>
      <c r="D22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2" spans="1:4" x14ac:dyDescent="0.2">
      <c r="A222">
        <v>13045910106</v>
      </c>
      <c r="B222" s="14">
        <v>495</v>
      </c>
      <c r="C222" s="14">
        <v>770</v>
      </c>
      <c r="D222" s="15">
        <f>IFERROR(HousingProblemsTbl[[#This Row],[Total Rental Units with Severe Housing Problems and Equal to or less than 80% AMI]]/HousingProblemsTbl[[#This Row],[Total Rental Units Equal to or less than 80% AMI]], "-")</f>
        <v>0.6428571428571429</v>
      </c>
    </row>
    <row r="223" spans="1:4" x14ac:dyDescent="0.2">
      <c r="A223">
        <v>13045910201</v>
      </c>
      <c r="B223" s="14">
        <v>0</v>
      </c>
      <c r="C223" s="14">
        <v>155</v>
      </c>
      <c r="D22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4" spans="1:4" x14ac:dyDescent="0.2">
      <c r="A224">
        <v>13045910202</v>
      </c>
      <c r="B224" s="14">
        <v>0</v>
      </c>
      <c r="C224" s="14">
        <v>120</v>
      </c>
      <c r="D22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5" spans="1:4" x14ac:dyDescent="0.2">
      <c r="A225">
        <v>13045910203</v>
      </c>
      <c r="B225" s="14">
        <v>20</v>
      </c>
      <c r="C225" s="14">
        <v>115</v>
      </c>
      <c r="D225" s="15">
        <f>IFERROR(HousingProblemsTbl[[#This Row],[Total Rental Units with Severe Housing Problems and Equal to or less than 80% AMI]]/HousingProblemsTbl[[#This Row],[Total Rental Units Equal to or less than 80% AMI]], "-")</f>
        <v>0.17391304347826086</v>
      </c>
    </row>
    <row r="226" spans="1:4" x14ac:dyDescent="0.2">
      <c r="A226">
        <v>13045910301</v>
      </c>
      <c r="B226" s="14">
        <v>155</v>
      </c>
      <c r="C226" s="14">
        <v>189</v>
      </c>
      <c r="D226" s="15">
        <f>IFERROR(HousingProblemsTbl[[#This Row],[Total Rental Units with Severe Housing Problems and Equal to or less than 80% AMI]]/HousingProblemsTbl[[#This Row],[Total Rental Units Equal to or less than 80% AMI]], "-")</f>
        <v>0.82010582010582012</v>
      </c>
    </row>
    <row r="227" spans="1:4" x14ac:dyDescent="0.2">
      <c r="A227">
        <v>13045910302</v>
      </c>
      <c r="B227" s="14">
        <v>35</v>
      </c>
      <c r="C227" s="14">
        <v>185</v>
      </c>
      <c r="D227" s="15">
        <f>IFERROR(HousingProblemsTbl[[#This Row],[Total Rental Units with Severe Housing Problems and Equal to or less than 80% AMI]]/HousingProblemsTbl[[#This Row],[Total Rental Units Equal to or less than 80% AMI]], "-")</f>
        <v>0.1891891891891892</v>
      </c>
    </row>
    <row r="228" spans="1:4" x14ac:dyDescent="0.2">
      <c r="A228">
        <v>13045910400</v>
      </c>
      <c r="B228" s="14">
        <v>25</v>
      </c>
      <c r="C228" s="14">
        <v>275</v>
      </c>
      <c r="D228" s="15">
        <f>IFERROR(HousingProblemsTbl[[#This Row],[Total Rental Units with Severe Housing Problems and Equal to or less than 80% AMI]]/HousingProblemsTbl[[#This Row],[Total Rental Units Equal to or less than 80% AMI]], "-")</f>
        <v>9.0909090909090912E-2</v>
      </c>
    </row>
    <row r="229" spans="1:4" x14ac:dyDescent="0.2">
      <c r="A229">
        <v>13045910502</v>
      </c>
      <c r="B229" s="14">
        <v>400</v>
      </c>
      <c r="C229" s="14">
        <v>965</v>
      </c>
      <c r="D229" s="15">
        <f>IFERROR(HousingProblemsTbl[[#This Row],[Total Rental Units with Severe Housing Problems and Equal to or less than 80% AMI]]/HousingProblemsTbl[[#This Row],[Total Rental Units Equal to or less than 80% AMI]], "-")</f>
        <v>0.41450777202072536</v>
      </c>
    </row>
    <row r="230" spans="1:4" x14ac:dyDescent="0.2">
      <c r="A230">
        <v>13045910503</v>
      </c>
      <c r="B230" s="14">
        <v>290</v>
      </c>
      <c r="C230" s="14">
        <v>610</v>
      </c>
      <c r="D230" s="15">
        <f>IFERROR(HousingProblemsTbl[[#This Row],[Total Rental Units with Severe Housing Problems and Equal to or less than 80% AMI]]/HousingProblemsTbl[[#This Row],[Total Rental Units Equal to or less than 80% AMI]], "-")</f>
        <v>0.47540983606557374</v>
      </c>
    </row>
    <row r="231" spans="1:4" x14ac:dyDescent="0.2">
      <c r="A231">
        <v>13045910504</v>
      </c>
      <c r="B231" s="14">
        <v>90</v>
      </c>
      <c r="C231" s="14">
        <v>300</v>
      </c>
      <c r="D231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232" spans="1:4" x14ac:dyDescent="0.2">
      <c r="A232">
        <v>13045910600</v>
      </c>
      <c r="B232" s="14">
        <v>270</v>
      </c>
      <c r="C232" s="14">
        <v>665</v>
      </c>
      <c r="D232" s="15">
        <f>IFERROR(HousingProblemsTbl[[#This Row],[Total Rental Units with Severe Housing Problems and Equal to or less than 80% AMI]]/HousingProblemsTbl[[#This Row],[Total Rental Units Equal to or less than 80% AMI]], "-")</f>
        <v>0.40601503759398494</v>
      </c>
    </row>
    <row r="233" spans="1:4" x14ac:dyDescent="0.2">
      <c r="A233">
        <v>13045910704</v>
      </c>
      <c r="B233" s="14">
        <v>65</v>
      </c>
      <c r="C233" s="14">
        <v>175</v>
      </c>
      <c r="D233" s="15">
        <f>IFERROR(HousingProblemsTbl[[#This Row],[Total Rental Units with Severe Housing Problems and Equal to or less than 80% AMI]]/HousingProblemsTbl[[#This Row],[Total Rental Units Equal to or less than 80% AMI]], "-")</f>
        <v>0.37142857142857144</v>
      </c>
    </row>
    <row r="234" spans="1:4" x14ac:dyDescent="0.2">
      <c r="A234">
        <v>13045910705</v>
      </c>
      <c r="B234" s="14">
        <v>265</v>
      </c>
      <c r="C234" s="14">
        <v>695</v>
      </c>
      <c r="D234" s="15">
        <f>IFERROR(HousingProblemsTbl[[#This Row],[Total Rental Units with Severe Housing Problems and Equal to or less than 80% AMI]]/HousingProblemsTbl[[#This Row],[Total Rental Units Equal to or less than 80% AMI]], "-")</f>
        <v>0.38129496402877699</v>
      </c>
    </row>
    <row r="235" spans="1:4" x14ac:dyDescent="0.2">
      <c r="A235">
        <v>13045910706</v>
      </c>
      <c r="B235" s="14">
        <v>0</v>
      </c>
      <c r="C235" s="14">
        <v>65</v>
      </c>
      <c r="D23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6" spans="1:4" x14ac:dyDescent="0.2">
      <c r="A236">
        <v>13045910707</v>
      </c>
      <c r="B236" s="14">
        <v>0</v>
      </c>
      <c r="C236" s="14">
        <v>45</v>
      </c>
      <c r="D23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7" spans="1:4" x14ac:dyDescent="0.2">
      <c r="A237">
        <v>13045910708</v>
      </c>
      <c r="B237" s="14">
        <v>165</v>
      </c>
      <c r="C237" s="14">
        <v>625</v>
      </c>
      <c r="D237" s="15">
        <f>IFERROR(HousingProblemsTbl[[#This Row],[Total Rental Units with Severe Housing Problems and Equal to or less than 80% AMI]]/HousingProblemsTbl[[#This Row],[Total Rental Units Equal to or less than 80% AMI]], "-")</f>
        <v>0.26400000000000001</v>
      </c>
    </row>
    <row r="238" spans="1:4" x14ac:dyDescent="0.2">
      <c r="A238">
        <v>13045910709</v>
      </c>
      <c r="B238" s="14">
        <v>35</v>
      </c>
      <c r="C238" s="14">
        <v>140</v>
      </c>
      <c r="D238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39" spans="1:4" x14ac:dyDescent="0.2">
      <c r="A239">
        <v>13045910800</v>
      </c>
      <c r="B239" s="14">
        <v>34</v>
      </c>
      <c r="C239" s="14">
        <v>185</v>
      </c>
      <c r="D239" s="15">
        <f>IFERROR(HousingProblemsTbl[[#This Row],[Total Rental Units with Severe Housing Problems and Equal to or less than 80% AMI]]/HousingProblemsTbl[[#This Row],[Total Rental Units Equal to or less than 80% AMI]], "-")</f>
        <v>0.18378378378378379</v>
      </c>
    </row>
    <row r="240" spans="1:4" x14ac:dyDescent="0.2">
      <c r="A240">
        <v>13045910900</v>
      </c>
      <c r="B240" s="14">
        <v>104</v>
      </c>
      <c r="C240" s="14">
        <v>200</v>
      </c>
      <c r="D240" s="15">
        <f>IFERROR(HousingProblemsTbl[[#This Row],[Total Rental Units with Severe Housing Problems and Equal to or less than 80% AMI]]/HousingProblemsTbl[[#This Row],[Total Rental Units Equal to or less than 80% AMI]], "-")</f>
        <v>0.52</v>
      </c>
    </row>
    <row r="241" spans="1:4" x14ac:dyDescent="0.2">
      <c r="A241">
        <v>13045911001</v>
      </c>
      <c r="B241" s="14">
        <v>105</v>
      </c>
      <c r="C241" s="14">
        <v>220</v>
      </c>
      <c r="D241" s="15">
        <f>IFERROR(HousingProblemsTbl[[#This Row],[Total Rental Units with Severe Housing Problems and Equal to or less than 80% AMI]]/HousingProblemsTbl[[#This Row],[Total Rental Units Equal to or less than 80% AMI]], "-")</f>
        <v>0.47727272727272729</v>
      </c>
    </row>
    <row r="242" spans="1:4" x14ac:dyDescent="0.2">
      <c r="A242">
        <v>13045911002</v>
      </c>
      <c r="B242" s="14">
        <v>125</v>
      </c>
      <c r="C242" s="14">
        <v>465</v>
      </c>
      <c r="D242" s="15">
        <f>IFERROR(HousingProblemsTbl[[#This Row],[Total Rental Units with Severe Housing Problems and Equal to or less than 80% AMI]]/HousingProblemsTbl[[#This Row],[Total Rental Units Equal to or less than 80% AMI]], "-")</f>
        <v>0.26881720430107525</v>
      </c>
    </row>
    <row r="243" spans="1:4" x14ac:dyDescent="0.2">
      <c r="A243">
        <v>13045911101</v>
      </c>
      <c r="B243" s="14">
        <v>265</v>
      </c>
      <c r="C243" s="14">
        <v>785</v>
      </c>
      <c r="D243" s="15">
        <f>IFERROR(HousingProblemsTbl[[#This Row],[Total Rental Units with Severe Housing Problems and Equal to or less than 80% AMI]]/HousingProblemsTbl[[#This Row],[Total Rental Units Equal to or less than 80% AMI]], "-")</f>
        <v>0.33757961783439489</v>
      </c>
    </row>
    <row r="244" spans="1:4" x14ac:dyDescent="0.2">
      <c r="A244">
        <v>13045911102</v>
      </c>
      <c r="B244" s="14">
        <v>55</v>
      </c>
      <c r="C244" s="14">
        <v>130</v>
      </c>
      <c r="D244" s="15">
        <f>IFERROR(HousingProblemsTbl[[#This Row],[Total Rental Units with Severe Housing Problems and Equal to or less than 80% AMI]]/HousingProblemsTbl[[#This Row],[Total Rental Units Equal to or less than 80% AMI]], "-")</f>
        <v>0.42307692307692307</v>
      </c>
    </row>
    <row r="245" spans="1:4" x14ac:dyDescent="0.2">
      <c r="A245">
        <v>13045911201</v>
      </c>
      <c r="B245" s="14">
        <v>80</v>
      </c>
      <c r="C245" s="14">
        <v>235</v>
      </c>
      <c r="D245" s="15">
        <f>IFERROR(HousingProblemsTbl[[#This Row],[Total Rental Units with Severe Housing Problems and Equal to or less than 80% AMI]]/HousingProblemsTbl[[#This Row],[Total Rental Units Equal to or less than 80% AMI]], "-")</f>
        <v>0.34042553191489361</v>
      </c>
    </row>
    <row r="246" spans="1:4" x14ac:dyDescent="0.2">
      <c r="A246">
        <v>13045911202</v>
      </c>
      <c r="B246" s="14">
        <v>80</v>
      </c>
      <c r="C246" s="14">
        <v>210</v>
      </c>
      <c r="D246" s="15">
        <f>IFERROR(HousingProblemsTbl[[#This Row],[Total Rental Units with Severe Housing Problems and Equal to or less than 80% AMI]]/HousingProblemsTbl[[#This Row],[Total Rental Units Equal to or less than 80% AMI]], "-")</f>
        <v>0.38095238095238093</v>
      </c>
    </row>
    <row r="247" spans="1:4" x14ac:dyDescent="0.2">
      <c r="A247">
        <v>13047030100</v>
      </c>
      <c r="B247" s="14">
        <v>185</v>
      </c>
      <c r="C247" s="14">
        <v>425</v>
      </c>
      <c r="D247" s="15">
        <f>IFERROR(HousingProblemsTbl[[#This Row],[Total Rental Units with Severe Housing Problems and Equal to or less than 80% AMI]]/HousingProblemsTbl[[#This Row],[Total Rental Units Equal to or less than 80% AMI]], "-")</f>
        <v>0.43529411764705883</v>
      </c>
    </row>
    <row r="248" spans="1:4" x14ac:dyDescent="0.2">
      <c r="A248">
        <v>13047030201</v>
      </c>
      <c r="B248" s="14">
        <v>90</v>
      </c>
      <c r="C248" s="14">
        <v>495</v>
      </c>
      <c r="D248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249" spans="1:4" x14ac:dyDescent="0.2">
      <c r="A249">
        <v>13047030202</v>
      </c>
      <c r="B249" s="14">
        <v>45</v>
      </c>
      <c r="C249" s="14">
        <v>240</v>
      </c>
      <c r="D249" s="15">
        <f>IFERROR(HousingProblemsTbl[[#This Row],[Total Rental Units with Severe Housing Problems and Equal to or less than 80% AMI]]/HousingProblemsTbl[[#This Row],[Total Rental Units Equal to or less than 80% AMI]], "-")</f>
        <v>0.1875</v>
      </c>
    </row>
    <row r="250" spans="1:4" x14ac:dyDescent="0.2">
      <c r="A250">
        <v>13047030303</v>
      </c>
      <c r="B250" s="14">
        <v>0</v>
      </c>
      <c r="C250" s="14">
        <v>115</v>
      </c>
      <c r="D25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1" spans="1:4" x14ac:dyDescent="0.2">
      <c r="A251">
        <v>13047030304</v>
      </c>
      <c r="B251" s="14">
        <v>25</v>
      </c>
      <c r="C251" s="14">
        <v>60</v>
      </c>
      <c r="D251" s="15">
        <f>IFERROR(HousingProblemsTbl[[#This Row],[Total Rental Units with Severe Housing Problems and Equal to or less than 80% AMI]]/HousingProblemsTbl[[#This Row],[Total Rental Units Equal to or less than 80% AMI]], "-")</f>
        <v>0.41666666666666669</v>
      </c>
    </row>
    <row r="252" spans="1:4" x14ac:dyDescent="0.2">
      <c r="A252">
        <v>13047030305</v>
      </c>
      <c r="B252" s="14">
        <v>25</v>
      </c>
      <c r="C252" s="14">
        <v>75</v>
      </c>
      <c r="D252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53" spans="1:4" x14ac:dyDescent="0.2">
      <c r="A253">
        <v>13047030306</v>
      </c>
      <c r="B253" s="14">
        <v>20</v>
      </c>
      <c r="C253" s="14">
        <v>215</v>
      </c>
      <c r="D253" s="15">
        <f>IFERROR(HousingProblemsTbl[[#This Row],[Total Rental Units with Severe Housing Problems and Equal to or less than 80% AMI]]/HousingProblemsTbl[[#This Row],[Total Rental Units Equal to or less than 80% AMI]], "-")</f>
        <v>9.3023255813953487E-2</v>
      </c>
    </row>
    <row r="254" spans="1:4" x14ac:dyDescent="0.2">
      <c r="A254">
        <v>13047030402</v>
      </c>
      <c r="B254" s="14">
        <v>85</v>
      </c>
      <c r="C254" s="14">
        <v>240</v>
      </c>
      <c r="D254" s="15">
        <f>IFERROR(HousingProblemsTbl[[#This Row],[Total Rental Units with Severe Housing Problems and Equal to or less than 80% AMI]]/HousingProblemsTbl[[#This Row],[Total Rental Units Equal to or less than 80% AMI]], "-")</f>
        <v>0.35416666666666669</v>
      </c>
    </row>
    <row r="255" spans="1:4" x14ac:dyDescent="0.2">
      <c r="A255">
        <v>13047030403</v>
      </c>
      <c r="B255" s="14">
        <v>0</v>
      </c>
      <c r="C255" s="14">
        <v>70</v>
      </c>
      <c r="D25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6" spans="1:4" x14ac:dyDescent="0.2">
      <c r="A256">
        <v>13047030404</v>
      </c>
      <c r="B256" s="14">
        <v>0</v>
      </c>
      <c r="C256" s="14">
        <v>45</v>
      </c>
      <c r="D25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7" spans="1:4" x14ac:dyDescent="0.2">
      <c r="A257">
        <v>13047030501</v>
      </c>
      <c r="B257" s="14">
        <v>55</v>
      </c>
      <c r="C257" s="14">
        <v>210</v>
      </c>
      <c r="D257" s="15">
        <f>IFERROR(HousingProblemsTbl[[#This Row],[Total Rental Units with Severe Housing Problems and Equal to or less than 80% AMI]]/HousingProblemsTbl[[#This Row],[Total Rental Units Equal to or less than 80% AMI]], "-")</f>
        <v>0.26190476190476192</v>
      </c>
    </row>
    <row r="258" spans="1:4" x14ac:dyDescent="0.2">
      <c r="A258">
        <v>13047030502</v>
      </c>
      <c r="B258" s="14">
        <v>35</v>
      </c>
      <c r="C258" s="14">
        <v>235</v>
      </c>
      <c r="D258" s="15">
        <f>IFERROR(HousingProblemsTbl[[#This Row],[Total Rental Units with Severe Housing Problems and Equal to or less than 80% AMI]]/HousingProblemsTbl[[#This Row],[Total Rental Units Equal to or less than 80% AMI]], "-")</f>
        <v>0.14893617021276595</v>
      </c>
    </row>
    <row r="259" spans="1:4" x14ac:dyDescent="0.2">
      <c r="A259">
        <v>13047030600</v>
      </c>
      <c r="B259" s="14">
        <v>160</v>
      </c>
      <c r="C259" s="14">
        <v>385</v>
      </c>
      <c r="D259" s="15">
        <f>IFERROR(HousingProblemsTbl[[#This Row],[Total Rental Units with Severe Housing Problems and Equal to or less than 80% AMI]]/HousingProblemsTbl[[#This Row],[Total Rental Units Equal to or less than 80% AMI]], "-")</f>
        <v>0.41558441558441561</v>
      </c>
    </row>
    <row r="260" spans="1:4" x14ac:dyDescent="0.2">
      <c r="A260">
        <v>13047030701</v>
      </c>
      <c r="B260" s="14">
        <v>45</v>
      </c>
      <c r="C260" s="14">
        <v>350</v>
      </c>
      <c r="D260" s="15">
        <f>IFERROR(HousingProblemsTbl[[#This Row],[Total Rental Units with Severe Housing Problems and Equal to or less than 80% AMI]]/HousingProblemsTbl[[#This Row],[Total Rental Units Equal to or less than 80% AMI]], "-")</f>
        <v>0.12857142857142856</v>
      </c>
    </row>
    <row r="261" spans="1:4" x14ac:dyDescent="0.2">
      <c r="A261">
        <v>13047030702</v>
      </c>
      <c r="B261" s="14">
        <v>415</v>
      </c>
      <c r="C261" s="14">
        <v>1010</v>
      </c>
      <c r="D261" s="15">
        <f>IFERROR(HousingProblemsTbl[[#This Row],[Total Rental Units with Severe Housing Problems and Equal to or less than 80% AMI]]/HousingProblemsTbl[[#This Row],[Total Rental Units Equal to or less than 80% AMI]], "-")</f>
        <v>0.41089108910891087</v>
      </c>
    </row>
    <row r="262" spans="1:4" x14ac:dyDescent="0.2">
      <c r="A262">
        <v>13049010101</v>
      </c>
      <c r="B262" s="14">
        <v>60</v>
      </c>
      <c r="C262" s="14">
        <v>165</v>
      </c>
      <c r="D262" s="15">
        <f>IFERROR(HousingProblemsTbl[[#This Row],[Total Rental Units with Severe Housing Problems and Equal to or less than 80% AMI]]/HousingProblemsTbl[[#This Row],[Total Rental Units Equal to or less than 80% AMI]], "-")</f>
        <v>0.36363636363636365</v>
      </c>
    </row>
    <row r="263" spans="1:4" x14ac:dyDescent="0.2">
      <c r="A263">
        <v>13049010102</v>
      </c>
      <c r="B263" s="14">
        <v>150</v>
      </c>
      <c r="C263" s="14">
        <v>450</v>
      </c>
      <c r="D263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64" spans="1:4" x14ac:dyDescent="0.2">
      <c r="A264">
        <v>13049010200</v>
      </c>
      <c r="B264" s="14">
        <v>30</v>
      </c>
      <c r="C264" s="14">
        <v>130</v>
      </c>
      <c r="D264" s="15">
        <f>IFERROR(HousingProblemsTbl[[#This Row],[Total Rental Units with Severe Housing Problems and Equal to or less than 80% AMI]]/HousingProblemsTbl[[#This Row],[Total Rental Units Equal to or less than 80% AMI]], "-")</f>
        <v>0.23076923076923078</v>
      </c>
    </row>
    <row r="265" spans="1:4" x14ac:dyDescent="0.2">
      <c r="A265">
        <v>13051000601</v>
      </c>
      <c r="B265" s="14">
        <v>224</v>
      </c>
      <c r="C265" s="14">
        <v>700</v>
      </c>
      <c r="D265" s="15">
        <f>IFERROR(HousingProblemsTbl[[#This Row],[Total Rental Units with Severe Housing Problems and Equal to or less than 80% AMI]]/HousingProblemsTbl[[#This Row],[Total Rental Units Equal to or less than 80% AMI]], "-")</f>
        <v>0.32</v>
      </c>
    </row>
    <row r="266" spans="1:4" x14ac:dyDescent="0.2">
      <c r="A266">
        <v>13051001100</v>
      </c>
      <c r="B266" s="14">
        <v>180</v>
      </c>
      <c r="C266" s="14">
        <v>460</v>
      </c>
      <c r="D266" s="15">
        <f>IFERROR(HousingProblemsTbl[[#This Row],[Total Rental Units with Severe Housing Problems and Equal to or less than 80% AMI]]/HousingProblemsTbl[[#This Row],[Total Rental Units Equal to or less than 80% AMI]], "-")</f>
        <v>0.39130434782608697</v>
      </c>
    </row>
    <row r="267" spans="1:4" x14ac:dyDescent="0.2">
      <c r="A267">
        <v>13051001200</v>
      </c>
      <c r="B267" s="14">
        <v>265</v>
      </c>
      <c r="C267" s="14">
        <v>610</v>
      </c>
      <c r="D267" s="15">
        <f>IFERROR(HousingProblemsTbl[[#This Row],[Total Rental Units with Severe Housing Problems and Equal to or less than 80% AMI]]/HousingProblemsTbl[[#This Row],[Total Rental Units Equal to or less than 80% AMI]], "-")</f>
        <v>0.4344262295081967</v>
      </c>
    </row>
    <row r="268" spans="1:4" x14ac:dyDescent="0.2">
      <c r="A268">
        <v>13051002000</v>
      </c>
      <c r="B268" s="14">
        <v>190</v>
      </c>
      <c r="C268" s="14">
        <v>355</v>
      </c>
      <c r="D268" s="15">
        <f>IFERROR(HousingProblemsTbl[[#This Row],[Total Rental Units with Severe Housing Problems and Equal to or less than 80% AMI]]/HousingProblemsTbl[[#This Row],[Total Rental Units Equal to or less than 80% AMI]], "-")</f>
        <v>0.53521126760563376</v>
      </c>
    </row>
    <row r="269" spans="1:4" x14ac:dyDescent="0.2">
      <c r="A269">
        <v>13051002100</v>
      </c>
      <c r="B269" s="14">
        <v>110</v>
      </c>
      <c r="C269" s="14">
        <v>265</v>
      </c>
      <c r="D269" s="15">
        <f>IFERROR(HousingProblemsTbl[[#This Row],[Total Rental Units with Severe Housing Problems and Equal to or less than 80% AMI]]/HousingProblemsTbl[[#This Row],[Total Rental Units Equal to or less than 80% AMI]], "-")</f>
        <v>0.41509433962264153</v>
      </c>
    </row>
    <row r="270" spans="1:4" x14ac:dyDescent="0.2">
      <c r="A270">
        <v>13051002200</v>
      </c>
      <c r="B270" s="14">
        <v>235</v>
      </c>
      <c r="C270" s="14">
        <v>690</v>
      </c>
      <c r="D270" s="15">
        <f>IFERROR(HousingProblemsTbl[[#This Row],[Total Rental Units with Severe Housing Problems and Equal to or less than 80% AMI]]/HousingProblemsTbl[[#This Row],[Total Rental Units Equal to or less than 80% AMI]], "-")</f>
        <v>0.34057971014492755</v>
      </c>
    </row>
    <row r="271" spans="1:4" x14ac:dyDescent="0.2">
      <c r="A271">
        <v>13051002300</v>
      </c>
      <c r="B271" s="14">
        <v>154</v>
      </c>
      <c r="C271" s="14">
        <v>340</v>
      </c>
      <c r="D271" s="15">
        <f>IFERROR(HousingProblemsTbl[[#This Row],[Total Rental Units with Severe Housing Problems and Equal to or less than 80% AMI]]/HousingProblemsTbl[[#This Row],[Total Rental Units Equal to or less than 80% AMI]], "-")</f>
        <v>0.45294117647058824</v>
      </c>
    </row>
    <row r="272" spans="1:4" x14ac:dyDescent="0.2">
      <c r="A272">
        <v>13051002600</v>
      </c>
      <c r="B272" s="14">
        <v>140</v>
      </c>
      <c r="C272" s="14">
        <v>235</v>
      </c>
      <c r="D272" s="15">
        <f>IFERROR(HousingProblemsTbl[[#This Row],[Total Rental Units with Severe Housing Problems and Equal to or less than 80% AMI]]/HousingProblemsTbl[[#This Row],[Total Rental Units Equal to or less than 80% AMI]], "-")</f>
        <v>0.5957446808510638</v>
      </c>
    </row>
    <row r="273" spans="1:4" x14ac:dyDescent="0.2">
      <c r="A273">
        <v>13051002700</v>
      </c>
      <c r="B273" s="14">
        <v>275</v>
      </c>
      <c r="C273" s="14">
        <v>370</v>
      </c>
      <c r="D273" s="15">
        <f>IFERROR(HousingProblemsTbl[[#This Row],[Total Rental Units with Severe Housing Problems and Equal to or less than 80% AMI]]/HousingProblemsTbl[[#This Row],[Total Rental Units Equal to or less than 80% AMI]], "-")</f>
        <v>0.7432432432432432</v>
      </c>
    </row>
    <row r="274" spans="1:4" x14ac:dyDescent="0.2">
      <c r="A274">
        <v>13051002800</v>
      </c>
      <c r="B274" s="14">
        <v>285</v>
      </c>
      <c r="C274" s="14">
        <v>665</v>
      </c>
      <c r="D274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75" spans="1:4" x14ac:dyDescent="0.2">
      <c r="A275">
        <v>13051002900</v>
      </c>
      <c r="B275" s="14">
        <v>25</v>
      </c>
      <c r="C275" s="14">
        <v>135</v>
      </c>
      <c r="D275" s="15">
        <f>IFERROR(HousingProblemsTbl[[#This Row],[Total Rental Units with Severe Housing Problems and Equal to or less than 80% AMI]]/HousingProblemsTbl[[#This Row],[Total Rental Units Equal to or less than 80% AMI]], "-")</f>
        <v>0.18518518518518517</v>
      </c>
    </row>
    <row r="276" spans="1:4" x14ac:dyDescent="0.2">
      <c r="A276">
        <v>13051003000</v>
      </c>
      <c r="B276" s="14">
        <v>35</v>
      </c>
      <c r="C276" s="14">
        <v>80</v>
      </c>
      <c r="D276" s="15">
        <f>IFERROR(HousingProblemsTbl[[#This Row],[Total Rental Units with Severe Housing Problems and Equal to or less than 80% AMI]]/HousingProblemsTbl[[#This Row],[Total Rental Units Equal to or less than 80% AMI]], "-")</f>
        <v>0.4375</v>
      </c>
    </row>
    <row r="277" spans="1:4" x14ac:dyDescent="0.2">
      <c r="A277">
        <v>13051003301</v>
      </c>
      <c r="B277" s="14">
        <v>75</v>
      </c>
      <c r="C277" s="14">
        <v>260</v>
      </c>
      <c r="D277" s="15">
        <f>IFERROR(HousingProblemsTbl[[#This Row],[Total Rental Units with Severe Housing Problems and Equal to or less than 80% AMI]]/HousingProblemsTbl[[#This Row],[Total Rental Units Equal to or less than 80% AMI]], "-")</f>
        <v>0.28846153846153844</v>
      </c>
    </row>
    <row r="278" spans="1:4" x14ac:dyDescent="0.2">
      <c r="A278">
        <v>13051003302</v>
      </c>
      <c r="B278" s="14">
        <v>25</v>
      </c>
      <c r="C278" s="14">
        <v>210</v>
      </c>
      <c r="D278" s="15">
        <f>IFERROR(HousingProblemsTbl[[#This Row],[Total Rental Units with Severe Housing Problems and Equal to or less than 80% AMI]]/HousingProblemsTbl[[#This Row],[Total Rental Units Equal to or less than 80% AMI]], "-")</f>
        <v>0.11904761904761904</v>
      </c>
    </row>
    <row r="279" spans="1:4" x14ac:dyDescent="0.2">
      <c r="A279">
        <v>13051003400</v>
      </c>
      <c r="B279" s="14">
        <v>115</v>
      </c>
      <c r="C279" s="14">
        <v>345</v>
      </c>
      <c r="D279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80" spans="1:4" x14ac:dyDescent="0.2">
      <c r="A280">
        <v>13051003501</v>
      </c>
      <c r="B280" s="14">
        <v>110</v>
      </c>
      <c r="C280" s="14">
        <v>590</v>
      </c>
      <c r="D280" s="15">
        <f>IFERROR(HousingProblemsTbl[[#This Row],[Total Rental Units with Severe Housing Problems and Equal to or less than 80% AMI]]/HousingProblemsTbl[[#This Row],[Total Rental Units Equal to or less than 80% AMI]], "-")</f>
        <v>0.1864406779661017</v>
      </c>
    </row>
    <row r="281" spans="1:4" x14ac:dyDescent="0.2">
      <c r="A281">
        <v>13051003502</v>
      </c>
      <c r="B281" s="14">
        <v>240</v>
      </c>
      <c r="C281" s="14">
        <v>590</v>
      </c>
      <c r="D281" s="15">
        <f>IFERROR(HousingProblemsTbl[[#This Row],[Total Rental Units with Severe Housing Problems and Equal to or less than 80% AMI]]/HousingProblemsTbl[[#This Row],[Total Rental Units Equal to or less than 80% AMI]], "-")</f>
        <v>0.40677966101694918</v>
      </c>
    </row>
    <row r="282" spans="1:4" x14ac:dyDescent="0.2">
      <c r="A282">
        <v>13051003601</v>
      </c>
      <c r="B282" s="14">
        <v>305</v>
      </c>
      <c r="C282" s="14">
        <v>645</v>
      </c>
      <c r="D282" s="15">
        <f>IFERROR(HousingProblemsTbl[[#This Row],[Total Rental Units with Severe Housing Problems and Equal to or less than 80% AMI]]/HousingProblemsTbl[[#This Row],[Total Rental Units Equal to or less than 80% AMI]], "-")</f>
        <v>0.47286821705426357</v>
      </c>
    </row>
    <row r="283" spans="1:4" x14ac:dyDescent="0.2">
      <c r="A283">
        <v>13051003602</v>
      </c>
      <c r="B283" s="14">
        <v>320</v>
      </c>
      <c r="C283" s="14">
        <v>875</v>
      </c>
      <c r="D283" s="15">
        <f>IFERROR(HousingProblemsTbl[[#This Row],[Total Rental Units with Severe Housing Problems and Equal to or less than 80% AMI]]/HousingProblemsTbl[[#This Row],[Total Rental Units Equal to or less than 80% AMI]], "-")</f>
        <v>0.36571428571428571</v>
      </c>
    </row>
    <row r="284" spans="1:4" x14ac:dyDescent="0.2">
      <c r="A284">
        <v>13051003700</v>
      </c>
      <c r="B284" s="14">
        <v>65</v>
      </c>
      <c r="C284" s="14">
        <v>290</v>
      </c>
      <c r="D284" s="15">
        <f>IFERROR(HousingProblemsTbl[[#This Row],[Total Rental Units with Severe Housing Problems and Equal to or less than 80% AMI]]/HousingProblemsTbl[[#This Row],[Total Rental Units Equal to or less than 80% AMI]], "-")</f>
        <v>0.22413793103448276</v>
      </c>
    </row>
    <row r="285" spans="1:4" x14ac:dyDescent="0.2">
      <c r="A285">
        <v>13051003800</v>
      </c>
      <c r="B285" s="14">
        <v>35</v>
      </c>
      <c r="C285" s="14">
        <v>190</v>
      </c>
      <c r="D285" s="15">
        <f>IFERROR(HousingProblemsTbl[[#This Row],[Total Rental Units with Severe Housing Problems and Equal to or less than 80% AMI]]/HousingProblemsTbl[[#This Row],[Total Rental Units Equal to or less than 80% AMI]], "-")</f>
        <v>0.18421052631578946</v>
      </c>
    </row>
    <row r="286" spans="1:4" x14ac:dyDescent="0.2">
      <c r="A286">
        <v>13051003900</v>
      </c>
      <c r="B286" s="14">
        <v>54</v>
      </c>
      <c r="C286" s="14">
        <v>265</v>
      </c>
      <c r="D286" s="15">
        <f>IFERROR(HousingProblemsTbl[[#This Row],[Total Rental Units with Severe Housing Problems and Equal to or less than 80% AMI]]/HousingProblemsTbl[[#This Row],[Total Rental Units Equal to or less than 80% AMI]], "-")</f>
        <v>0.20377358490566039</v>
      </c>
    </row>
    <row r="287" spans="1:4" x14ac:dyDescent="0.2">
      <c r="A287">
        <v>13051004001</v>
      </c>
      <c r="B287" s="14">
        <v>305</v>
      </c>
      <c r="C287" s="14">
        <v>585</v>
      </c>
      <c r="D287" s="15">
        <f>IFERROR(HousingProblemsTbl[[#This Row],[Total Rental Units with Severe Housing Problems and Equal to or less than 80% AMI]]/HousingProblemsTbl[[#This Row],[Total Rental Units Equal to or less than 80% AMI]], "-")</f>
        <v>0.5213675213675214</v>
      </c>
    </row>
    <row r="288" spans="1:4" x14ac:dyDescent="0.2">
      <c r="A288">
        <v>13051004002</v>
      </c>
      <c r="B288" s="14">
        <v>110</v>
      </c>
      <c r="C288" s="14">
        <v>465</v>
      </c>
      <c r="D288" s="15">
        <f>IFERROR(HousingProblemsTbl[[#This Row],[Total Rental Units with Severe Housing Problems and Equal to or less than 80% AMI]]/HousingProblemsTbl[[#This Row],[Total Rental Units Equal to or less than 80% AMI]], "-")</f>
        <v>0.23655913978494625</v>
      </c>
    </row>
    <row r="289" spans="1:4" x14ac:dyDescent="0.2">
      <c r="A289">
        <v>13051004100</v>
      </c>
      <c r="B289" s="14">
        <v>80</v>
      </c>
      <c r="C289" s="14">
        <v>120</v>
      </c>
      <c r="D289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290" spans="1:4" x14ac:dyDescent="0.2">
      <c r="A290">
        <v>13051004207</v>
      </c>
      <c r="B290" s="14">
        <v>290</v>
      </c>
      <c r="C290" s="14">
        <v>530</v>
      </c>
      <c r="D290" s="15">
        <f>IFERROR(HousingProblemsTbl[[#This Row],[Total Rental Units with Severe Housing Problems and Equal to or less than 80% AMI]]/HousingProblemsTbl[[#This Row],[Total Rental Units Equal to or less than 80% AMI]], "-")</f>
        <v>0.54716981132075471</v>
      </c>
    </row>
    <row r="291" spans="1:4" x14ac:dyDescent="0.2">
      <c r="A291">
        <v>13051004208</v>
      </c>
      <c r="B291" s="14">
        <v>370</v>
      </c>
      <c r="C291" s="14">
        <v>820</v>
      </c>
      <c r="D291" s="15">
        <f>IFERROR(HousingProblemsTbl[[#This Row],[Total Rental Units with Severe Housing Problems and Equal to or less than 80% AMI]]/HousingProblemsTbl[[#This Row],[Total Rental Units Equal to or less than 80% AMI]], "-")</f>
        <v>0.45121951219512196</v>
      </c>
    </row>
    <row r="292" spans="1:4" x14ac:dyDescent="0.2">
      <c r="A292">
        <v>13051004209</v>
      </c>
      <c r="B292" s="14">
        <v>290</v>
      </c>
      <c r="C292" s="14">
        <v>730</v>
      </c>
      <c r="D292" s="15">
        <f>IFERROR(HousingProblemsTbl[[#This Row],[Total Rental Units with Severe Housing Problems and Equal to or less than 80% AMI]]/HousingProblemsTbl[[#This Row],[Total Rental Units Equal to or less than 80% AMI]], "-")</f>
        <v>0.39726027397260272</v>
      </c>
    </row>
    <row r="293" spans="1:4" x14ac:dyDescent="0.2">
      <c r="A293">
        <v>13051004210</v>
      </c>
      <c r="B293" s="14">
        <v>260</v>
      </c>
      <c r="C293" s="14">
        <v>840</v>
      </c>
      <c r="D293" s="15">
        <f>IFERROR(HousingProblemsTbl[[#This Row],[Total Rental Units with Severe Housing Problems and Equal to or less than 80% AMI]]/HousingProblemsTbl[[#This Row],[Total Rental Units Equal to or less than 80% AMI]], "-")</f>
        <v>0.30952380952380953</v>
      </c>
    </row>
    <row r="294" spans="1:4" x14ac:dyDescent="0.2">
      <c r="A294">
        <v>13051004211</v>
      </c>
      <c r="B294" s="14">
        <v>135</v>
      </c>
      <c r="C294" s="14">
        <v>250</v>
      </c>
      <c r="D294" s="15">
        <f>IFERROR(HousingProblemsTbl[[#This Row],[Total Rental Units with Severe Housing Problems and Equal to or less than 80% AMI]]/HousingProblemsTbl[[#This Row],[Total Rental Units Equal to or less than 80% AMI]], "-")</f>
        <v>0.54</v>
      </c>
    </row>
    <row r="295" spans="1:4" x14ac:dyDescent="0.2">
      <c r="A295">
        <v>13051004212</v>
      </c>
      <c r="B295" s="14">
        <v>105</v>
      </c>
      <c r="C295" s="14">
        <v>420</v>
      </c>
      <c r="D295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96" spans="1:4" x14ac:dyDescent="0.2">
      <c r="A296">
        <v>13051004300</v>
      </c>
      <c r="B296" s="14">
        <v>145</v>
      </c>
      <c r="C296" s="14">
        <v>400</v>
      </c>
      <c r="D296" s="15">
        <f>IFERROR(HousingProblemsTbl[[#This Row],[Total Rental Units with Severe Housing Problems and Equal to or less than 80% AMI]]/HousingProblemsTbl[[#This Row],[Total Rental Units Equal to or less than 80% AMI]], "-")</f>
        <v>0.36249999999999999</v>
      </c>
    </row>
    <row r="297" spans="1:4" x14ac:dyDescent="0.2">
      <c r="A297">
        <v>13051004400</v>
      </c>
      <c r="B297" s="14">
        <v>210</v>
      </c>
      <c r="C297" s="14">
        <v>445</v>
      </c>
      <c r="D297" s="15">
        <f>IFERROR(HousingProblemsTbl[[#This Row],[Total Rental Units with Severe Housing Problems and Equal to or less than 80% AMI]]/HousingProblemsTbl[[#This Row],[Total Rental Units Equal to or less than 80% AMI]], "-")</f>
        <v>0.47191011235955055</v>
      </c>
    </row>
    <row r="298" spans="1:4" x14ac:dyDescent="0.2">
      <c r="A298">
        <v>13051004500</v>
      </c>
      <c r="B298" s="14">
        <v>135</v>
      </c>
      <c r="C298" s="14">
        <v>335</v>
      </c>
      <c r="D298" s="15">
        <f>IFERROR(HousingProblemsTbl[[#This Row],[Total Rental Units with Severe Housing Problems and Equal to or less than 80% AMI]]/HousingProblemsTbl[[#This Row],[Total Rental Units Equal to or less than 80% AMI]], "-")</f>
        <v>0.40298507462686567</v>
      </c>
    </row>
    <row r="299" spans="1:4" x14ac:dyDescent="0.2">
      <c r="A299">
        <v>13051010102</v>
      </c>
      <c r="B299" s="14">
        <v>200</v>
      </c>
      <c r="C299" s="14">
        <v>450</v>
      </c>
      <c r="D299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300" spans="1:4" x14ac:dyDescent="0.2">
      <c r="A300">
        <v>13051010200</v>
      </c>
      <c r="B300" s="14">
        <v>175</v>
      </c>
      <c r="C300" s="14">
        <v>330</v>
      </c>
      <c r="D300" s="15">
        <f>IFERROR(HousingProblemsTbl[[#This Row],[Total Rental Units with Severe Housing Problems and Equal to or less than 80% AMI]]/HousingProblemsTbl[[#This Row],[Total Rental Units Equal to or less than 80% AMI]], "-")</f>
        <v>0.53030303030303028</v>
      </c>
    </row>
    <row r="301" spans="1:4" x14ac:dyDescent="0.2">
      <c r="A301">
        <v>13051010502</v>
      </c>
      <c r="B301" s="14">
        <v>215</v>
      </c>
      <c r="C301" s="14">
        <v>820</v>
      </c>
      <c r="D301" s="15">
        <f>IFERROR(HousingProblemsTbl[[#This Row],[Total Rental Units with Severe Housing Problems and Equal to or less than 80% AMI]]/HousingProblemsTbl[[#This Row],[Total Rental Units Equal to or less than 80% AMI]], "-")</f>
        <v>0.26219512195121952</v>
      </c>
    </row>
    <row r="302" spans="1:4" x14ac:dyDescent="0.2">
      <c r="A302">
        <v>13051010503</v>
      </c>
      <c r="B302" s="14">
        <v>85</v>
      </c>
      <c r="C302" s="14">
        <v>210</v>
      </c>
      <c r="D302" s="15">
        <f>IFERROR(HousingProblemsTbl[[#This Row],[Total Rental Units with Severe Housing Problems and Equal to or less than 80% AMI]]/HousingProblemsTbl[[#This Row],[Total Rental Units Equal to or less than 80% AMI]], "-")</f>
        <v>0.40476190476190477</v>
      </c>
    </row>
    <row r="303" spans="1:4" x14ac:dyDescent="0.2">
      <c r="A303">
        <v>13051010504</v>
      </c>
      <c r="B303" s="14">
        <v>265</v>
      </c>
      <c r="C303" s="14">
        <v>600</v>
      </c>
      <c r="D303" s="15">
        <f>IFERROR(HousingProblemsTbl[[#This Row],[Total Rental Units with Severe Housing Problems and Equal to or less than 80% AMI]]/HousingProblemsTbl[[#This Row],[Total Rental Units Equal to or less than 80% AMI]], "-")</f>
        <v>0.44166666666666665</v>
      </c>
    </row>
    <row r="304" spans="1:4" x14ac:dyDescent="0.2">
      <c r="A304">
        <v>13051010601</v>
      </c>
      <c r="B304" s="14">
        <v>120</v>
      </c>
      <c r="C304" s="14">
        <v>765</v>
      </c>
      <c r="D304" s="15">
        <f>IFERROR(HousingProblemsTbl[[#This Row],[Total Rental Units with Severe Housing Problems and Equal to or less than 80% AMI]]/HousingProblemsTbl[[#This Row],[Total Rental Units Equal to or less than 80% AMI]], "-")</f>
        <v>0.15686274509803921</v>
      </c>
    </row>
    <row r="305" spans="1:4" x14ac:dyDescent="0.2">
      <c r="A305">
        <v>13051010603</v>
      </c>
      <c r="B305" s="14">
        <v>90</v>
      </c>
      <c r="C305" s="14">
        <v>225</v>
      </c>
      <c r="D305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306" spans="1:4" x14ac:dyDescent="0.2">
      <c r="A306">
        <v>13051010701</v>
      </c>
      <c r="B306" s="14">
        <v>0</v>
      </c>
      <c r="C306" s="14">
        <v>0</v>
      </c>
      <c r="D30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07" spans="1:4" x14ac:dyDescent="0.2">
      <c r="A307">
        <v>13051010702</v>
      </c>
      <c r="B307" s="14">
        <v>100</v>
      </c>
      <c r="C307" s="14">
        <v>460</v>
      </c>
      <c r="D307" s="15">
        <f>IFERROR(HousingProblemsTbl[[#This Row],[Total Rental Units with Severe Housing Problems and Equal to or less than 80% AMI]]/HousingProblemsTbl[[#This Row],[Total Rental Units Equal to or less than 80% AMI]], "-")</f>
        <v>0.21739130434782608</v>
      </c>
    </row>
    <row r="308" spans="1:4" x14ac:dyDescent="0.2">
      <c r="A308">
        <v>13051010703</v>
      </c>
      <c r="B308" s="14">
        <v>255</v>
      </c>
      <c r="C308" s="14">
        <v>355</v>
      </c>
      <c r="D308" s="15">
        <f>IFERROR(HousingProblemsTbl[[#This Row],[Total Rental Units with Severe Housing Problems and Equal to or less than 80% AMI]]/HousingProblemsTbl[[#This Row],[Total Rental Units Equal to or less than 80% AMI]], "-")</f>
        <v>0.71830985915492962</v>
      </c>
    </row>
    <row r="309" spans="1:4" x14ac:dyDescent="0.2">
      <c r="A309">
        <v>13051010704</v>
      </c>
      <c r="B309" s="14">
        <v>255</v>
      </c>
      <c r="C309" s="14">
        <v>280</v>
      </c>
      <c r="D309" s="15">
        <f>IFERROR(HousingProblemsTbl[[#This Row],[Total Rental Units with Severe Housing Problems and Equal to or less than 80% AMI]]/HousingProblemsTbl[[#This Row],[Total Rental Units Equal to or less than 80% AMI]], "-")</f>
        <v>0.9107142857142857</v>
      </c>
    </row>
    <row r="310" spans="1:4" x14ac:dyDescent="0.2">
      <c r="A310">
        <v>13051010705</v>
      </c>
      <c r="B310" s="14">
        <v>0</v>
      </c>
      <c r="C310" s="14">
        <v>0</v>
      </c>
      <c r="D31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11" spans="1:4" x14ac:dyDescent="0.2">
      <c r="A311">
        <v>13051010706</v>
      </c>
      <c r="B311" s="14">
        <v>85</v>
      </c>
      <c r="C311" s="14">
        <v>85</v>
      </c>
      <c r="D31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312" spans="1:4" x14ac:dyDescent="0.2">
      <c r="A312">
        <v>13051010707</v>
      </c>
      <c r="B312" s="14">
        <v>0</v>
      </c>
      <c r="C312" s="14">
        <v>0</v>
      </c>
      <c r="D31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13" spans="1:4" x14ac:dyDescent="0.2">
      <c r="A313">
        <v>13051010801</v>
      </c>
      <c r="B313" s="14">
        <v>125</v>
      </c>
      <c r="C313" s="14">
        <v>365</v>
      </c>
      <c r="D313" s="15">
        <f>IFERROR(HousingProblemsTbl[[#This Row],[Total Rental Units with Severe Housing Problems and Equal to or less than 80% AMI]]/HousingProblemsTbl[[#This Row],[Total Rental Units Equal to or less than 80% AMI]], "-")</f>
        <v>0.34246575342465752</v>
      </c>
    </row>
    <row r="314" spans="1:4" x14ac:dyDescent="0.2">
      <c r="A314">
        <v>13051010806</v>
      </c>
      <c r="B314" s="14">
        <v>90</v>
      </c>
      <c r="C314" s="14">
        <v>470</v>
      </c>
      <c r="D314" s="15">
        <f>IFERROR(HousingProblemsTbl[[#This Row],[Total Rental Units with Severe Housing Problems and Equal to or less than 80% AMI]]/HousingProblemsTbl[[#This Row],[Total Rental Units Equal to or less than 80% AMI]], "-")</f>
        <v>0.19148936170212766</v>
      </c>
    </row>
    <row r="315" spans="1:4" x14ac:dyDescent="0.2">
      <c r="A315">
        <v>13051010807</v>
      </c>
      <c r="B315" s="14">
        <v>400</v>
      </c>
      <c r="C315" s="14">
        <v>465</v>
      </c>
      <c r="D315" s="15">
        <f>IFERROR(HousingProblemsTbl[[#This Row],[Total Rental Units with Severe Housing Problems and Equal to or less than 80% AMI]]/HousingProblemsTbl[[#This Row],[Total Rental Units Equal to or less than 80% AMI]], "-")</f>
        <v>0.86021505376344087</v>
      </c>
    </row>
    <row r="316" spans="1:4" x14ac:dyDescent="0.2">
      <c r="A316">
        <v>13051010810</v>
      </c>
      <c r="B316" s="14">
        <v>75</v>
      </c>
      <c r="C316" s="14">
        <v>120</v>
      </c>
      <c r="D316" s="15">
        <f>IFERROR(HousingProblemsTbl[[#This Row],[Total Rental Units with Severe Housing Problems and Equal to or less than 80% AMI]]/HousingProblemsTbl[[#This Row],[Total Rental Units Equal to or less than 80% AMI]], "-")</f>
        <v>0.625</v>
      </c>
    </row>
    <row r="317" spans="1:4" x14ac:dyDescent="0.2">
      <c r="A317">
        <v>13051010811</v>
      </c>
      <c r="B317" s="14">
        <v>160</v>
      </c>
      <c r="C317" s="14">
        <v>400</v>
      </c>
      <c r="D317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318" spans="1:4" x14ac:dyDescent="0.2">
      <c r="A318">
        <v>13051010812</v>
      </c>
      <c r="B318" s="14">
        <v>0</v>
      </c>
      <c r="C318" s="14">
        <v>0</v>
      </c>
      <c r="D31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19" spans="1:4" x14ac:dyDescent="0.2">
      <c r="A319">
        <v>13051010813</v>
      </c>
      <c r="B319" s="14">
        <v>300</v>
      </c>
      <c r="C319" s="14">
        <v>480</v>
      </c>
      <c r="D319" s="15">
        <f>IFERROR(HousingProblemsTbl[[#This Row],[Total Rental Units with Severe Housing Problems and Equal to or less than 80% AMI]]/HousingProblemsTbl[[#This Row],[Total Rental Units Equal to or less than 80% AMI]], "-")</f>
        <v>0.625</v>
      </c>
    </row>
    <row r="320" spans="1:4" x14ac:dyDescent="0.2">
      <c r="A320">
        <v>13051010814</v>
      </c>
      <c r="B320" s="14">
        <v>200</v>
      </c>
      <c r="C320" s="14">
        <v>490</v>
      </c>
      <c r="D320" s="15">
        <f>IFERROR(HousingProblemsTbl[[#This Row],[Total Rental Units with Severe Housing Problems and Equal to or less than 80% AMI]]/HousingProblemsTbl[[#This Row],[Total Rental Units Equal to or less than 80% AMI]], "-")</f>
        <v>0.40816326530612246</v>
      </c>
    </row>
    <row r="321" spans="1:4" x14ac:dyDescent="0.2">
      <c r="A321">
        <v>13051010815</v>
      </c>
      <c r="B321" s="14">
        <v>25</v>
      </c>
      <c r="C321" s="14">
        <v>120</v>
      </c>
      <c r="D321" s="15">
        <f>IFERROR(HousingProblemsTbl[[#This Row],[Total Rental Units with Severe Housing Problems and Equal to or less than 80% AMI]]/HousingProblemsTbl[[#This Row],[Total Rental Units Equal to or less than 80% AMI]], "-")</f>
        <v>0.20833333333333334</v>
      </c>
    </row>
    <row r="322" spans="1:4" x14ac:dyDescent="0.2">
      <c r="A322">
        <v>13051010816</v>
      </c>
      <c r="B322" s="14">
        <v>195</v>
      </c>
      <c r="C322" s="14">
        <v>345</v>
      </c>
      <c r="D322" s="15">
        <f>IFERROR(HousingProblemsTbl[[#This Row],[Total Rental Units with Severe Housing Problems and Equal to or less than 80% AMI]]/HousingProblemsTbl[[#This Row],[Total Rental Units Equal to or less than 80% AMI]], "-")</f>
        <v>0.56521739130434778</v>
      </c>
    </row>
    <row r="323" spans="1:4" x14ac:dyDescent="0.2">
      <c r="A323">
        <v>13051010817</v>
      </c>
      <c r="B323" s="14">
        <v>35</v>
      </c>
      <c r="C323" s="14">
        <v>35</v>
      </c>
      <c r="D32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324" spans="1:4" x14ac:dyDescent="0.2">
      <c r="A324">
        <v>13051010818</v>
      </c>
      <c r="B324" s="14">
        <v>115</v>
      </c>
      <c r="C324" s="14">
        <v>255</v>
      </c>
      <c r="D324" s="15">
        <f>IFERROR(HousingProblemsTbl[[#This Row],[Total Rental Units with Severe Housing Problems and Equal to or less than 80% AMI]]/HousingProblemsTbl[[#This Row],[Total Rental Units Equal to or less than 80% AMI]], "-")</f>
        <v>0.45098039215686275</v>
      </c>
    </row>
    <row r="325" spans="1:4" x14ac:dyDescent="0.2">
      <c r="A325">
        <v>13051010819</v>
      </c>
      <c r="B325" s="14">
        <v>85</v>
      </c>
      <c r="C325" s="14">
        <v>180</v>
      </c>
      <c r="D325" s="15">
        <f>IFERROR(HousingProblemsTbl[[#This Row],[Total Rental Units with Severe Housing Problems and Equal to or less than 80% AMI]]/HousingProblemsTbl[[#This Row],[Total Rental Units Equal to or less than 80% AMI]], "-")</f>
        <v>0.47222222222222221</v>
      </c>
    </row>
    <row r="326" spans="1:4" x14ac:dyDescent="0.2">
      <c r="A326">
        <v>13051010820</v>
      </c>
      <c r="B326" s="14">
        <v>105</v>
      </c>
      <c r="C326" s="14">
        <v>275</v>
      </c>
      <c r="D326" s="15">
        <f>IFERROR(HousingProblemsTbl[[#This Row],[Total Rental Units with Severe Housing Problems and Equal to or less than 80% AMI]]/HousingProblemsTbl[[#This Row],[Total Rental Units Equal to or less than 80% AMI]], "-")</f>
        <v>0.38181818181818183</v>
      </c>
    </row>
    <row r="327" spans="1:4" x14ac:dyDescent="0.2">
      <c r="A327">
        <v>13051010821</v>
      </c>
      <c r="B327" s="14">
        <v>0</v>
      </c>
      <c r="C327" s="14">
        <v>20</v>
      </c>
      <c r="D32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28" spans="1:4" x14ac:dyDescent="0.2">
      <c r="A328">
        <v>13051010901</v>
      </c>
      <c r="B328" s="14">
        <v>434</v>
      </c>
      <c r="C328" s="14">
        <v>970</v>
      </c>
      <c r="D328" s="15">
        <f>IFERROR(HousingProblemsTbl[[#This Row],[Total Rental Units with Severe Housing Problems and Equal to or less than 80% AMI]]/HousingProblemsTbl[[#This Row],[Total Rental Units Equal to or less than 80% AMI]], "-")</f>
        <v>0.44742268041237115</v>
      </c>
    </row>
    <row r="329" spans="1:4" x14ac:dyDescent="0.2">
      <c r="A329">
        <v>13051011004</v>
      </c>
      <c r="B329" s="14">
        <v>10</v>
      </c>
      <c r="C329" s="14">
        <v>45</v>
      </c>
      <c r="D329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330" spans="1:4" x14ac:dyDescent="0.2">
      <c r="A330">
        <v>13051011005</v>
      </c>
      <c r="B330" s="14">
        <v>10</v>
      </c>
      <c r="C330" s="14">
        <v>10</v>
      </c>
      <c r="D330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331" spans="1:4" x14ac:dyDescent="0.2">
      <c r="A331">
        <v>13051011006</v>
      </c>
      <c r="B331" s="14">
        <v>65</v>
      </c>
      <c r="C331" s="14">
        <v>140</v>
      </c>
      <c r="D331" s="15">
        <f>IFERROR(HousingProblemsTbl[[#This Row],[Total Rental Units with Severe Housing Problems and Equal to or less than 80% AMI]]/HousingProblemsTbl[[#This Row],[Total Rental Units Equal to or less than 80% AMI]], "-")</f>
        <v>0.4642857142857143</v>
      </c>
    </row>
    <row r="332" spans="1:4" x14ac:dyDescent="0.2">
      <c r="A332">
        <v>13051011007</v>
      </c>
      <c r="B332" s="14">
        <v>0</v>
      </c>
      <c r="C332" s="14">
        <v>105</v>
      </c>
      <c r="D33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33" spans="1:4" x14ac:dyDescent="0.2">
      <c r="A333">
        <v>13051011008</v>
      </c>
      <c r="B333" s="14">
        <v>85</v>
      </c>
      <c r="C333" s="14">
        <v>135</v>
      </c>
      <c r="D333" s="15">
        <f>IFERROR(HousingProblemsTbl[[#This Row],[Total Rental Units with Severe Housing Problems and Equal to or less than 80% AMI]]/HousingProblemsTbl[[#This Row],[Total Rental Units Equal to or less than 80% AMI]], "-")</f>
        <v>0.62962962962962965</v>
      </c>
    </row>
    <row r="334" spans="1:4" x14ac:dyDescent="0.2">
      <c r="A334">
        <v>13051011104</v>
      </c>
      <c r="B334" s="14">
        <v>35</v>
      </c>
      <c r="C334" s="14">
        <v>255</v>
      </c>
      <c r="D334" s="15">
        <f>IFERROR(HousingProblemsTbl[[#This Row],[Total Rental Units with Severe Housing Problems and Equal to or less than 80% AMI]]/HousingProblemsTbl[[#This Row],[Total Rental Units Equal to or less than 80% AMI]], "-")</f>
        <v>0.13725490196078433</v>
      </c>
    </row>
    <row r="335" spans="1:4" x14ac:dyDescent="0.2">
      <c r="A335">
        <v>13051011107</v>
      </c>
      <c r="B335" s="14">
        <v>15</v>
      </c>
      <c r="C335" s="14">
        <v>60</v>
      </c>
      <c r="D335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336" spans="1:4" x14ac:dyDescent="0.2">
      <c r="A336">
        <v>13051011108</v>
      </c>
      <c r="B336" s="14">
        <v>10</v>
      </c>
      <c r="C336" s="14">
        <v>10</v>
      </c>
      <c r="D33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337" spans="1:4" x14ac:dyDescent="0.2">
      <c r="A337">
        <v>13051011110</v>
      </c>
      <c r="B337" s="14">
        <v>0</v>
      </c>
      <c r="C337" s="14">
        <v>4</v>
      </c>
      <c r="D33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38" spans="1:4" x14ac:dyDescent="0.2">
      <c r="A338">
        <v>13051011111</v>
      </c>
      <c r="B338" s="14">
        <v>69</v>
      </c>
      <c r="C338" s="14">
        <v>119</v>
      </c>
      <c r="D338" s="15">
        <f>IFERROR(HousingProblemsTbl[[#This Row],[Total Rental Units with Severe Housing Problems and Equal to or less than 80% AMI]]/HousingProblemsTbl[[#This Row],[Total Rental Units Equal to or less than 80% AMI]], "-")</f>
        <v>0.57983193277310929</v>
      </c>
    </row>
    <row r="339" spans="1:4" x14ac:dyDescent="0.2">
      <c r="A339">
        <v>13051011112</v>
      </c>
      <c r="B339" s="14">
        <v>135</v>
      </c>
      <c r="C339" s="14">
        <v>240</v>
      </c>
      <c r="D339" s="15">
        <f>IFERROR(HousingProblemsTbl[[#This Row],[Total Rental Units with Severe Housing Problems and Equal to or less than 80% AMI]]/HousingProblemsTbl[[#This Row],[Total Rental Units Equal to or less than 80% AMI]], "-")</f>
        <v>0.5625</v>
      </c>
    </row>
    <row r="340" spans="1:4" x14ac:dyDescent="0.2">
      <c r="A340">
        <v>13051011113</v>
      </c>
      <c r="B340" s="14">
        <v>0</v>
      </c>
      <c r="C340" s="14">
        <v>15</v>
      </c>
      <c r="D34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41" spans="1:4" x14ac:dyDescent="0.2">
      <c r="A341">
        <v>13051011114</v>
      </c>
      <c r="B341" s="14">
        <v>55</v>
      </c>
      <c r="C341" s="14">
        <v>135</v>
      </c>
      <c r="D341" s="15">
        <f>IFERROR(HousingProblemsTbl[[#This Row],[Total Rental Units with Severe Housing Problems and Equal to or less than 80% AMI]]/HousingProblemsTbl[[#This Row],[Total Rental Units Equal to or less than 80% AMI]], "-")</f>
        <v>0.40740740740740738</v>
      </c>
    </row>
    <row r="342" spans="1:4" x14ac:dyDescent="0.2">
      <c r="A342">
        <v>13051011115</v>
      </c>
      <c r="B342" s="14">
        <v>44</v>
      </c>
      <c r="C342" s="14">
        <v>200</v>
      </c>
      <c r="D342" s="15">
        <f>IFERROR(HousingProblemsTbl[[#This Row],[Total Rental Units with Severe Housing Problems and Equal to or less than 80% AMI]]/HousingProblemsTbl[[#This Row],[Total Rental Units Equal to or less than 80% AMI]], "-")</f>
        <v>0.22</v>
      </c>
    </row>
    <row r="343" spans="1:4" x14ac:dyDescent="0.2">
      <c r="A343">
        <v>13051011200</v>
      </c>
      <c r="B343" s="14">
        <v>89</v>
      </c>
      <c r="C343" s="14">
        <v>185</v>
      </c>
      <c r="D343" s="15">
        <f>IFERROR(HousingProblemsTbl[[#This Row],[Total Rental Units with Severe Housing Problems and Equal to or less than 80% AMI]]/HousingProblemsTbl[[#This Row],[Total Rental Units Equal to or less than 80% AMI]], "-")</f>
        <v>0.48108108108108111</v>
      </c>
    </row>
    <row r="344" spans="1:4" x14ac:dyDescent="0.2">
      <c r="A344">
        <v>13051011300</v>
      </c>
      <c r="B344" s="14">
        <v>230</v>
      </c>
      <c r="C344" s="14">
        <v>430</v>
      </c>
      <c r="D344" s="15">
        <f>IFERROR(HousingProblemsTbl[[#This Row],[Total Rental Units with Severe Housing Problems and Equal to or less than 80% AMI]]/HousingProblemsTbl[[#This Row],[Total Rental Units Equal to or less than 80% AMI]], "-")</f>
        <v>0.53488372093023251</v>
      </c>
    </row>
    <row r="345" spans="1:4" x14ac:dyDescent="0.2">
      <c r="A345">
        <v>13051011400</v>
      </c>
      <c r="B345" s="14">
        <v>130</v>
      </c>
      <c r="C345" s="14">
        <v>435</v>
      </c>
      <c r="D345" s="15">
        <f>IFERROR(HousingProblemsTbl[[#This Row],[Total Rental Units with Severe Housing Problems and Equal to or less than 80% AMI]]/HousingProblemsTbl[[#This Row],[Total Rental Units Equal to or less than 80% AMI]], "-")</f>
        <v>0.2988505747126437</v>
      </c>
    </row>
    <row r="346" spans="1:4" x14ac:dyDescent="0.2">
      <c r="A346">
        <v>13051011500</v>
      </c>
      <c r="B346" s="14">
        <v>0</v>
      </c>
      <c r="C346" s="14">
        <v>18</v>
      </c>
      <c r="D3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47" spans="1:4" x14ac:dyDescent="0.2">
      <c r="A347">
        <v>13051011600</v>
      </c>
      <c r="B347" s="14">
        <v>65</v>
      </c>
      <c r="C347" s="14">
        <v>325</v>
      </c>
      <c r="D347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348" spans="1:4" x14ac:dyDescent="0.2">
      <c r="A348">
        <v>13051011700</v>
      </c>
      <c r="B348" s="14">
        <v>160</v>
      </c>
      <c r="C348" s="14">
        <v>435</v>
      </c>
      <c r="D348" s="15">
        <f>IFERROR(HousingProblemsTbl[[#This Row],[Total Rental Units with Severe Housing Problems and Equal to or less than 80% AMI]]/HousingProblemsTbl[[#This Row],[Total Rental Units Equal to or less than 80% AMI]], "-")</f>
        <v>0.36781609195402298</v>
      </c>
    </row>
    <row r="349" spans="1:4" x14ac:dyDescent="0.2">
      <c r="A349">
        <v>13051011800</v>
      </c>
      <c r="B349" s="14">
        <v>35</v>
      </c>
      <c r="C349" s="14">
        <v>150</v>
      </c>
      <c r="D349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350" spans="1:4" x14ac:dyDescent="0.2">
      <c r="A350">
        <v>13051011900</v>
      </c>
      <c r="B350" s="14">
        <v>195</v>
      </c>
      <c r="C350" s="14">
        <v>540</v>
      </c>
      <c r="D350" s="15">
        <f>IFERROR(HousingProblemsTbl[[#This Row],[Total Rental Units with Severe Housing Problems and Equal to or less than 80% AMI]]/HousingProblemsTbl[[#This Row],[Total Rental Units Equal to or less than 80% AMI]], "-")</f>
        <v>0.3611111111111111</v>
      </c>
    </row>
    <row r="351" spans="1:4" x14ac:dyDescent="0.2">
      <c r="A351">
        <v>13051980000</v>
      </c>
      <c r="B351" s="14">
        <v>0</v>
      </c>
      <c r="C351" s="14">
        <v>0</v>
      </c>
      <c r="D35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52" spans="1:4" x14ac:dyDescent="0.2">
      <c r="A352">
        <v>13051990000</v>
      </c>
      <c r="B352" s="14">
        <v>0</v>
      </c>
      <c r="C352" s="14">
        <v>0</v>
      </c>
      <c r="D35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53" spans="1:4" x14ac:dyDescent="0.2">
      <c r="A353">
        <v>13053020100</v>
      </c>
      <c r="B353" s="14">
        <v>115</v>
      </c>
      <c r="C353" s="14">
        <v>390</v>
      </c>
      <c r="D353" s="15">
        <f>IFERROR(HousingProblemsTbl[[#This Row],[Total Rental Units with Severe Housing Problems and Equal to or less than 80% AMI]]/HousingProblemsTbl[[#This Row],[Total Rental Units Equal to or less than 80% AMI]], "-")</f>
        <v>0.29487179487179488</v>
      </c>
    </row>
    <row r="354" spans="1:4" x14ac:dyDescent="0.2">
      <c r="A354">
        <v>13053020201</v>
      </c>
      <c r="B354" s="14">
        <v>0</v>
      </c>
      <c r="C354" s="14">
        <v>25</v>
      </c>
      <c r="D35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55" spans="1:4" x14ac:dyDescent="0.2">
      <c r="A355">
        <v>13053020203</v>
      </c>
      <c r="B355" s="14">
        <v>75</v>
      </c>
      <c r="C355" s="14">
        <v>170</v>
      </c>
      <c r="D355" s="15">
        <f>IFERROR(HousingProblemsTbl[[#This Row],[Total Rental Units with Severe Housing Problems and Equal to or less than 80% AMI]]/HousingProblemsTbl[[#This Row],[Total Rental Units Equal to or less than 80% AMI]], "-")</f>
        <v>0.44117647058823528</v>
      </c>
    </row>
    <row r="356" spans="1:4" x14ac:dyDescent="0.2">
      <c r="A356">
        <v>13053020205</v>
      </c>
      <c r="B356" s="14">
        <v>130</v>
      </c>
      <c r="C356" s="14">
        <v>390</v>
      </c>
      <c r="D356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357" spans="1:4" x14ac:dyDescent="0.2">
      <c r="A357">
        <v>13053020206</v>
      </c>
      <c r="B357" s="14">
        <v>0</v>
      </c>
      <c r="C357" s="14">
        <v>0</v>
      </c>
      <c r="D35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58" spans="1:4" x14ac:dyDescent="0.2">
      <c r="A358">
        <v>13055010100</v>
      </c>
      <c r="B358" s="14">
        <v>20</v>
      </c>
      <c r="C358" s="14">
        <v>105</v>
      </c>
      <c r="D358" s="15">
        <f>IFERROR(HousingProblemsTbl[[#This Row],[Total Rental Units with Severe Housing Problems and Equal to or less than 80% AMI]]/HousingProblemsTbl[[#This Row],[Total Rental Units Equal to or less than 80% AMI]], "-")</f>
        <v>0.19047619047619047</v>
      </c>
    </row>
    <row r="359" spans="1:4" x14ac:dyDescent="0.2">
      <c r="A359">
        <v>13055010201</v>
      </c>
      <c r="B359" s="14">
        <v>15</v>
      </c>
      <c r="C359" s="14">
        <v>175</v>
      </c>
      <c r="D359" s="15">
        <f>IFERROR(HousingProblemsTbl[[#This Row],[Total Rental Units with Severe Housing Problems and Equal to or less than 80% AMI]]/HousingProblemsTbl[[#This Row],[Total Rental Units Equal to or less than 80% AMI]], "-")</f>
        <v>8.5714285714285715E-2</v>
      </c>
    </row>
    <row r="360" spans="1:4" x14ac:dyDescent="0.2">
      <c r="A360">
        <v>13055010202</v>
      </c>
      <c r="B360" s="14">
        <v>120</v>
      </c>
      <c r="C360" s="14">
        <v>320</v>
      </c>
      <c r="D360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361" spans="1:4" x14ac:dyDescent="0.2">
      <c r="A361">
        <v>13055010300</v>
      </c>
      <c r="B361" s="14">
        <v>60</v>
      </c>
      <c r="C361" s="14">
        <v>205</v>
      </c>
      <c r="D361" s="15">
        <f>IFERROR(HousingProblemsTbl[[#This Row],[Total Rental Units with Severe Housing Problems and Equal to or less than 80% AMI]]/HousingProblemsTbl[[#This Row],[Total Rental Units Equal to or less than 80% AMI]], "-")</f>
        <v>0.29268292682926828</v>
      </c>
    </row>
    <row r="362" spans="1:4" x14ac:dyDescent="0.2">
      <c r="A362">
        <v>13055010401</v>
      </c>
      <c r="B362" s="14">
        <v>0</v>
      </c>
      <c r="C362" s="14">
        <v>110</v>
      </c>
      <c r="D36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63" spans="1:4" x14ac:dyDescent="0.2">
      <c r="A363">
        <v>13055010402</v>
      </c>
      <c r="B363" s="14">
        <v>235</v>
      </c>
      <c r="C363" s="14">
        <v>660</v>
      </c>
      <c r="D363" s="15">
        <f>IFERROR(HousingProblemsTbl[[#This Row],[Total Rental Units with Severe Housing Problems and Equal to or less than 80% AMI]]/HousingProblemsTbl[[#This Row],[Total Rental Units Equal to or less than 80% AMI]], "-")</f>
        <v>0.35606060606060608</v>
      </c>
    </row>
    <row r="364" spans="1:4" x14ac:dyDescent="0.2">
      <c r="A364">
        <v>13055010501</v>
      </c>
      <c r="B364" s="14">
        <v>20</v>
      </c>
      <c r="C364" s="14">
        <v>110</v>
      </c>
      <c r="D364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365" spans="1:4" x14ac:dyDescent="0.2">
      <c r="A365">
        <v>13055010502</v>
      </c>
      <c r="B365" s="14">
        <v>55</v>
      </c>
      <c r="C365" s="14">
        <v>480</v>
      </c>
      <c r="D365" s="15">
        <f>IFERROR(HousingProblemsTbl[[#This Row],[Total Rental Units with Severe Housing Problems and Equal to or less than 80% AMI]]/HousingProblemsTbl[[#This Row],[Total Rental Units Equal to or less than 80% AMI]], "-")</f>
        <v>0.11458333333333333</v>
      </c>
    </row>
    <row r="366" spans="1:4" x14ac:dyDescent="0.2">
      <c r="A366">
        <v>13055010600</v>
      </c>
      <c r="B366" s="14">
        <v>4</v>
      </c>
      <c r="C366" s="14">
        <v>75</v>
      </c>
      <c r="D366" s="15">
        <f>IFERROR(HousingProblemsTbl[[#This Row],[Total Rental Units with Severe Housing Problems and Equal to or less than 80% AMI]]/HousingProblemsTbl[[#This Row],[Total Rental Units Equal to or less than 80% AMI]], "-")</f>
        <v>5.3333333333333337E-2</v>
      </c>
    </row>
    <row r="367" spans="1:4" x14ac:dyDescent="0.2">
      <c r="A367">
        <v>13057090101</v>
      </c>
      <c r="B367" s="14">
        <v>20</v>
      </c>
      <c r="C367" s="14">
        <v>230</v>
      </c>
      <c r="D367" s="15">
        <f>IFERROR(HousingProblemsTbl[[#This Row],[Total Rental Units with Severe Housing Problems and Equal to or less than 80% AMI]]/HousingProblemsTbl[[#This Row],[Total Rental Units Equal to or less than 80% AMI]], "-")</f>
        <v>8.6956521739130432E-2</v>
      </c>
    </row>
    <row r="368" spans="1:4" x14ac:dyDescent="0.2">
      <c r="A368">
        <v>13057090102</v>
      </c>
      <c r="B368" s="14">
        <v>30</v>
      </c>
      <c r="C368" s="14">
        <v>75</v>
      </c>
      <c r="D368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369" spans="1:4" x14ac:dyDescent="0.2">
      <c r="A369">
        <v>13057090103</v>
      </c>
      <c r="B369" s="14">
        <v>8</v>
      </c>
      <c r="C369" s="14">
        <v>104</v>
      </c>
      <c r="D369" s="15">
        <f>IFERROR(HousingProblemsTbl[[#This Row],[Total Rental Units with Severe Housing Problems and Equal to or less than 80% AMI]]/HousingProblemsTbl[[#This Row],[Total Rental Units Equal to or less than 80% AMI]], "-")</f>
        <v>7.6923076923076927E-2</v>
      </c>
    </row>
    <row r="370" spans="1:4" x14ac:dyDescent="0.2">
      <c r="A370">
        <v>13057090201</v>
      </c>
      <c r="B370" s="14">
        <v>95</v>
      </c>
      <c r="C370" s="14">
        <v>185</v>
      </c>
      <c r="D370" s="15">
        <f>IFERROR(HousingProblemsTbl[[#This Row],[Total Rental Units with Severe Housing Problems and Equal to or less than 80% AMI]]/HousingProblemsTbl[[#This Row],[Total Rental Units Equal to or less than 80% AMI]], "-")</f>
        <v>0.51351351351351349</v>
      </c>
    </row>
    <row r="371" spans="1:4" x14ac:dyDescent="0.2">
      <c r="A371">
        <v>13057090202</v>
      </c>
      <c r="B371" s="14">
        <v>99</v>
      </c>
      <c r="C371" s="14">
        <v>190</v>
      </c>
      <c r="D371" s="15">
        <f>IFERROR(HousingProblemsTbl[[#This Row],[Total Rental Units with Severe Housing Problems and Equal to or less than 80% AMI]]/HousingProblemsTbl[[#This Row],[Total Rental Units Equal to or less than 80% AMI]], "-")</f>
        <v>0.52105263157894732</v>
      </c>
    </row>
    <row r="372" spans="1:4" x14ac:dyDescent="0.2">
      <c r="A372">
        <v>13057090301</v>
      </c>
      <c r="B372" s="14">
        <v>75</v>
      </c>
      <c r="C372" s="14">
        <v>130</v>
      </c>
      <c r="D372" s="15">
        <f>IFERROR(HousingProblemsTbl[[#This Row],[Total Rental Units with Severe Housing Problems and Equal to or less than 80% AMI]]/HousingProblemsTbl[[#This Row],[Total Rental Units Equal to or less than 80% AMI]], "-")</f>
        <v>0.57692307692307687</v>
      </c>
    </row>
    <row r="373" spans="1:4" x14ac:dyDescent="0.2">
      <c r="A373">
        <v>13057090302</v>
      </c>
      <c r="B373" s="14">
        <v>0</v>
      </c>
      <c r="C373" s="14">
        <v>50</v>
      </c>
      <c r="D37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74" spans="1:4" x14ac:dyDescent="0.2">
      <c r="A374">
        <v>13057090303</v>
      </c>
      <c r="B374" s="14">
        <v>0</v>
      </c>
      <c r="C374" s="14">
        <v>175</v>
      </c>
      <c r="D37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75" spans="1:4" x14ac:dyDescent="0.2">
      <c r="A375">
        <v>13057090401</v>
      </c>
      <c r="B375" s="14">
        <v>445</v>
      </c>
      <c r="C375" s="14">
        <v>1380</v>
      </c>
      <c r="D375" s="15">
        <f>IFERROR(HousingProblemsTbl[[#This Row],[Total Rental Units with Severe Housing Problems and Equal to or less than 80% AMI]]/HousingProblemsTbl[[#This Row],[Total Rental Units Equal to or less than 80% AMI]], "-")</f>
        <v>0.32246376811594202</v>
      </c>
    </row>
    <row r="376" spans="1:4" x14ac:dyDescent="0.2">
      <c r="A376">
        <v>13057090402</v>
      </c>
      <c r="B376" s="14">
        <v>20</v>
      </c>
      <c r="C376" s="14">
        <v>245</v>
      </c>
      <c r="D376" s="15">
        <f>IFERROR(HousingProblemsTbl[[#This Row],[Total Rental Units with Severe Housing Problems and Equal to or less than 80% AMI]]/HousingProblemsTbl[[#This Row],[Total Rental Units Equal to or less than 80% AMI]], "-")</f>
        <v>8.1632653061224483E-2</v>
      </c>
    </row>
    <row r="377" spans="1:4" x14ac:dyDescent="0.2">
      <c r="A377">
        <v>13057090503</v>
      </c>
      <c r="B377" s="14">
        <v>0</v>
      </c>
      <c r="C377" s="14">
        <v>0</v>
      </c>
      <c r="D37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78" spans="1:4" x14ac:dyDescent="0.2">
      <c r="A378">
        <v>13057090504</v>
      </c>
      <c r="B378" s="14">
        <v>0</v>
      </c>
      <c r="C378" s="14">
        <v>0</v>
      </c>
      <c r="D37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79" spans="1:4" x14ac:dyDescent="0.2">
      <c r="A379">
        <v>13057090505</v>
      </c>
      <c r="B379" s="14">
        <v>0</v>
      </c>
      <c r="C379" s="14">
        <v>0</v>
      </c>
      <c r="D37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80" spans="1:4" x14ac:dyDescent="0.2">
      <c r="A380">
        <v>13057090506</v>
      </c>
      <c r="B380" s="14">
        <v>25</v>
      </c>
      <c r="C380" s="14">
        <v>55</v>
      </c>
      <c r="D380" s="15">
        <f>IFERROR(HousingProblemsTbl[[#This Row],[Total Rental Units with Severe Housing Problems and Equal to or less than 80% AMI]]/HousingProblemsTbl[[#This Row],[Total Rental Units Equal to or less than 80% AMI]], "-")</f>
        <v>0.45454545454545453</v>
      </c>
    </row>
    <row r="381" spans="1:4" x14ac:dyDescent="0.2">
      <c r="A381">
        <v>13057090507</v>
      </c>
      <c r="B381" s="14">
        <v>0</v>
      </c>
      <c r="C381" s="14">
        <v>0</v>
      </c>
      <c r="D38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82" spans="1:4" x14ac:dyDescent="0.2">
      <c r="A382">
        <v>13057090603</v>
      </c>
      <c r="B382" s="14">
        <v>65</v>
      </c>
      <c r="C382" s="14">
        <v>175</v>
      </c>
      <c r="D382" s="15">
        <f>IFERROR(HousingProblemsTbl[[#This Row],[Total Rental Units with Severe Housing Problems and Equal to or less than 80% AMI]]/HousingProblemsTbl[[#This Row],[Total Rental Units Equal to or less than 80% AMI]], "-")</f>
        <v>0.37142857142857144</v>
      </c>
    </row>
    <row r="383" spans="1:4" x14ac:dyDescent="0.2">
      <c r="A383">
        <v>13057090604</v>
      </c>
      <c r="B383" s="14">
        <v>155</v>
      </c>
      <c r="C383" s="14">
        <v>355</v>
      </c>
      <c r="D383" s="15">
        <f>IFERROR(HousingProblemsTbl[[#This Row],[Total Rental Units with Severe Housing Problems and Equal to or less than 80% AMI]]/HousingProblemsTbl[[#This Row],[Total Rental Units Equal to or less than 80% AMI]], "-")</f>
        <v>0.43661971830985913</v>
      </c>
    </row>
    <row r="384" spans="1:4" x14ac:dyDescent="0.2">
      <c r="A384">
        <v>13057090605</v>
      </c>
      <c r="B384" s="14">
        <v>235</v>
      </c>
      <c r="C384" s="14">
        <v>540</v>
      </c>
      <c r="D384" s="15">
        <f>IFERROR(HousingProblemsTbl[[#This Row],[Total Rental Units with Severe Housing Problems and Equal to or less than 80% AMI]]/HousingProblemsTbl[[#This Row],[Total Rental Units Equal to or less than 80% AMI]], "-")</f>
        <v>0.43518518518518517</v>
      </c>
    </row>
    <row r="385" spans="1:4" x14ac:dyDescent="0.2">
      <c r="A385">
        <v>13057090606</v>
      </c>
      <c r="B385" s="14">
        <v>85</v>
      </c>
      <c r="C385" s="14">
        <v>330</v>
      </c>
      <c r="D385" s="15">
        <f>IFERROR(HousingProblemsTbl[[#This Row],[Total Rental Units with Severe Housing Problems and Equal to or less than 80% AMI]]/HousingProblemsTbl[[#This Row],[Total Rental Units Equal to or less than 80% AMI]], "-")</f>
        <v>0.25757575757575757</v>
      </c>
    </row>
    <row r="386" spans="1:4" x14ac:dyDescent="0.2">
      <c r="A386">
        <v>13057090703</v>
      </c>
      <c r="B386" s="14">
        <v>75</v>
      </c>
      <c r="C386" s="14">
        <v>840</v>
      </c>
      <c r="D386" s="15">
        <f>IFERROR(HousingProblemsTbl[[#This Row],[Total Rental Units with Severe Housing Problems and Equal to or less than 80% AMI]]/HousingProblemsTbl[[#This Row],[Total Rental Units Equal to or less than 80% AMI]], "-")</f>
        <v>8.9285714285714288E-2</v>
      </c>
    </row>
    <row r="387" spans="1:4" x14ac:dyDescent="0.2">
      <c r="A387">
        <v>13057090704</v>
      </c>
      <c r="B387" s="14">
        <v>260</v>
      </c>
      <c r="C387" s="14">
        <v>355</v>
      </c>
      <c r="D387" s="15">
        <f>IFERROR(HousingProblemsTbl[[#This Row],[Total Rental Units with Severe Housing Problems and Equal to or less than 80% AMI]]/HousingProblemsTbl[[#This Row],[Total Rental Units Equal to or less than 80% AMI]], "-")</f>
        <v>0.73239436619718312</v>
      </c>
    </row>
    <row r="388" spans="1:4" x14ac:dyDescent="0.2">
      <c r="A388">
        <v>13057090705</v>
      </c>
      <c r="B388" s="14">
        <v>195</v>
      </c>
      <c r="C388" s="14">
        <v>265</v>
      </c>
      <c r="D388" s="15">
        <f>IFERROR(HousingProblemsTbl[[#This Row],[Total Rental Units with Severe Housing Problems and Equal to or less than 80% AMI]]/HousingProblemsTbl[[#This Row],[Total Rental Units Equal to or less than 80% AMI]], "-")</f>
        <v>0.73584905660377353</v>
      </c>
    </row>
    <row r="389" spans="1:4" x14ac:dyDescent="0.2">
      <c r="A389">
        <v>13057090706</v>
      </c>
      <c r="B389" s="14">
        <v>0</v>
      </c>
      <c r="C389" s="14">
        <v>0</v>
      </c>
      <c r="D38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90" spans="1:4" x14ac:dyDescent="0.2">
      <c r="A390">
        <v>13057090707</v>
      </c>
      <c r="B390" s="14">
        <v>0</v>
      </c>
      <c r="C390" s="14">
        <v>85</v>
      </c>
      <c r="D39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91" spans="1:4" x14ac:dyDescent="0.2">
      <c r="A391">
        <v>13057090708</v>
      </c>
      <c r="B391" s="14">
        <v>180</v>
      </c>
      <c r="C391" s="14">
        <v>485</v>
      </c>
      <c r="D391" s="15">
        <f>IFERROR(HousingProblemsTbl[[#This Row],[Total Rental Units with Severe Housing Problems and Equal to or less than 80% AMI]]/HousingProblemsTbl[[#This Row],[Total Rental Units Equal to or less than 80% AMI]], "-")</f>
        <v>0.37113402061855671</v>
      </c>
    </row>
    <row r="392" spans="1:4" x14ac:dyDescent="0.2">
      <c r="A392">
        <v>13057090709</v>
      </c>
      <c r="B392" s="14">
        <v>45</v>
      </c>
      <c r="C392" s="14">
        <v>60</v>
      </c>
      <c r="D392" s="15">
        <f>IFERROR(HousingProblemsTbl[[#This Row],[Total Rental Units with Severe Housing Problems and Equal to or less than 80% AMI]]/HousingProblemsTbl[[#This Row],[Total Rental Units Equal to or less than 80% AMI]], "-")</f>
        <v>0.75</v>
      </c>
    </row>
    <row r="393" spans="1:4" x14ac:dyDescent="0.2">
      <c r="A393">
        <v>13057090710</v>
      </c>
      <c r="B393" s="14">
        <v>0</v>
      </c>
      <c r="C393" s="14">
        <v>0</v>
      </c>
      <c r="D39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394" spans="1:4" x14ac:dyDescent="0.2">
      <c r="A394">
        <v>13057090805</v>
      </c>
      <c r="B394" s="14">
        <v>25</v>
      </c>
      <c r="C394" s="14">
        <v>90</v>
      </c>
      <c r="D394" s="15">
        <f>IFERROR(HousingProblemsTbl[[#This Row],[Total Rental Units with Severe Housing Problems and Equal to or less than 80% AMI]]/HousingProblemsTbl[[#This Row],[Total Rental Units Equal to or less than 80% AMI]], "-")</f>
        <v>0.27777777777777779</v>
      </c>
    </row>
    <row r="395" spans="1:4" x14ac:dyDescent="0.2">
      <c r="A395">
        <v>13057090806</v>
      </c>
      <c r="B395" s="14">
        <v>0</v>
      </c>
      <c r="C395" s="14">
        <v>40</v>
      </c>
      <c r="D39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96" spans="1:4" x14ac:dyDescent="0.2">
      <c r="A396">
        <v>13057090807</v>
      </c>
      <c r="B396" s="14">
        <v>100</v>
      </c>
      <c r="C396" s="14">
        <v>120</v>
      </c>
      <c r="D396" s="15">
        <f>IFERROR(HousingProblemsTbl[[#This Row],[Total Rental Units with Severe Housing Problems and Equal to or less than 80% AMI]]/HousingProblemsTbl[[#This Row],[Total Rental Units Equal to or less than 80% AMI]], "-")</f>
        <v>0.83333333333333337</v>
      </c>
    </row>
    <row r="397" spans="1:4" x14ac:dyDescent="0.2">
      <c r="A397">
        <v>13057090808</v>
      </c>
      <c r="B397" s="14">
        <v>15</v>
      </c>
      <c r="C397" s="14">
        <v>35</v>
      </c>
      <c r="D397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398" spans="1:4" x14ac:dyDescent="0.2">
      <c r="A398">
        <v>13057090809</v>
      </c>
      <c r="B398" s="14">
        <v>0</v>
      </c>
      <c r="C398" s="14">
        <v>40</v>
      </c>
      <c r="D39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399" spans="1:4" x14ac:dyDescent="0.2">
      <c r="A399">
        <v>13057090810</v>
      </c>
      <c r="B399" s="14">
        <v>15</v>
      </c>
      <c r="C399" s="14">
        <v>70</v>
      </c>
      <c r="D399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400" spans="1:4" x14ac:dyDescent="0.2">
      <c r="A400">
        <v>13057090905</v>
      </c>
      <c r="B400" s="14">
        <v>125</v>
      </c>
      <c r="C400" s="14">
        <v>450</v>
      </c>
      <c r="D400" s="15">
        <f>IFERROR(HousingProblemsTbl[[#This Row],[Total Rental Units with Severe Housing Problems and Equal to or less than 80% AMI]]/HousingProblemsTbl[[#This Row],[Total Rental Units Equal to or less than 80% AMI]], "-")</f>
        <v>0.27777777777777779</v>
      </c>
    </row>
    <row r="401" spans="1:4" x14ac:dyDescent="0.2">
      <c r="A401">
        <v>13057090906</v>
      </c>
      <c r="B401" s="14">
        <v>4</v>
      </c>
      <c r="C401" s="14">
        <v>65</v>
      </c>
      <c r="D401" s="15">
        <f>IFERROR(HousingProblemsTbl[[#This Row],[Total Rental Units with Severe Housing Problems and Equal to or less than 80% AMI]]/HousingProblemsTbl[[#This Row],[Total Rental Units Equal to or less than 80% AMI]], "-")</f>
        <v>6.1538461538461542E-2</v>
      </c>
    </row>
    <row r="402" spans="1:4" x14ac:dyDescent="0.2">
      <c r="A402">
        <v>13057090907</v>
      </c>
      <c r="B402" s="14">
        <v>15</v>
      </c>
      <c r="C402" s="14">
        <v>170</v>
      </c>
      <c r="D402" s="15">
        <f>IFERROR(HousingProblemsTbl[[#This Row],[Total Rental Units with Severe Housing Problems and Equal to or less than 80% AMI]]/HousingProblemsTbl[[#This Row],[Total Rental Units Equal to or less than 80% AMI]], "-")</f>
        <v>8.8235294117647065E-2</v>
      </c>
    </row>
    <row r="403" spans="1:4" x14ac:dyDescent="0.2">
      <c r="A403">
        <v>13057090908</v>
      </c>
      <c r="B403" s="14">
        <v>25</v>
      </c>
      <c r="C403" s="14">
        <v>25</v>
      </c>
      <c r="D40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404" spans="1:4" x14ac:dyDescent="0.2">
      <c r="A404">
        <v>13057090909</v>
      </c>
      <c r="B404" s="14">
        <v>190</v>
      </c>
      <c r="C404" s="14">
        <v>695</v>
      </c>
      <c r="D404" s="15">
        <f>IFERROR(HousingProblemsTbl[[#This Row],[Total Rental Units with Severe Housing Problems and Equal to or less than 80% AMI]]/HousingProblemsTbl[[#This Row],[Total Rental Units Equal to or less than 80% AMI]], "-")</f>
        <v>0.2733812949640288</v>
      </c>
    </row>
    <row r="405" spans="1:4" x14ac:dyDescent="0.2">
      <c r="A405">
        <v>13057090910</v>
      </c>
      <c r="B405" s="14">
        <v>125</v>
      </c>
      <c r="C405" s="14">
        <v>205</v>
      </c>
      <c r="D405" s="15">
        <f>IFERROR(HousingProblemsTbl[[#This Row],[Total Rental Units with Severe Housing Problems and Equal to or less than 80% AMI]]/HousingProblemsTbl[[#This Row],[Total Rental Units Equal to or less than 80% AMI]], "-")</f>
        <v>0.6097560975609756</v>
      </c>
    </row>
    <row r="406" spans="1:4" x14ac:dyDescent="0.2">
      <c r="A406">
        <v>13057090911</v>
      </c>
      <c r="B406" s="14">
        <v>0</v>
      </c>
      <c r="C406" s="14">
        <v>20</v>
      </c>
      <c r="D40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407" spans="1:4" x14ac:dyDescent="0.2">
      <c r="A407">
        <v>13057090912</v>
      </c>
      <c r="B407" s="14">
        <v>15</v>
      </c>
      <c r="C407" s="14">
        <v>45</v>
      </c>
      <c r="D407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408" spans="1:4" x14ac:dyDescent="0.2">
      <c r="A408">
        <v>13057091001</v>
      </c>
      <c r="B408" s="14">
        <v>305</v>
      </c>
      <c r="C408" s="14">
        <v>710</v>
      </c>
      <c r="D408" s="15">
        <f>IFERROR(HousingProblemsTbl[[#This Row],[Total Rental Units with Severe Housing Problems and Equal to or less than 80% AMI]]/HousingProblemsTbl[[#This Row],[Total Rental Units Equal to or less than 80% AMI]], "-")</f>
        <v>0.42957746478873238</v>
      </c>
    </row>
    <row r="409" spans="1:4" x14ac:dyDescent="0.2">
      <c r="A409">
        <v>13057091006</v>
      </c>
      <c r="B409" s="14">
        <v>40</v>
      </c>
      <c r="C409" s="14">
        <v>50</v>
      </c>
      <c r="D409" s="15">
        <f>IFERROR(HousingProblemsTbl[[#This Row],[Total Rental Units with Severe Housing Problems and Equal to or less than 80% AMI]]/HousingProblemsTbl[[#This Row],[Total Rental Units Equal to or less than 80% AMI]], "-")</f>
        <v>0.8</v>
      </c>
    </row>
    <row r="410" spans="1:4" x14ac:dyDescent="0.2">
      <c r="A410">
        <v>13057091007</v>
      </c>
      <c r="B410" s="14">
        <v>0</v>
      </c>
      <c r="C410" s="14">
        <v>50</v>
      </c>
      <c r="D41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411" spans="1:4" x14ac:dyDescent="0.2">
      <c r="A411">
        <v>13057091009</v>
      </c>
      <c r="B411" s="14">
        <v>145</v>
      </c>
      <c r="C411" s="14">
        <v>295</v>
      </c>
      <c r="D411" s="15">
        <f>IFERROR(HousingProblemsTbl[[#This Row],[Total Rental Units with Severe Housing Problems and Equal to or less than 80% AMI]]/HousingProblemsTbl[[#This Row],[Total Rental Units Equal to or less than 80% AMI]], "-")</f>
        <v>0.49152542372881358</v>
      </c>
    </row>
    <row r="412" spans="1:4" x14ac:dyDescent="0.2">
      <c r="A412">
        <v>13057091010</v>
      </c>
      <c r="B412" s="14">
        <v>0</v>
      </c>
      <c r="C412" s="14">
        <v>20</v>
      </c>
      <c r="D41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413" spans="1:4" x14ac:dyDescent="0.2">
      <c r="A413">
        <v>13057091011</v>
      </c>
      <c r="B413" s="14">
        <v>425</v>
      </c>
      <c r="C413" s="14">
        <v>615</v>
      </c>
      <c r="D413" s="15">
        <f>IFERROR(HousingProblemsTbl[[#This Row],[Total Rental Units with Severe Housing Problems and Equal to or less than 80% AMI]]/HousingProblemsTbl[[#This Row],[Total Rental Units Equal to or less than 80% AMI]], "-")</f>
        <v>0.69105691056910568</v>
      </c>
    </row>
    <row r="414" spans="1:4" x14ac:dyDescent="0.2">
      <c r="A414">
        <v>13057091012</v>
      </c>
      <c r="B414" s="14">
        <v>215</v>
      </c>
      <c r="C414" s="14">
        <v>265</v>
      </c>
      <c r="D414" s="15">
        <f>IFERROR(HousingProblemsTbl[[#This Row],[Total Rental Units with Severe Housing Problems and Equal to or less than 80% AMI]]/HousingProblemsTbl[[#This Row],[Total Rental Units Equal to or less than 80% AMI]], "-")</f>
        <v>0.81132075471698117</v>
      </c>
    </row>
    <row r="415" spans="1:4" x14ac:dyDescent="0.2">
      <c r="A415">
        <v>13057091013</v>
      </c>
      <c r="B415" s="14">
        <v>115</v>
      </c>
      <c r="C415" s="14">
        <v>350</v>
      </c>
      <c r="D415" s="15">
        <f>IFERROR(HousingProblemsTbl[[#This Row],[Total Rental Units with Severe Housing Problems and Equal to or less than 80% AMI]]/HousingProblemsTbl[[#This Row],[Total Rental Units Equal to or less than 80% AMI]], "-")</f>
        <v>0.32857142857142857</v>
      </c>
    </row>
    <row r="416" spans="1:4" x14ac:dyDescent="0.2">
      <c r="A416">
        <v>13057091014</v>
      </c>
      <c r="B416" s="14">
        <v>355</v>
      </c>
      <c r="C416" s="14">
        <v>645</v>
      </c>
      <c r="D416" s="15">
        <f>IFERROR(HousingProblemsTbl[[#This Row],[Total Rental Units with Severe Housing Problems and Equal to or less than 80% AMI]]/HousingProblemsTbl[[#This Row],[Total Rental Units Equal to or less than 80% AMI]], "-")</f>
        <v>0.55038759689922478</v>
      </c>
    </row>
    <row r="417" spans="1:4" x14ac:dyDescent="0.2">
      <c r="A417">
        <v>13057091101</v>
      </c>
      <c r="B417" s="14">
        <v>100</v>
      </c>
      <c r="C417" s="14">
        <v>185</v>
      </c>
      <c r="D417" s="15">
        <f>IFERROR(HousingProblemsTbl[[#This Row],[Total Rental Units with Severe Housing Problems and Equal to or less than 80% AMI]]/HousingProblemsTbl[[#This Row],[Total Rental Units Equal to or less than 80% AMI]], "-")</f>
        <v>0.54054054054054057</v>
      </c>
    </row>
    <row r="418" spans="1:4" x14ac:dyDescent="0.2">
      <c r="A418">
        <v>13057091104</v>
      </c>
      <c r="B418" s="14">
        <v>15</v>
      </c>
      <c r="C418" s="14">
        <v>100</v>
      </c>
      <c r="D418" s="15">
        <f>IFERROR(HousingProblemsTbl[[#This Row],[Total Rental Units with Severe Housing Problems and Equal to or less than 80% AMI]]/HousingProblemsTbl[[#This Row],[Total Rental Units Equal to or less than 80% AMI]], "-")</f>
        <v>0.15</v>
      </c>
    </row>
    <row r="419" spans="1:4" x14ac:dyDescent="0.2">
      <c r="A419">
        <v>13057091105</v>
      </c>
      <c r="B419" s="14">
        <v>300</v>
      </c>
      <c r="C419" s="14">
        <v>615</v>
      </c>
      <c r="D419" s="15">
        <f>IFERROR(HousingProblemsTbl[[#This Row],[Total Rental Units with Severe Housing Problems and Equal to or less than 80% AMI]]/HousingProblemsTbl[[#This Row],[Total Rental Units Equal to or less than 80% AMI]], "-")</f>
        <v>0.48780487804878048</v>
      </c>
    </row>
    <row r="420" spans="1:4" x14ac:dyDescent="0.2">
      <c r="A420">
        <v>13057091106</v>
      </c>
      <c r="B420" s="14">
        <v>100</v>
      </c>
      <c r="C420" s="14">
        <v>290</v>
      </c>
      <c r="D420" s="15">
        <f>IFERROR(HousingProblemsTbl[[#This Row],[Total Rental Units with Severe Housing Problems and Equal to or less than 80% AMI]]/HousingProblemsTbl[[#This Row],[Total Rental Units Equal to or less than 80% AMI]], "-")</f>
        <v>0.34482758620689657</v>
      </c>
    </row>
    <row r="421" spans="1:4" x14ac:dyDescent="0.2">
      <c r="A421">
        <v>13057091107</v>
      </c>
      <c r="B421" s="14">
        <v>15</v>
      </c>
      <c r="C421" s="14">
        <v>80</v>
      </c>
      <c r="D421" s="15">
        <f>IFERROR(HousingProblemsTbl[[#This Row],[Total Rental Units with Severe Housing Problems and Equal to or less than 80% AMI]]/HousingProblemsTbl[[#This Row],[Total Rental Units Equal to or less than 80% AMI]], "-")</f>
        <v>0.1875</v>
      </c>
    </row>
    <row r="422" spans="1:4" x14ac:dyDescent="0.2">
      <c r="A422">
        <v>13057091108</v>
      </c>
      <c r="B422" s="14">
        <v>30</v>
      </c>
      <c r="C422" s="14">
        <v>50</v>
      </c>
      <c r="D422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423" spans="1:4" x14ac:dyDescent="0.2">
      <c r="A423">
        <v>13059000100</v>
      </c>
      <c r="B423" s="14">
        <v>570</v>
      </c>
      <c r="C423" s="14">
        <v>845</v>
      </c>
      <c r="D423" s="15">
        <f>IFERROR(HousingProblemsTbl[[#This Row],[Total Rental Units with Severe Housing Problems and Equal to or less than 80% AMI]]/HousingProblemsTbl[[#This Row],[Total Rental Units Equal to or less than 80% AMI]], "-")</f>
        <v>0.67455621301775148</v>
      </c>
    </row>
    <row r="424" spans="1:4" x14ac:dyDescent="0.2">
      <c r="A424">
        <v>13059000401</v>
      </c>
      <c r="B424" s="14">
        <v>270</v>
      </c>
      <c r="C424" s="14">
        <v>520</v>
      </c>
      <c r="D424" s="15">
        <f>IFERROR(HousingProblemsTbl[[#This Row],[Total Rental Units with Severe Housing Problems and Equal to or less than 80% AMI]]/HousingProblemsTbl[[#This Row],[Total Rental Units Equal to or less than 80% AMI]], "-")</f>
        <v>0.51923076923076927</v>
      </c>
    </row>
    <row r="425" spans="1:4" x14ac:dyDescent="0.2">
      <c r="A425">
        <v>13059000402</v>
      </c>
      <c r="B425" s="14">
        <v>199</v>
      </c>
      <c r="C425" s="14">
        <v>305</v>
      </c>
      <c r="D425" s="15">
        <f>IFERROR(HousingProblemsTbl[[#This Row],[Total Rental Units with Severe Housing Problems and Equal to or less than 80% AMI]]/HousingProblemsTbl[[#This Row],[Total Rental Units Equal to or less than 80% AMI]], "-")</f>
        <v>0.65245901639344261</v>
      </c>
    </row>
    <row r="426" spans="1:4" x14ac:dyDescent="0.2">
      <c r="A426">
        <v>13059000600</v>
      </c>
      <c r="B426" s="14">
        <v>255</v>
      </c>
      <c r="C426" s="14">
        <v>760</v>
      </c>
      <c r="D426" s="15">
        <f>IFERROR(HousingProblemsTbl[[#This Row],[Total Rental Units with Severe Housing Problems and Equal to or less than 80% AMI]]/HousingProblemsTbl[[#This Row],[Total Rental Units Equal to or less than 80% AMI]], "-")</f>
        <v>0.33552631578947367</v>
      </c>
    </row>
    <row r="427" spans="1:4" x14ac:dyDescent="0.2">
      <c r="A427">
        <v>13059000900</v>
      </c>
      <c r="B427" s="14">
        <v>585</v>
      </c>
      <c r="C427" s="14">
        <v>1305</v>
      </c>
      <c r="D427" s="15">
        <f>IFERROR(HousingProblemsTbl[[#This Row],[Total Rental Units with Severe Housing Problems and Equal to or less than 80% AMI]]/HousingProblemsTbl[[#This Row],[Total Rental Units Equal to or less than 80% AMI]], "-")</f>
        <v>0.44827586206896552</v>
      </c>
    </row>
    <row r="428" spans="1:4" x14ac:dyDescent="0.2">
      <c r="A428">
        <v>13059001200</v>
      </c>
      <c r="B428" s="14">
        <v>375</v>
      </c>
      <c r="C428" s="14">
        <v>740</v>
      </c>
      <c r="D428" s="15">
        <f>IFERROR(HousingProblemsTbl[[#This Row],[Total Rental Units with Severe Housing Problems and Equal to or less than 80% AMI]]/HousingProblemsTbl[[#This Row],[Total Rental Units Equal to or less than 80% AMI]], "-")</f>
        <v>0.5067567567567568</v>
      </c>
    </row>
    <row r="429" spans="1:4" x14ac:dyDescent="0.2">
      <c r="A429">
        <v>13059001700</v>
      </c>
      <c r="B429" s="14">
        <v>39</v>
      </c>
      <c r="C429" s="14">
        <v>255</v>
      </c>
      <c r="D429" s="15">
        <f>IFERROR(HousingProblemsTbl[[#This Row],[Total Rental Units with Severe Housing Problems and Equal to or less than 80% AMI]]/HousingProblemsTbl[[#This Row],[Total Rental Units Equal to or less than 80% AMI]], "-")</f>
        <v>0.15294117647058825</v>
      </c>
    </row>
    <row r="430" spans="1:4" x14ac:dyDescent="0.2">
      <c r="A430">
        <v>13059001800</v>
      </c>
      <c r="B430" s="14">
        <v>120</v>
      </c>
      <c r="C430" s="14">
        <v>335</v>
      </c>
      <c r="D430" s="15">
        <f>IFERROR(HousingProblemsTbl[[#This Row],[Total Rental Units with Severe Housing Problems and Equal to or less than 80% AMI]]/HousingProblemsTbl[[#This Row],[Total Rental Units Equal to or less than 80% AMI]], "-")</f>
        <v>0.35820895522388058</v>
      </c>
    </row>
    <row r="431" spans="1:4" x14ac:dyDescent="0.2">
      <c r="A431">
        <v>13059001900</v>
      </c>
      <c r="B431" s="14">
        <v>225</v>
      </c>
      <c r="C431" s="14">
        <v>555</v>
      </c>
      <c r="D431" s="15">
        <f>IFERROR(HousingProblemsTbl[[#This Row],[Total Rental Units with Severe Housing Problems and Equal to or less than 80% AMI]]/HousingProblemsTbl[[#This Row],[Total Rental Units Equal to or less than 80% AMI]], "-")</f>
        <v>0.40540540540540543</v>
      </c>
    </row>
    <row r="432" spans="1:4" x14ac:dyDescent="0.2">
      <c r="A432">
        <v>13059002000</v>
      </c>
      <c r="B432" s="14">
        <v>130</v>
      </c>
      <c r="C432" s="14">
        <v>355</v>
      </c>
      <c r="D432" s="15">
        <f>IFERROR(HousingProblemsTbl[[#This Row],[Total Rental Units with Severe Housing Problems and Equal to or less than 80% AMI]]/HousingProblemsTbl[[#This Row],[Total Rental Units Equal to or less than 80% AMI]], "-")</f>
        <v>0.36619718309859156</v>
      </c>
    </row>
    <row r="433" spans="1:4" x14ac:dyDescent="0.2">
      <c r="A433">
        <v>13059002100</v>
      </c>
      <c r="B433" s="14">
        <v>400</v>
      </c>
      <c r="C433" s="14">
        <v>755</v>
      </c>
      <c r="D433" s="15">
        <f>IFERROR(HousingProblemsTbl[[#This Row],[Total Rental Units with Severe Housing Problems and Equal to or less than 80% AMI]]/HousingProblemsTbl[[#This Row],[Total Rental Units Equal to or less than 80% AMI]], "-")</f>
        <v>0.5298013245033113</v>
      </c>
    </row>
    <row r="434" spans="1:4" x14ac:dyDescent="0.2">
      <c r="A434">
        <v>13059002200</v>
      </c>
      <c r="B434" s="14">
        <v>275</v>
      </c>
      <c r="C434" s="14">
        <v>425</v>
      </c>
      <c r="D434" s="15">
        <f>IFERROR(HousingProblemsTbl[[#This Row],[Total Rental Units with Severe Housing Problems and Equal to or less than 80% AMI]]/HousingProblemsTbl[[#This Row],[Total Rental Units Equal to or less than 80% AMI]], "-")</f>
        <v>0.6470588235294118</v>
      </c>
    </row>
    <row r="435" spans="1:4" x14ac:dyDescent="0.2">
      <c r="A435">
        <v>13059030101</v>
      </c>
      <c r="B435" s="14">
        <v>585</v>
      </c>
      <c r="C435" s="14">
        <v>915</v>
      </c>
      <c r="D435" s="15">
        <f>IFERROR(HousingProblemsTbl[[#This Row],[Total Rental Units with Severe Housing Problems and Equal to or less than 80% AMI]]/HousingProblemsTbl[[#This Row],[Total Rental Units Equal to or less than 80% AMI]], "-")</f>
        <v>0.63934426229508201</v>
      </c>
    </row>
    <row r="436" spans="1:4" x14ac:dyDescent="0.2">
      <c r="A436">
        <v>13059030102</v>
      </c>
      <c r="B436" s="14">
        <v>375</v>
      </c>
      <c r="C436" s="14">
        <v>715</v>
      </c>
      <c r="D436" s="15">
        <f>IFERROR(HousingProblemsTbl[[#This Row],[Total Rental Units with Severe Housing Problems and Equal to or less than 80% AMI]]/HousingProblemsTbl[[#This Row],[Total Rental Units Equal to or less than 80% AMI]], "-")</f>
        <v>0.52447552447552448</v>
      </c>
    </row>
    <row r="437" spans="1:4" x14ac:dyDescent="0.2">
      <c r="A437">
        <v>13059030200</v>
      </c>
      <c r="B437" s="14">
        <v>570</v>
      </c>
      <c r="C437" s="14">
        <v>1410</v>
      </c>
      <c r="D437" s="15">
        <f>IFERROR(HousingProblemsTbl[[#This Row],[Total Rental Units with Severe Housing Problems and Equal to or less than 80% AMI]]/HousingProblemsTbl[[#This Row],[Total Rental Units Equal to or less than 80% AMI]], "-")</f>
        <v>0.40425531914893614</v>
      </c>
    </row>
    <row r="438" spans="1:4" x14ac:dyDescent="0.2">
      <c r="A438">
        <v>13059130300</v>
      </c>
      <c r="B438" s="14">
        <v>330</v>
      </c>
      <c r="C438" s="14">
        <v>705</v>
      </c>
      <c r="D438" s="15">
        <f>IFERROR(HousingProblemsTbl[[#This Row],[Total Rental Units with Severe Housing Problems and Equal to or less than 80% AMI]]/HousingProblemsTbl[[#This Row],[Total Rental Units Equal to or less than 80% AMI]], "-")</f>
        <v>0.46808510638297873</v>
      </c>
    </row>
    <row r="439" spans="1:4" x14ac:dyDescent="0.2">
      <c r="A439">
        <v>13059130400</v>
      </c>
      <c r="B439" s="14">
        <v>155</v>
      </c>
      <c r="C439" s="14">
        <v>545</v>
      </c>
      <c r="D439" s="15">
        <f>IFERROR(HousingProblemsTbl[[#This Row],[Total Rental Units with Severe Housing Problems and Equal to or less than 80% AMI]]/HousingProblemsTbl[[#This Row],[Total Rental Units Equal to or less than 80% AMI]], "-")</f>
        <v>0.28440366972477066</v>
      </c>
    </row>
    <row r="440" spans="1:4" x14ac:dyDescent="0.2">
      <c r="A440">
        <v>13059130500</v>
      </c>
      <c r="B440" s="14">
        <v>125</v>
      </c>
      <c r="C440" s="14">
        <v>215</v>
      </c>
      <c r="D440" s="15">
        <f>IFERROR(HousingProblemsTbl[[#This Row],[Total Rental Units with Severe Housing Problems and Equal to or less than 80% AMI]]/HousingProblemsTbl[[#This Row],[Total Rental Units Equal to or less than 80% AMI]], "-")</f>
        <v>0.58139534883720934</v>
      </c>
    </row>
    <row r="441" spans="1:4" x14ac:dyDescent="0.2">
      <c r="A441">
        <v>13059130601</v>
      </c>
      <c r="B441" s="14">
        <v>15</v>
      </c>
      <c r="C441" s="14">
        <v>760</v>
      </c>
      <c r="D441" s="15">
        <f>IFERROR(HousingProblemsTbl[[#This Row],[Total Rental Units with Severe Housing Problems and Equal to or less than 80% AMI]]/HousingProblemsTbl[[#This Row],[Total Rental Units Equal to or less than 80% AMI]], "-")</f>
        <v>1.9736842105263157E-2</v>
      </c>
    </row>
    <row r="442" spans="1:4" x14ac:dyDescent="0.2">
      <c r="A442">
        <v>13059130602</v>
      </c>
      <c r="B442" s="14">
        <v>175</v>
      </c>
      <c r="C442" s="14">
        <v>530</v>
      </c>
      <c r="D442" s="15">
        <f>IFERROR(HousingProblemsTbl[[#This Row],[Total Rental Units with Severe Housing Problems and Equal to or less than 80% AMI]]/HousingProblemsTbl[[#This Row],[Total Rental Units Equal to or less than 80% AMI]], "-")</f>
        <v>0.330188679245283</v>
      </c>
    </row>
    <row r="443" spans="1:4" x14ac:dyDescent="0.2">
      <c r="A443">
        <v>13059130701</v>
      </c>
      <c r="B443" s="14">
        <v>170</v>
      </c>
      <c r="C443" s="14">
        <v>370</v>
      </c>
      <c r="D443" s="15">
        <f>IFERROR(HousingProblemsTbl[[#This Row],[Total Rental Units with Severe Housing Problems and Equal to or less than 80% AMI]]/HousingProblemsTbl[[#This Row],[Total Rental Units Equal to or less than 80% AMI]], "-")</f>
        <v>0.45945945945945948</v>
      </c>
    </row>
    <row r="444" spans="1:4" x14ac:dyDescent="0.2">
      <c r="A444">
        <v>13059130702</v>
      </c>
      <c r="B444" s="14">
        <v>120</v>
      </c>
      <c r="C444" s="14">
        <v>220</v>
      </c>
      <c r="D444" s="15">
        <f>IFERROR(HousingProblemsTbl[[#This Row],[Total Rental Units with Severe Housing Problems and Equal to or less than 80% AMI]]/HousingProblemsTbl[[#This Row],[Total Rental Units Equal to or less than 80% AMI]], "-")</f>
        <v>0.54545454545454541</v>
      </c>
    </row>
    <row r="445" spans="1:4" x14ac:dyDescent="0.2">
      <c r="A445">
        <v>13059140300</v>
      </c>
      <c r="B445" s="14">
        <v>290</v>
      </c>
      <c r="C445" s="14">
        <v>800</v>
      </c>
      <c r="D445" s="15">
        <f>IFERROR(HousingProblemsTbl[[#This Row],[Total Rental Units with Severe Housing Problems and Equal to or less than 80% AMI]]/HousingProblemsTbl[[#This Row],[Total Rental Units Equal to or less than 80% AMI]], "-")</f>
        <v>0.36249999999999999</v>
      </c>
    </row>
    <row r="446" spans="1:4" x14ac:dyDescent="0.2">
      <c r="A446">
        <v>13059140400</v>
      </c>
      <c r="B446" s="14">
        <v>70</v>
      </c>
      <c r="C446" s="14">
        <v>205</v>
      </c>
      <c r="D446" s="15">
        <f>IFERROR(HousingProblemsTbl[[#This Row],[Total Rental Units with Severe Housing Problems and Equal to or less than 80% AMI]]/HousingProblemsTbl[[#This Row],[Total Rental Units Equal to or less than 80% AMI]], "-")</f>
        <v>0.34146341463414637</v>
      </c>
    </row>
    <row r="447" spans="1:4" x14ac:dyDescent="0.2">
      <c r="A447">
        <v>13059140500</v>
      </c>
      <c r="B447" s="14">
        <v>405</v>
      </c>
      <c r="C447" s="14">
        <v>685</v>
      </c>
      <c r="D447" s="15">
        <f>IFERROR(HousingProblemsTbl[[#This Row],[Total Rental Units with Severe Housing Problems and Equal to or less than 80% AMI]]/HousingProblemsTbl[[#This Row],[Total Rental Units Equal to or less than 80% AMI]], "-")</f>
        <v>0.59124087591240881</v>
      </c>
    </row>
    <row r="448" spans="1:4" x14ac:dyDescent="0.2">
      <c r="A448">
        <v>13059140600</v>
      </c>
      <c r="B448" s="14">
        <v>119</v>
      </c>
      <c r="C448" s="14">
        <v>455</v>
      </c>
      <c r="D448" s="15">
        <f>IFERROR(HousingProblemsTbl[[#This Row],[Total Rental Units with Severe Housing Problems and Equal to or less than 80% AMI]]/HousingProblemsTbl[[#This Row],[Total Rental Units Equal to or less than 80% AMI]], "-")</f>
        <v>0.26153846153846155</v>
      </c>
    </row>
    <row r="449" spans="1:4" x14ac:dyDescent="0.2">
      <c r="A449">
        <v>13059150300</v>
      </c>
      <c r="B449" s="14">
        <v>300</v>
      </c>
      <c r="C449" s="14">
        <v>590</v>
      </c>
      <c r="D449" s="15">
        <f>IFERROR(HousingProblemsTbl[[#This Row],[Total Rental Units with Severe Housing Problems and Equal to or less than 80% AMI]]/HousingProblemsTbl[[#This Row],[Total Rental Units Equal to or less than 80% AMI]], "-")</f>
        <v>0.50847457627118642</v>
      </c>
    </row>
    <row r="450" spans="1:4" x14ac:dyDescent="0.2">
      <c r="A450">
        <v>13059150400</v>
      </c>
      <c r="B450" s="14">
        <v>575</v>
      </c>
      <c r="C450" s="14">
        <v>1095</v>
      </c>
      <c r="D450" s="15">
        <f>IFERROR(HousingProblemsTbl[[#This Row],[Total Rental Units with Severe Housing Problems and Equal to or less than 80% AMI]]/HousingProblemsTbl[[#This Row],[Total Rental Units Equal to or less than 80% AMI]], "-")</f>
        <v>0.52511415525114158</v>
      </c>
    </row>
    <row r="451" spans="1:4" x14ac:dyDescent="0.2">
      <c r="A451">
        <v>13059150500</v>
      </c>
      <c r="B451" s="14">
        <v>575</v>
      </c>
      <c r="C451" s="14">
        <v>1240</v>
      </c>
      <c r="D451" s="15">
        <f>IFERROR(HousingProblemsTbl[[#This Row],[Total Rental Units with Severe Housing Problems and Equal to or less than 80% AMI]]/HousingProblemsTbl[[#This Row],[Total Rental Units Equal to or less than 80% AMI]], "-")</f>
        <v>0.46370967741935482</v>
      </c>
    </row>
    <row r="452" spans="1:4" x14ac:dyDescent="0.2">
      <c r="A452">
        <v>13059150600</v>
      </c>
      <c r="B452" s="14">
        <v>365</v>
      </c>
      <c r="C452" s="14">
        <v>1070</v>
      </c>
      <c r="D452" s="15">
        <f>IFERROR(HousingProblemsTbl[[#This Row],[Total Rental Units with Severe Housing Problems and Equal to or less than 80% AMI]]/HousingProblemsTbl[[#This Row],[Total Rental Units Equal to or less than 80% AMI]], "-")</f>
        <v>0.34112149532710279</v>
      </c>
    </row>
    <row r="453" spans="1:4" x14ac:dyDescent="0.2">
      <c r="A453">
        <v>13059150701</v>
      </c>
      <c r="B453" s="14">
        <v>535</v>
      </c>
      <c r="C453" s="14">
        <v>1060</v>
      </c>
      <c r="D453" s="15">
        <f>IFERROR(HousingProblemsTbl[[#This Row],[Total Rental Units with Severe Housing Problems and Equal to or less than 80% AMI]]/HousingProblemsTbl[[#This Row],[Total Rental Units Equal to or less than 80% AMI]], "-")</f>
        <v>0.50471698113207553</v>
      </c>
    </row>
    <row r="454" spans="1:4" x14ac:dyDescent="0.2">
      <c r="A454">
        <v>13059150702</v>
      </c>
      <c r="B454" s="14">
        <v>20</v>
      </c>
      <c r="C454" s="14">
        <v>145</v>
      </c>
      <c r="D454" s="15">
        <f>IFERROR(HousingProblemsTbl[[#This Row],[Total Rental Units with Severe Housing Problems and Equal to or less than 80% AMI]]/HousingProblemsTbl[[#This Row],[Total Rental Units Equal to or less than 80% AMI]], "-")</f>
        <v>0.13793103448275862</v>
      </c>
    </row>
    <row r="455" spans="1:4" x14ac:dyDescent="0.2">
      <c r="A455">
        <v>13059150800</v>
      </c>
      <c r="B455" s="14">
        <v>200</v>
      </c>
      <c r="C455" s="14">
        <v>610</v>
      </c>
      <c r="D455" s="15">
        <f>IFERROR(HousingProblemsTbl[[#This Row],[Total Rental Units with Severe Housing Problems and Equal to or less than 80% AMI]]/HousingProblemsTbl[[#This Row],[Total Rental Units Equal to or less than 80% AMI]], "-")</f>
        <v>0.32786885245901637</v>
      </c>
    </row>
    <row r="456" spans="1:4" x14ac:dyDescent="0.2">
      <c r="A456">
        <v>13059150900</v>
      </c>
      <c r="B456" s="14">
        <v>195</v>
      </c>
      <c r="C456" s="14">
        <v>330</v>
      </c>
      <c r="D456" s="15">
        <f>IFERROR(HousingProblemsTbl[[#This Row],[Total Rental Units with Severe Housing Problems and Equal to or less than 80% AMI]]/HousingProblemsTbl[[#This Row],[Total Rental Units Equal to or less than 80% AMI]], "-")</f>
        <v>0.59090909090909094</v>
      </c>
    </row>
    <row r="457" spans="1:4" x14ac:dyDescent="0.2">
      <c r="A457">
        <v>13061960300</v>
      </c>
      <c r="B457" s="14">
        <v>33</v>
      </c>
      <c r="C457" s="14">
        <v>245</v>
      </c>
      <c r="D457" s="15">
        <f>IFERROR(HousingProblemsTbl[[#This Row],[Total Rental Units with Severe Housing Problems and Equal to or less than 80% AMI]]/HousingProblemsTbl[[#This Row],[Total Rental Units Equal to or less than 80% AMI]], "-")</f>
        <v>0.13469387755102041</v>
      </c>
    </row>
    <row r="458" spans="1:4" x14ac:dyDescent="0.2">
      <c r="A458">
        <v>13063040202</v>
      </c>
      <c r="B458" s="14">
        <v>174</v>
      </c>
      <c r="C458" s="14">
        <v>485</v>
      </c>
      <c r="D458" s="15">
        <f>IFERROR(HousingProblemsTbl[[#This Row],[Total Rental Units with Severe Housing Problems and Equal to or less than 80% AMI]]/HousingProblemsTbl[[#This Row],[Total Rental Units Equal to or less than 80% AMI]], "-")</f>
        <v>0.35876288659793815</v>
      </c>
    </row>
    <row r="459" spans="1:4" x14ac:dyDescent="0.2">
      <c r="A459">
        <v>13063040203</v>
      </c>
      <c r="B459" s="14">
        <v>150</v>
      </c>
      <c r="C459" s="14">
        <v>760</v>
      </c>
      <c r="D459" s="15">
        <f>IFERROR(HousingProblemsTbl[[#This Row],[Total Rental Units with Severe Housing Problems and Equal to or less than 80% AMI]]/HousingProblemsTbl[[#This Row],[Total Rental Units Equal to or less than 80% AMI]], "-")</f>
        <v>0.19736842105263158</v>
      </c>
    </row>
    <row r="460" spans="1:4" x14ac:dyDescent="0.2">
      <c r="A460">
        <v>13063040204</v>
      </c>
      <c r="B460" s="14">
        <v>315</v>
      </c>
      <c r="C460" s="14">
        <v>1050</v>
      </c>
      <c r="D460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461" spans="1:4" x14ac:dyDescent="0.2">
      <c r="A461">
        <v>13063040302</v>
      </c>
      <c r="B461" s="14">
        <v>415</v>
      </c>
      <c r="C461" s="14">
        <v>1055</v>
      </c>
      <c r="D461" s="15">
        <f>IFERROR(HousingProblemsTbl[[#This Row],[Total Rental Units with Severe Housing Problems and Equal to or less than 80% AMI]]/HousingProblemsTbl[[#This Row],[Total Rental Units Equal to or less than 80% AMI]], "-")</f>
        <v>0.39336492890995262</v>
      </c>
    </row>
    <row r="462" spans="1:4" x14ac:dyDescent="0.2">
      <c r="A462">
        <v>13063040306</v>
      </c>
      <c r="B462" s="14">
        <v>240</v>
      </c>
      <c r="C462" s="14">
        <v>1330</v>
      </c>
      <c r="D462" s="15">
        <f>IFERROR(HousingProblemsTbl[[#This Row],[Total Rental Units with Severe Housing Problems and Equal to or less than 80% AMI]]/HousingProblemsTbl[[#This Row],[Total Rental Units Equal to or less than 80% AMI]], "-")</f>
        <v>0.18045112781954886</v>
      </c>
    </row>
    <row r="463" spans="1:4" x14ac:dyDescent="0.2">
      <c r="A463">
        <v>13063040307</v>
      </c>
      <c r="B463" s="14">
        <v>65</v>
      </c>
      <c r="C463" s="14">
        <v>385</v>
      </c>
      <c r="D463" s="15">
        <f>IFERROR(HousingProblemsTbl[[#This Row],[Total Rental Units with Severe Housing Problems and Equal to or less than 80% AMI]]/HousingProblemsTbl[[#This Row],[Total Rental Units Equal to or less than 80% AMI]], "-")</f>
        <v>0.16883116883116883</v>
      </c>
    </row>
    <row r="464" spans="1:4" x14ac:dyDescent="0.2">
      <c r="A464">
        <v>13063040308</v>
      </c>
      <c r="B464" s="14">
        <v>410</v>
      </c>
      <c r="C464" s="14">
        <v>940</v>
      </c>
      <c r="D464" s="15">
        <f>IFERROR(HousingProblemsTbl[[#This Row],[Total Rental Units with Severe Housing Problems and Equal to or less than 80% AMI]]/HousingProblemsTbl[[#This Row],[Total Rental Units Equal to or less than 80% AMI]], "-")</f>
        <v>0.43617021276595747</v>
      </c>
    </row>
    <row r="465" spans="1:4" x14ac:dyDescent="0.2">
      <c r="A465">
        <v>13063040309</v>
      </c>
      <c r="B465" s="14">
        <v>220</v>
      </c>
      <c r="C465" s="14">
        <v>575</v>
      </c>
      <c r="D465" s="15">
        <f>IFERROR(HousingProblemsTbl[[#This Row],[Total Rental Units with Severe Housing Problems and Equal to or less than 80% AMI]]/HousingProblemsTbl[[#This Row],[Total Rental Units Equal to or less than 80% AMI]], "-")</f>
        <v>0.38260869565217392</v>
      </c>
    </row>
    <row r="466" spans="1:4" x14ac:dyDescent="0.2">
      <c r="A466">
        <v>13063040310</v>
      </c>
      <c r="B466" s="14">
        <v>270</v>
      </c>
      <c r="C466" s="14">
        <v>450</v>
      </c>
      <c r="D466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467" spans="1:4" x14ac:dyDescent="0.2">
      <c r="A467">
        <v>13063040407</v>
      </c>
      <c r="B467" s="14">
        <v>80</v>
      </c>
      <c r="C467" s="14">
        <v>325</v>
      </c>
      <c r="D467" s="15">
        <f>IFERROR(HousingProblemsTbl[[#This Row],[Total Rental Units with Severe Housing Problems and Equal to or less than 80% AMI]]/HousingProblemsTbl[[#This Row],[Total Rental Units Equal to or less than 80% AMI]], "-")</f>
        <v>0.24615384615384617</v>
      </c>
    </row>
    <row r="468" spans="1:4" x14ac:dyDescent="0.2">
      <c r="A468">
        <v>13063040409</v>
      </c>
      <c r="B468" s="14">
        <v>195</v>
      </c>
      <c r="C468" s="14">
        <v>500</v>
      </c>
      <c r="D468" s="15">
        <f>IFERROR(HousingProblemsTbl[[#This Row],[Total Rental Units with Severe Housing Problems and Equal to or less than 80% AMI]]/HousingProblemsTbl[[#This Row],[Total Rental Units Equal to or less than 80% AMI]], "-")</f>
        <v>0.39</v>
      </c>
    </row>
    <row r="469" spans="1:4" x14ac:dyDescent="0.2">
      <c r="A469">
        <v>13063040410</v>
      </c>
      <c r="B469" s="14">
        <v>90</v>
      </c>
      <c r="C469" s="14">
        <v>740</v>
      </c>
      <c r="D469" s="15">
        <f>IFERROR(HousingProblemsTbl[[#This Row],[Total Rental Units with Severe Housing Problems and Equal to or less than 80% AMI]]/HousingProblemsTbl[[#This Row],[Total Rental Units Equal to or less than 80% AMI]], "-")</f>
        <v>0.12162162162162163</v>
      </c>
    </row>
    <row r="470" spans="1:4" x14ac:dyDescent="0.2">
      <c r="A470">
        <v>13063040414</v>
      </c>
      <c r="B470" s="14">
        <v>65</v>
      </c>
      <c r="C470" s="14">
        <v>205</v>
      </c>
      <c r="D470" s="15">
        <f>IFERROR(HousingProblemsTbl[[#This Row],[Total Rental Units with Severe Housing Problems and Equal to or less than 80% AMI]]/HousingProblemsTbl[[#This Row],[Total Rental Units Equal to or less than 80% AMI]], "-")</f>
        <v>0.31707317073170732</v>
      </c>
    </row>
    <row r="471" spans="1:4" x14ac:dyDescent="0.2">
      <c r="A471">
        <v>13063040416</v>
      </c>
      <c r="B471" s="14">
        <v>80</v>
      </c>
      <c r="C471" s="14">
        <v>205</v>
      </c>
      <c r="D471" s="15">
        <f>IFERROR(HousingProblemsTbl[[#This Row],[Total Rental Units with Severe Housing Problems and Equal to or less than 80% AMI]]/HousingProblemsTbl[[#This Row],[Total Rental Units Equal to or less than 80% AMI]], "-")</f>
        <v>0.3902439024390244</v>
      </c>
    </row>
    <row r="472" spans="1:4" x14ac:dyDescent="0.2">
      <c r="A472">
        <v>13063040417</v>
      </c>
      <c r="B472" s="14">
        <v>620</v>
      </c>
      <c r="C472" s="14">
        <v>1465</v>
      </c>
      <c r="D472" s="15">
        <f>IFERROR(HousingProblemsTbl[[#This Row],[Total Rental Units with Severe Housing Problems and Equal to or less than 80% AMI]]/HousingProblemsTbl[[#This Row],[Total Rental Units Equal to or less than 80% AMI]], "-")</f>
        <v>0.42320819112627989</v>
      </c>
    </row>
    <row r="473" spans="1:4" x14ac:dyDescent="0.2">
      <c r="A473">
        <v>13063040418</v>
      </c>
      <c r="B473" s="14">
        <v>60</v>
      </c>
      <c r="C473" s="14">
        <v>60</v>
      </c>
      <c r="D47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474" spans="1:4" x14ac:dyDescent="0.2">
      <c r="A474">
        <v>13063040419</v>
      </c>
      <c r="B474" s="14">
        <v>465</v>
      </c>
      <c r="C474" s="14">
        <v>980</v>
      </c>
      <c r="D474" s="15">
        <f>IFERROR(HousingProblemsTbl[[#This Row],[Total Rental Units with Severe Housing Problems and Equal to or less than 80% AMI]]/HousingProblemsTbl[[#This Row],[Total Rental Units Equal to or less than 80% AMI]], "-")</f>
        <v>0.47448979591836737</v>
      </c>
    </row>
    <row r="475" spans="1:4" x14ac:dyDescent="0.2">
      <c r="A475">
        <v>13063040420</v>
      </c>
      <c r="B475" s="14">
        <v>30</v>
      </c>
      <c r="C475" s="14">
        <v>330</v>
      </c>
      <c r="D475" s="15">
        <f>IFERROR(HousingProblemsTbl[[#This Row],[Total Rental Units with Severe Housing Problems and Equal to or less than 80% AMI]]/HousingProblemsTbl[[#This Row],[Total Rental Units Equal to or less than 80% AMI]], "-")</f>
        <v>9.0909090909090912E-2</v>
      </c>
    </row>
    <row r="476" spans="1:4" x14ac:dyDescent="0.2">
      <c r="A476">
        <v>13063040421</v>
      </c>
      <c r="B476" s="14">
        <v>35</v>
      </c>
      <c r="C476" s="14">
        <v>65</v>
      </c>
      <c r="D476" s="15">
        <f>IFERROR(HousingProblemsTbl[[#This Row],[Total Rental Units with Severe Housing Problems and Equal to or less than 80% AMI]]/HousingProblemsTbl[[#This Row],[Total Rental Units Equal to or less than 80% AMI]], "-")</f>
        <v>0.53846153846153844</v>
      </c>
    </row>
    <row r="477" spans="1:4" x14ac:dyDescent="0.2">
      <c r="A477">
        <v>13063040422</v>
      </c>
      <c r="B477" s="14">
        <v>245</v>
      </c>
      <c r="C477" s="14">
        <v>640</v>
      </c>
      <c r="D477" s="15">
        <f>IFERROR(HousingProblemsTbl[[#This Row],[Total Rental Units with Severe Housing Problems and Equal to or less than 80% AMI]]/HousingProblemsTbl[[#This Row],[Total Rental Units Equal to or less than 80% AMI]], "-")</f>
        <v>0.3828125</v>
      </c>
    </row>
    <row r="478" spans="1:4" x14ac:dyDescent="0.2">
      <c r="A478">
        <v>13063040423</v>
      </c>
      <c r="B478" s="14">
        <v>190</v>
      </c>
      <c r="C478" s="14">
        <v>875</v>
      </c>
      <c r="D478" s="15">
        <f>IFERROR(HousingProblemsTbl[[#This Row],[Total Rental Units with Severe Housing Problems and Equal to or less than 80% AMI]]/HousingProblemsTbl[[#This Row],[Total Rental Units Equal to or less than 80% AMI]], "-")</f>
        <v>0.21714285714285714</v>
      </c>
    </row>
    <row r="479" spans="1:4" x14ac:dyDescent="0.2">
      <c r="A479">
        <v>13063040424</v>
      </c>
      <c r="B479" s="14">
        <v>160</v>
      </c>
      <c r="C479" s="14">
        <v>580</v>
      </c>
      <c r="D479" s="15">
        <f>IFERROR(HousingProblemsTbl[[#This Row],[Total Rental Units with Severe Housing Problems and Equal to or less than 80% AMI]]/HousingProblemsTbl[[#This Row],[Total Rental Units Equal to or less than 80% AMI]], "-")</f>
        <v>0.27586206896551724</v>
      </c>
    </row>
    <row r="480" spans="1:4" x14ac:dyDescent="0.2">
      <c r="A480">
        <v>13063040425</v>
      </c>
      <c r="B480" s="14">
        <v>205</v>
      </c>
      <c r="C480" s="14">
        <v>595</v>
      </c>
      <c r="D480" s="15">
        <f>IFERROR(HousingProblemsTbl[[#This Row],[Total Rental Units with Severe Housing Problems and Equal to or less than 80% AMI]]/HousingProblemsTbl[[#This Row],[Total Rental Units Equal to or less than 80% AMI]], "-")</f>
        <v>0.34453781512605042</v>
      </c>
    </row>
    <row r="481" spans="1:4" x14ac:dyDescent="0.2">
      <c r="A481">
        <v>13063040426</v>
      </c>
      <c r="B481" s="14">
        <v>225</v>
      </c>
      <c r="C481" s="14">
        <v>305</v>
      </c>
      <c r="D481" s="15">
        <f>IFERROR(HousingProblemsTbl[[#This Row],[Total Rental Units with Severe Housing Problems and Equal to or less than 80% AMI]]/HousingProblemsTbl[[#This Row],[Total Rental Units Equal to or less than 80% AMI]], "-")</f>
        <v>0.73770491803278693</v>
      </c>
    </row>
    <row r="482" spans="1:4" x14ac:dyDescent="0.2">
      <c r="A482">
        <v>13063040427</v>
      </c>
      <c r="B482" s="14">
        <v>65</v>
      </c>
      <c r="C482" s="14">
        <v>335</v>
      </c>
      <c r="D482" s="15">
        <f>IFERROR(HousingProblemsTbl[[#This Row],[Total Rental Units with Severe Housing Problems and Equal to or less than 80% AMI]]/HousingProblemsTbl[[#This Row],[Total Rental Units Equal to or less than 80% AMI]], "-")</f>
        <v>0.19402985074626866</v>
      </c>
    </row>
    <row r="483" spans="1:4" x14ac:dyDescent="0.2">
      <c r="A483">
        <v>13063040509</v>
      </c>
      <c r="B483" s="14">
        <v>120</v>
      </c>
      <c r="C483" s="14">
        <v>335</v>
      </c>
      <c r="D483" s="15">
        <f>IFERROR(HousingProblemsTbl[[#This Row],[Total Rental Units with Severe Housing Problems and Equal to or less than 80% AMI]]/HousingProblemsTbl[[#This Row],[Total Rental Units Equal to or less than 80% AMI]], "-")</f>
        <v>0.35820895522388058</v>
      </c>
    </row>
    <row r="484" spans="1:4" x14ac:dyDescent="0.2">
      <c r="A484">
        <v>13063040510</v>
      </c>
      <c r="B484" s="14">
        <v>280</v>
      </c>
      <c r="C484" s="14">
        <v>485</v>
      </c>
      <c r="D484" s="15">
        <f>IFERROR(HousingProblemsTbl[[#This Row],[Total Rental Units with Severe Housing Problems and Equal to or less than 80% AMI]]/HousingProblemsTbl[[#This Row],[Total Rental Units Equal to or less than 80% AMI]], "-")</f>
        <v>0.57731958762886593</v>
      </c>
    </row>
    <row r="485" spans="1:4" x14ac:dyDescent="0.2">
      <c r="A485">
        <v>13063040512</v>
      </c>
      <c r="B485" s="14">
        <v>295</v>
      </c>
      <c r="C485" s="14">
        <v>740</v>
      </c>
      <c r="D485" s="15">
        <f>IFERROR(HousingProblemsTbl[[#This Row],[Total Rental Units with Severe Housing Problems and Equal to or less than 80% AMI]]/HousingProblemsTbl[[#This Row],[Total Rental Units Equal to or less than 80% AMI]], "-")</f>
        <v>0.39864864864864863</v>
      </c>
    </row>
    <row r="486" spans="1:4" x14ac:dyDescent="0.2">
      <c r="A486">
        <v>13063040513</v>
      </c>
      <c r="B486" s="14">
        <v>125</v>
      </c>
      <c r="C486" s="14">
        <v>330</v>
      </c>
      <c r="D486" s="15">
        <f>IFERROR(HousingProblemsTbl[[#This Row],[Total Rental Units with Severe Housing Problems and Equal to or less than 80% AMI]]/HousingProblemsTbl[[#This Row],[Total Rental Units Equal to or less than 80% AMI]], "-")</f>
        <v>0.37878787878787878</v>
      </c>
    </row>
    <row r="487" spans="1:4" x14ac:dyDescent="0.2">
      <c r="A487">
        <v>13063040518</v>
      </c>
      <c r="B487" s="14">
        <v>330</v>
      </c>
      <c r="C487" s="14">
        <v>815</v>
      </c>
      <c r="D487" s="15">
        <f>IFERROR(HousingProblemsTbl[[#This Row],[Total Rental Units with Severe Housing Problems and Equal to or less than 80% AMI]]/HousingProblemsTbl[[#This Row],[Total Rental Units Equal to or less than 80% AMI]], "-")</f>
        <v>0.40490797546012269</v>
      </c>
    </row>
    <row r="488" spans="1:4" x14ac:dyDescent="0.2">
      <c r="A488">
        <v>13063040519</v>
      </c>
      <c r="B488" s="14">
        <v>635</v>
      </c>
      <c r="C488" s="14">
        <v>2050</v>
      </c>
      <c r="D488" s="15">
        <f>IFERROR(HousingProblemsTbl[[#This Row],[Total Rental Units with Severe Housing Problems and Equal to or less than 80% AMI]]/HousingProblemsTbl[[#This Row],[Total Rental Units Equal to or less than 80% AMI]], "-")</f>
        <v>0.30975609756097561</v>
      </c>
    </row>
    <row r="489" spans="1:4" x14ac:dyDescent="0.2">
      <c r="A489">
        <v>13063040521</v>
      </c>
      <c r="B489" s="14">
        <v>150</v>
      </c>
      <c r="C489" s="14">
        <v>455</v>
      </c>
      <c r="D489" s="15">
        <f>IFERROR(HousingProblemsTbl[[#This Row],[Total Rental Units with Severe Housing Problems and Equal to or less than 80% AMI]]/HousingProblemsTbl[[#This Row],[Total Rental Units Equal to or less than 80% AMI]], "-")</f>
        <v>0.32967032967032966</v>
      </c>
    </row>
    <row r="490" spans="1:4" x14ac:dyDescent="0.2">
      <c r="A490">
        <v>13063040522</v>
      </c>
      <c r="B490" s="14">
        <v>365</v>
      </c>
      <c r="C490" s="14">
        <v>865</v>
      </c>
      <c r="D490" s="15">
        <f>IFERROR(HousingProblemsTbl[[#This Row],[Total Rental Units with Severe Housing Problems and Equal to or less than 80% AMI]]/HousingProblemsTbl[[#This Row],[Total Rental Units Equal to or less than 80% AMI]], "-")</f>
        <v>0.42196531791907516</v>
      </c>
    </row>
    <row r="491" spans="1:4" x14ac:dyDescent="0.2">
      <c r="A491">
        <v>13063040523</v>
      </c>
      <c r="B491" s="14">
        <v>260</v>
      </c>
      <c r="C491" s="14">
        <v>555</v>
      </c>
      <c r="D491" s="15">
        <f>IFERROR(HousingProblemsTbl[[#This Row],[Total Rental Units with Severe Housing Problems and Equal to or less than 80% AMI]]/HousingProblemsTbl[[#This Row],[Total Rental Units Equal to or less than 80% AMI]], "-")</f>
        <v>0.46846846846846846</v>
      </c>
    </row>
    <row r="492" spans="1:4" x14ac:dyDescent="0.2">
      <c r="A492">
        <v>13063040525</v>
      </c>
      <c r="B492" s="14">
        <v>135</v>
      </c>
      <c r="C492" s="14">
        <v>295</v>
      </c>
      <c r="D492" s="15">
        <f>IFERROR(HousingProblemsTbl[[#This Row],[Total Rental Units with Severe Housing Problems and Equal to or less than 80% AMI]]/HousingProblemsTbl[[#This Row],[Total Rental Units Equal to or less than 80% AMI]], "-")</f>
        <v>0.4576271186440678</v>
      </c>
    </row>
    <row r="493" spans="1:4" x14ac:dyDescent="0.2">
      <c r="A493">
        <v>13063040527</v>
      </c>
      <c r="B493" s="14">
        <v>250</v>
      </c>
      <c r="C493" s="14">
        <v>500</v>
      </c>
      <c r="D493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494" spans="1:4" x14ac:dyDescent="0.2">
      <c r="A494">
        <v>13063040528</v>
      </c>
      <c r="B494" s="14">
        <v>220</v>
      </c>
      <c r="C494" s="14">
        <v>550</v>
      </c>
      <c r="D494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495" spans="1:4" x14ac:dyDescent="0.2">
      <c r="A495">
        <v>13063040529</v>
      </c>
      <c r="B495" s="14">
        <v>130</v>
      </c>
      <c r="C495" s="14">
        <v>285</v>
      </c>
      <c r="D495" s="15">
        <f>IFERROR(HousingProblemsTbl[[#This Row],[Total Rental Units with Severe Housing Problems and Equal to or less than 80% AMI]]/HousingProblemsTbl[[#This Row],[Total Rental Units Equal to or less than 80% AMI]], "-")</f>
        <v>0.45614035087719296</v>
      </c>
    </row>
    <row r="496" spans="1:4" x14ac:dyDescent="0.2">
      <c r="A496">
        <v>13063040530</v>
      </c>
      <c r="B496" s="14">
        <v>200</v>
      </c>
      <c r="C496" s="14">
        <v>635</v>
      </c>
      <c r="D496" s="15">
        <f>IFERROR(HousingProblemsTbl[[#This Row],[Total Rental Units with Severe Housing Problems and Equal to or less than 80% AMI]]/HousingProblemsTbl[[#This Row],[Total Rental Units Equal to or less than 80% AMI]], "-")</f>
        <v>0.31496062992125984</v>
      </c>
    </row>
    <row r="497" spans="1:4" x14ac:dyDescent="0.2">
      <c r="A497">
        <v>13063040531</v>
      </c>
      <c r="B497" s="14">
        <v>215</v>
      </c>
      <c r="C497" s="14">
        <v>655</v>
      </c>
      <c r="D497" s="15">
        <f>IFERROR(HousingProblemsTbl[[#This Row],[Total Rental Units with Severe Housing Problems and Equal to or less than 80% AMI]]/HousingProblemsTbl[[#This Row],[Total Rental Units Equal to or less than 80% AMI]], "-")</f>
        <v>0.3282442748091603</v>
      </c>
    </row>
    <row r="498" spans="1:4" x14ac:dyDescent="0.2">
      <c r="A498">
        <v>13063040532</v>
      </c>
      <c r="B498" s="14">
        <v>35</v>
      </c>
      <c r="C498" s="14">
        <v>340</v>
      </c>
      <c r="D498" s="15">
        <f>IFERROR(HousingProblemsTbl[[#This Row],[Total Rental Units with Severe Housing Problems and Equal to or less than 80% AMI]]/HousingProblemsTbl[[#This Row],[Total Rental Units Equal to or less than 80% AMI]], "-")</f>
        <v>0.10294117647058823</v>
      </c>
    </row>
    <row r="499" spans="1:4" x14ac:dyDescent="0.2">
      <c r="A499">
        <v>13063040533</v>
      </c>
      <c r="B499" s="14">
        <v>330</v>
      </c>
      <c r="C499" s="14">
        <v>655</v>
      </c>
      <c r="D499" s="15">
        <f>IFERROR(HousingProblemsTbl[[#This Row],[Total Rental Units with Severe Housing Problems and Equal to or less than 80% AMI]]/HousingProblemsTbl[[#This Row],[Total Rental Units Equal to or less than 80% AMI]], "-")</f>
        <v>0.50381679389312972</v>
      </c>
    </row>
    <row r="500" spans="1:4" x14ac:dyDescent="0.2">
      <c r="A500">
        <v>13063040534</v>
      </c>
      <c r="B500" s="14">
        <v>155</v>
      </c>
      <c r="C500" s="14">
        <v>290</v>
      </c>
      <c r="D500" s="15">
        <f>IFERROR(HousingProblemsTbl[[#This Row],[Total Rental Units with Severe Housing Problems and Equal to or less than 80% AMI]]/HousingProblemsTbl[[#This Row],[Total Rental Units Equal to or less than 80% AMI]], "-")</f>
        <v>0.53448275862068961</v>
      </c>
    </row>
    <row r="501" spans="1:4" x14ac:dyDescent="0.2">
      <c r="A501">
        <v>13063040535</v>
      </c>
      <c r="B501" s="14">
        <v>140</v>
      </c>
      <c r="C501" s="14">
        <v>305</v>
      </c>
      <c r="D501" s="15">
        <f>IFERROR(HousingProblemsTbl[[#This Row],[Total Rental Units with Severe Housing Problems and Equal to or less than 80% AMI]]/HousingProblemsTbl[[#This Row],[Total Rental Units Equal to or less than 80% AMI]], "-")</f>
        <v>0.45901639344262296</v>
      </c>
    </row>
    <row r="502" spans="1:4" x14ac:dyDescent="0.2">
      <c r="A502">
        <v>13063040536</v>
      </c>
      <c r="B502" s="14">
        <v>70</v>
      </c>
      <c r="C502" s="14">
        <v>380</v>
      </c>
      <c r="D502" s="15">
        <f>IFERROR(HousingProblemsTbl[[#This Row],[Total Rental Units with Severe Housing Problems and Equal to or less than 80% AMI]]/HousingProblemsTbl[[#This Row],[Total Rental Units Equal to or less than 80% AMI]], "-")</f>
        <v>0.18421052631578946</v>
      </c>
    </row>
    <row r="503" spans="1:4" x14ac:dyDescent="0.2">
      <c r="A503">
        <v>13063040537</v>
      </c>
      <c r="B503" s="14">
        <v>145</v>
      </c>
      <c r="C503" s="14">
        <v>300</v>
      </c>
      <c r="D503" s="15">
        <f>IFERROR(HousingProblemsTbl[[#This Row],[Total Rental Units with Severe Housing Problems and Equal to or less than 80% AMI]]/HousingProblemsTbl[[#This Row],[Total Rental Units Equal to or less than 80% AMI]], "-")</f>
        <v>0.48333333333333334</v>
      </c>
    </row>
    <row r="504" spans="1:4" x14ac:dyDescent="0.2">
      <c r="A504">
        <v>13063040538</v>
      </c>
      <c r="B504" s="14">
        <v>105</v>
      </c>
      <c r="C504" s="14">
        <v>270</v>
      </c>
      <c r="D504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505" spans="1:4" x14ac:dyDescent="0.2">
      <c r="A505">
        <v>13063040606</v>
      </c>
      <c r="B505" s="14">
        <v>35</v>
      </c>
      <c r="C505" s="14">
        <v>120</v>
      </c>
      <c r="D505" s="15">
        <f>IFERROR(HousingProblemsTbl[[#This Row],[Total Rental Units with Severe Housing Problems and Equal to or less than 80% AMI]]/HousingProblemsTbl[[#This Row],[Total Rental Units Equal to or less than 80% AMI]], "-")</f>
        <v>0.29166666666666669</v>
      </c>
    </row>
    <row r="506" spans="1:4" x14ac:dyDescent="0.2">
      <c r="A506">
        <v>13063040609</v>
      </c>
      <c r="B506" s="14">
        <v>365</v>
      </c>
      <c r="C506" s="14">
        <v>565</v>
      </c>
      <c r="D506" s="15">
        <f>IFERROR(HousingProblemsTbl[[#This Row],[Total Rental Units with Severe Housing Problems and Equal to or less than 80% AMI]]/HousingProblemsTbl[[#This Row],[Total Rental Units Equal to or less than 80% AMI]], "-")</f>
        <v>0.64601769911504425</v>
      </c>
    </row>
    <row r="507" spans="1:4" x14ac:dyDescent="0.2">
      <c r="A507">
        <v>13063040614</v>
      </c>
      <c r="B507" s="14">
        <v>100</v>
      </c>
      <c r="C507" s="14">
        <v>180</v>
      </c>
      <c r="D507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508" spans="1:4" x14ac:dyDescent="0.2">
      <c r="A508">
        <v>13063040615</v>
      </c>
      <c r="B508" s="14">
        <v>20</v>
      </c>
      <c r="C508" s="14">
        <v>120</v>
      </c>
      <c r="D508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509" spans="1:4" x14ac:dyDescent="0.2">
      <c r="A509">
        <v>13063040617</v>
      </c>
      <c r="B509" s="14">
        <v>39</v>
      </c>
      <c r="C509" s="14">
        <v>140</v>
      </c>
      <c r="D509" s="15">
        <f>IFERROR(HousingProblemsTbl[[#This Row],[Total Rental Units with Severe Housing Problems and Equal to or less than 80% AMI]]/HousingProblemsTbl[[#This Row],[Total Rental Units Equal to or less than 80% AMI]], "-")</f>
        <v>0.27857142857142858</v>
      </c>
    </row>
    <row r="510" spans="1:4" x14ac:dyDescent="0.2">
      <c r="A510">
        <v>13063040623</v>
      </c>
      <c r="B510" s="14">
        <v>210</v>
      </c>
      <c r="C510" s="14">
        <v>390</v>
      </c>
      <c r="D510" s="15">
        <f>IFERROR(HousingProblemsTbl[[#This Row],[Total Rental Units with Severe Housing Problems and Equal to or less than 80% AMI]]/HousingProblemsTbl[[#This Row],[Total Rental Units Equal to or less than 80% AMI]], "-")</f>
        <v>0.53846153846153844</v>
      </c>
    </row>
    <row r="511" spans="1:4" x14ac:dyDescent="0.2">
      <c r="A511">
        <v>13063040624</v>
      </c>
      <c r="B511" s="14">
        <v>0</v>
      </c>
      <c r="C511" s="14">
        <v>74</v>
      </c>
      <c r="D51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12" spans="1:4" x14ac:dyDescent="0.2">
      <c r="A512">
        <v>13063040625</v>
      </c>
      <c r="B512" s="14">
        <v>200</v>
      </c>
      <c r="C512" s="14">
        <v>480</v>
      </c>
      <c r="D512" s="15">
        <f>IFERROR(HousingProblemsTbl[[#This Row],[Total Rental Units with Severe Housing Problems and Equal to or less than 80% AMI]]/HousingProblemsTbl[[#This Row],[Total Rental Units Equal to or less than 80% AMI]], "-")</f>
        <v>0.41666666666666669</v>
      </c>
    </row>
    <row r="513" spans="1:4" x14ac:dyDescent="0.2">
      <c r="A513">
        <v>13063040626</v>
      </c>
      <c r="B513" s="14">
        <v>84</v>
      </c>
      <c r="C513" s="14">
        <v>235</v>
      </c>
      <c r="D513" s="15">
        <f>IFERROR(HousingProblemsTbl[[#This Row],[Total Rental Units with Severe Housing Problems and Equal to or less than 80% AMI]]/HousingProblemsTbl[[#This Row],[Total Rental Units Equal to or less than 80% AMI]], "-")</f>
        <v>0.35744680851063831</v>
      </c>
    </row>
    <row r="514" spans="1:4" x14ac:dyDescent="0.2">
      <c r="A514">
        <v>13063040627</v>
      </c>
      <c r="B514" s="14">
        <v>140</v>
      </c>
      <c r="C514" s="14">
        <v>370</v>
      </c>
      <c r="D514" s="15">
        <f>IFERROR(HousingProblemsTbl[[#This Row],[Total Rental Units with Severe Housing Problems and Equal to or less than 80% AMI]]/HousingProblemsTbl[[#This Row],[Total Rental Units Equal to or less than 80% AMI]], "-")</f>
        <v>0.3783783783783784</v>
      </c>
    </row>
    <row r="515" spans="1:4" x14ac:dyDescent="0.2">
      <c r="A515">
        <v>13063040628</v>
      </c>
      <c r="B515" s="14">
        <v>10</v>
      </c>
      <c r="C515" s="14">
        <v>60</v>
      </c>
      <c r="D515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516" spans="1:4" x14ac:dyDescent="0.2">
      <c r="A516">
        <v>13063040629</v>
      </c>
      <c r="B516" s="14">
        <v>175</v>
      </c>
      <c r="C516" s="14">
        <v>395</v>
      </c>
      <c r="D516" s="15">
        <f>IFERROR(HousingProblemsTbl[[#This Row],[Total Rental Units with Severe Housing Problems and Equal to or less than 80% AMI]]/HousingProblemsTbl[[#This Row],[Total Rental Units Equal to or less than 80% AMI]], "-")</f>
        <v>0.44303797468354428</v>
      </c>
    </row>
    <row r="517" spans="1:4" x14ac:dyDescent="0.2">
      <c r="A517">
        <v>13063040630</v>
      </c>
      <c r="B517" s="14">
        <v>280</v>
      </c>
      <c r="C517" s="14">
        <v>950</v>
      </c>
      <c r="D517" s="15">
        <f>IFERROR(HousingProblemsTbl[[#This Row],[Total Rental Units with Severe Housing Problems and Equal to or less than 80% AMI]]/HousingProblemsTbl[[#This Row],[Total Rental Units Equal to or less than 80% AMI]], "-")</f>
        <v>0.29473684210526313</v>
      </c>
    </row>
    <row r="518" spans="1:4" x14ac:dyDescent="0.2">
      <c r="A518">
        <v>13063040631</v>
      </c>
      <c r="B518" s="14">
        <v>95</v>
      </c>
      <c r="C518" s="14">
        <v>230</v>
      </c>
      <c r="D518" s="15">
        <f>IFERROR(HousingProblemsTbl[[#This Row],[Total Rental Units with Severe Housing Problems and Equal to or less than 80% AMI]]/HousingProblemsTbl[[#This Row],[Total Rental Units Equal to or less than 80% AMI]], "-")</f>
        <v>0.41304347826086957</v>
      </c>
    </row>
    <row r="519" spans="1:4" x14ac:dyDescent="0.2">
      <c r="A519">
        <v>13063040632</v>
      </c>
      <c r="B519" s="14">
        <v>760</v>
      </c>
      <c r="C519" s="14">
        <v>1400</v>
      </c>
      <c r="D519" s="15">
        <f>IFERROR(HousingProblemsTbl[[#This Row],[Total Rental Units with Severe Housing Problems and Equal to or less than 80% AMI]]/HousingProblemsTbl[[#This Row],[Total Rental Units Equal to or less than 80% AMI]], "-")</f>
        <v>0.54285714285714282</v>
      </c>
    </row>
    <row r="520" spans="1:4" x14ac:dyDescent="0.2">
      <c r="A520">
        <v>13063040633</v>
      </c>
      <c r="B520" s="14">
        <v>165</v>
      </c>
      <c r="C520" s="14">
        <v>290</v>
      </c>
      <c r="D520" s="15">
        <f>IFERROR(HousingProblemsTbl[[#This Row],[Total Rental Units with Severe Housing Problems and Equal to or less than 80% AMI]]/HousingProblemsTbl[[#This Row],[Total Rental Units Equal to or less than 80% AMI]], "-")</f>
        <v>0.56896551724137934</v>
      </c>
    </row>
    <row r="521" spans="1:4" x14ac:dyDescent="0.2">
      <c r="A521">
        <v>13063040634</v>
      </c>
      <c r="B521" s="14">
        <v>415</v>
      </c>
      <c r="C521" s="14">
        <v>965</v>
      </c>
      <c r="D521" s="15">
        <f>IFERROR(HousingProblemsTbl[[#This Row],[Total Rental Units with Severe Housing Problems and Equal to or less than 80% AMI]]/HousingProblemsTbl[[#This Row],[Total Rental Units Equal to or less than 80% AMI]], "-")</f>
        <v>0.43005181347150256</v>
      </c>
    </row>
    <row r="522" spans="1:4" x14ac:dyDescent="0.2">
      <c r="A522">
        <v>13063040635</v>
      </c>
      <c r="B522" s="14">
        <v>25</v>
      </c>
      <c r="C522" s="14">
        <v>220</v>
      </c>
      <c r="D522" s="15">
        <f>IFERROR(HousingProblemsTbl[[#This Row],[Total Rental Units with Severe Housing Problems and Equal to or less than 80% AMI]]/HousingProblemsTbl[[#This Row],[Total Rental Units Equal to or less than 80% AMI]], "-")</f>
        <v>0.11363636363636363</v>
      </c>
    </row>
    <row r="523" spans="1:4" x14ac:dyDescent="0.2">
      <c r="A523">
        <v>13063040636</v>
      </c>
      <c r="B523" s="14">
        <v>70</v>
      </c>
      <c r="C523" s="14">
        <v>70</v>
      </c>
      <c r="D52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524" spans="1:4" x14ac:dyDescent="0.2">
      <c r="A524">
        <v>13063040637</v>
      </c>
      <c r="B524" s="14">
        <v>70</v>
      </c>
      <c r="C524" s="14">
        <v>195</v>
      </c>
      <c r="D524" s="15">
        <f>IFERROR(HousingProblemsTbl[[#This Row],[Total Rental Units with Severe Housing Problems and Equal to or less than 80% AMI]]/HousingProblemsTbl[[#This Row],[Total Rental Units Equal to or less than 80% AMI]], "-")</f>
        <v>0.35897435897435898</v>
      </c>
    </row>
    <row r="525" spans="1:4" x14ac:dyDescent="0.2">
      <c r="A525">
        <v>13063040638</v>
      </c>
      <c r="B525" s="14">
        <v>25</v>
      </c>
      <c r="C525" s="14">
        <v>160</v>
      </c>
      <c r="D525" s="15">
        <f>IFERROR(HousingProblemsTbl[[#This Row],[Total Rental Units with Severe Housing Problems and Equal to or less than 80% AMI]]/HousingProblemsTbl[[#This Row],[Total Rental Units Equal to or less than 80% AMI]], "-")</f>
        <v>0.15625</v>
      </c>
    </row>
    <row r="526" spans="1:4" x14ac:dyDescent="0.2">
      <c r="A526">
        <v>13063040639</v>
      </c>
      <c r="B526" s="14">
        <v>0</v>
      </c>
      <c r="C526" s="14">
        <v>10</v>
      </c>
      <c r="D52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27" spans="1:4" x14ac:dyDescent="0.2">
      <c r="A527">
        <v>13063980000</v>
      </c>
      <c r="B527" s="14">
        <v>0</v>
      </c>
      <c r="C527" s="14">
        <v>0</v>
      </c>
      <c r="D52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28" spans="1:4" x14ac:dyDescent="0.2">
      <c r="A528">
        <v>13065970100</v>
      </c>
      <c r="B528" s="14">
        <v>105</v>
      </c>
      <c r="C528" s="14">
        <v>310</v>
      </c>
      <c r="D528" s="15">
        <f>IFERROR(HousingProblemsTbl[[#This Row],[Total Rental Units with Severe Housing Problems and Equal to or less than 80% AMI]]/HousingProblemsTbl[[#This Row],[Total Rental Units Equal to or less than 80% AMI]], "-")</f>
        <v>0.33870967741935482</v>
      </c>
    </row>
    <row r="529" spans="1:4" x14ac:dyDescent="0.2">
      <c r="A529">
        <v>13065970200</v>
      </c>
      <c r="B529" s="14">
        <v>30</v>
      </c>
      <c r="C529" s="14">
        <v>59</v>
      </c>
      <c r="D529" s="15">
        <f>IFERROR(HousingProblemsTbl[[#This Row],[Total Rental Units with Severe Housing Problems and Equal to or less than 80% AMI]]/HousingProblemsTbl[[#This Row],[Total Rental Units Equal to or less than 80% AMI]], "-")</f>
        <v>0.50847457627118642</v>
      </c>
    </row>
    <row r="530" spans="1:4" x14ac:dyDescent="0.2">
      <c r="A530">
        <v>13067030104</v>
      </c>
      <c r="B530" s="14">
        <v>195</v>
      </c>
      <c r="C530" s="14">
        <v>490</v>
      </c>
      <c r="D530" s="15">
        <f>IFERROR(HousingProblemsTbl[[#This Row],[Total Rental Units with Severe Housing Problems and Equal to or less than 80% AMI]]/HousingProblemsTbl[[#This Row],[Total Rental Units Equal to or less than 80% AMI]], "-")</f>
        <v>0.39795918367346939</v>
      </c>
    </row>
    <row r="531" spans="1:4" x14ac:dyDescent="0.2">
      <c r="A531">
        <v>13067030107</v>
      </c>
      <c r="B531" s="14">
        <v>10</v>
      </c>
      <c r="C531" s="14">
        <v>35</v>
      </c>
      <c r="D531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532" spans="1:4" x14ac:dyDescent="0.2">
      <c r="A532">
        <v>13067030108</v>
      </c>
      <c r="B532" s="14">
        <v>4</v>
      </c>
      <c r="C532" s="14">
        <v>130</v>
      </c>
      <c r="D532" s="15">
        <f>IFERROR(HousingProblemsTbl[[#This Row],[Total Rental Units with Severe Housing Problems and Equal to or less than 80% AMI]]/HousingProblemsTbl[[#This Row],[Total Rental Units Equal to or less than 80% AMI]], "-")</f>
        <v>3.0769230769230771E-2</v>
      </c>
    </row>
    <row r="533" spans="1:4" x14ac:dyDescent="0.2">
      <c r="A533">
        <v>13067030109</v>
      </c>
      <c r="B533" s="14">
        <v>15</v>
      </c>
      <c r="C533" s="14">
        <v>350</v>
      </c>
      <c r="D533" s="15">
        <f>IFERROR(HousingProblemsTbl[[#This Row],[Total Rental Units with Severe Housing Problems and Equal to or less than 80% AMI]]/HousingProblemsTbl[[#This Row],[Total Rental Units Equal to or less than 80% AMI]], "-")</f>
        <v>4.2857142857142858E-2</v>
      </c>
    </row>
    <row r="534" spans="1:4" x14ac:dyDescent="0.2">
      <c r="A534">
        <v>13067030110</v>
      </c>
      <c r="B534" s="14">
        <v>45</v>
      </c>
      <c r="C534" s="14">
        <v>120</v>
      </c>
      <c r="D534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535" spans="1:4" x14ac:dyDescent="0.2">
      <c r="A535">
        <v>13067030111</v>
      </c>
      <c r="B535" s="14">
        <v>85</v>
      </c>
      <c r="C535" s="14">
        <v>95</v>
      </c>
      <c r="D535" s="15">
        <f>IFERROR(HousingProblemsTbl[[#This Row],[Total Rental Units with Severe Housing Problems and Equal to or less than 80% AMI]]/HousingProblemsTbl[[#This Row],[Total Rental Units Equal to or less than 80% AMI]], "-")</f>
        <v>0.89473684210526316</v>
      </c>
    </row>
    <row r="536" spans="1:4" x14ac:dyDescent="0.2">
      <c r="A536">
        <v>13067030112</v>
      </c>
      <c r="B536" s="14">
        <v>180</v>
      </c>
      <c r="C536" s="14">
        <v>430</v>
      </c>
      <c r="D536" s="15">
        <f>IFERROR(HousingProblemsTbl[[#This Row],[Total Rental Units with Severe Housing Problems and Equal to or less than 80% AMI]]/HousingProblemsTbl[[#This Row],[Total Rental Units Equal to or less than 80% AMI]], "-")</f>
        <v>0.41860465116279072</v>
      </c>
    </row>
    <row r="537" spans="1:4" x14ac:dyDescent="0.2">
      <c r="A537">
        <v>13067030113</v>
      </c>
      <c r="B537" s="14">
        <v>35</v>
      </c>
      <c r="C537" s="14">
        <v>210</v>
      </c>
      <c r="D537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538" spans="1:4" x14ac:dyDescent="0.2">
      <c r="A538">
        <v>13067030220</v>
      </c>
      <c r="B538" s="14">
        <v>4</v>
      </c>
      <c r="C538" s="14">
        <v>24</v>
      </c>
      <c r="D538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539" spans="1:4" x14ac:dyDescent="0.2">
      <c r="A539">
        <v>13067030233</v>
      </c>
      <c r="B539" s="14">
        <v>10</v>
      </c>
      <c r="C539" s="14">
        <v>40</v>
      </c>
      <c r="D539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540" spans="1:4" x14ac:dyDescent="0.2">
      <c r="A540">
        <v>13067030235</v>
      </c>
      <c r="B540" s="14">
        <v>10</v>
      </c>
      <c r="C540" s="14">
        <v>70</v>
      </c>
      <c r="D540" s="15">
        <f>IFERROR(HousingProblemsTbl[[#This Row],[Total Rental Units with Severe Housing Problems and Equal to or less than 80% AMI]]/HousingProblemsTbl[[#This Row],[Total Rental Units Equal to or less than 80% AMI]], "-")</f>
        <v>0.14285714285714285</v>
      </c>
    </row>
    <row r="541" spans="1:4" x14ac:dyDescent="0.2">
      <c r="A541">
        <v>13067030236</v>
      </c>
      <c r="B541" s="14">
        <v>0</v>
      </c>
      <c r="C541" s="14">
        <v>43</v>
      </c>
      <c r="D54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42" spans="1:4" x14ac:dyDescent="0.2">
      <c r="A542">
        <v>13067030240</v>
      </c>
      <c r="B542" s="14">
        <v>140</v>
      </c>
      <c r="C542" s="14">
        <v>215</v>
      </c>
      <c r="D542" s="15">
        <f>IFERROR(HousingProblemsTbl[[#This Row],[Total Rental Units with Severe Housing Problems and Equal to or less than 80% AMI]]/HousingProblemsTbl[[#This Row],[Total Rental Units Equal to or less than 80% AMI]], "-")</f>
        <v>0.65116279069767447</v>
      </c>
    </row>
    <row r="543" spans="1:4" x14ac:dyDescent="0.2">
      <c r="A543">
        <v>13067030241</v>
      </c>
      <c r="B543" s="14">
        <v>0</v>
      </c>
      <c r="C543" s="14">
        <v>15</v>
      </c>
      <c r="D54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44" spans="1:4" x14ac:dyDescent="0.2">
      <c r="A544">
        <v>13067030242</v>
      </c>
      <c r="B544" s="14">
        <v>35</v>
      </c>
      <c r="C544" s="14">
        <v>105</v>
      </c>
      <c r="D544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545" spans="1:4" x14ac:dyDescent="0.2">
      <c r="A545">
        <v>13067030243</v>
      </c>
      <c r="B545" s="14">
        <v>165</v>
      </c>
      <c r="C545" s="14">
        <v>225</v>
      </c>
      <c r="D545" s="15">
        <f>IFERROR(HousingProblemsTbl[[#This Row],[Total Rental Units with Severe Housing Problems and Equal to or less than 80% AMI]]/HousingProblemsTbl[[#This Row],[Total Rental Units Equal to or less than 80% AMI]], "-")</f>
        <v>0.73333333333333328</v>
      </c>
    </row>
    <row r="546" spans="1:4" x14ac:dyDescent="0.2">
      <c r="A546">
        <v>13067030244</v>
      </c>
      <c r="B546" s="14">
        <v>0</v>
      </c>
      <c r="C546" s="14">
        <v>35</v>
      </c>
      <c r="D5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47" spans="1:4" x14ac:dyDescent="0.2">
      <c r="A547">
        <v>13067030245</v>
      </c>
      <c r="B547" s="14">
        <v>0</v>
      </c>
      <c r="C547" s="14">
        <v>0</v>
      </c>
      <c r="D54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48" spans="1:4" x14ac:dyDescent="0.2">
      <c r="A548">
        <v>13067030246</v>
      </c>
      <c r="B548" s="14">
        <v>20</v>
      </c>
      <c r="C548" s="14">
        <v>80</v>
      </c>
      <c r="D548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549" spans="1:4" x14ac:dyDescent="0.2">
      <c r="A549">
        <v>13067030247</v>
      </c>
      <c r="B549" s="14">
        <v>335</v>
      </c>
      <c r="C549" s="14">
        <v>785</v>
      </c>
      <c r="D549" s="15">
        <f>IFERROR(HousingProblemsTbl[[#This Row],[Total Rental Units with Severe Housing Problems and Equal to or less than 80% AMI]]/HousingProblemsTbl[[#This Row],[Total Rental Units Equal to or less than 80% AMI]], "-")</f>
        <v>0.42675159235668791</v>
      </c>
    </row>
    <row r="550" spans="1:4" x14ac:dyDescent="0.2">
      <c r="A550">
        <v>13067030248</v>
      </c>
      <c r="B550" s="14">
        <v>720</v>
      </c>
      <c r="C550" s="14">
        <v>1020</v>
      </c>
      <c r="D550" s="15">
        <f>IFERROR(HousingProblemsTbl[[#This Row],[Total Rental Units with Severe Housing Problems and Equal to or less than 80% AMI]]/HousingProblemsTbl[[#This Row],[Total Rental Units Equal to or less than 80% AMI]], "-")</f>
        <v>0.70588235294117652</v>
      </c>
    </row>
    <row r="551" spans="1:4" x14ac:dyDescent="0.2">
      <c r="A551">
        <v>13067030249</v>
      </c>
      <c r="B551" s="14">
        <v>270</v>
      </c>
      <c r="C551" s="14">
        <v>390</v>
      </c>
      <c r="D551" s="15">
        <f>IFERROR(HousingProblemsTbl[[#This Row],[Total Rental Units with Severe Housing Problems and Equal to or less than 80% AMI]]/HousingProblemsTbl[[#This Row],[Total Rental Units Equal to or less than 80% AMI]], "-")</f>
        <v>0.69230769230769229</v>
      </c>
    </row>
    <row r="552" spans="1:4" x14ac:dyDescent="0.2">
      <c r="A552">
        <v>13067030250</v>
      </c>
      <c r="B552" s="14">
        <v>0</v>
      </c>
      <c r="C552" s="14">
        <v>10</v>
      </c>
      <c r="D55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53" spans="1:4" x14ac:dyDescent="0.2">
      <c r="A553">
        <v>13067030251</v>
      </c>
      <c r="B553" s="14">
        <v>0</v>
      </c>
      <c r="C553" s="14">
        <v>15</v>
      </c>
      <c r="D55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54" spans="1:4" x14ac:dyDescent="0.2">
      <c r="A554">
        <v>13067030252</v>
      </c>
      <c r="B554" s="14">
        <v>10</v>
      </c>
      <c r="C554" s="14">
        <v>10</v>
      </c>
      <c r="D55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555" spans="1:4" x14ac:dyDescent="0.2">
      <c r="A555">
        <v>13067030253</v>
      </c>
      <c r="B555" s="14">
        <v>40</v>
      </c>
      <c r="C555" s="14">
        <v>175</v>
      </c>
      <c r="D555" s="15">
        <f>IFERROR(HousingProblemsTbl[[#This Row],[Total Rental Units with Severe Housing Problems and Equal to or less than 80% AMI]]/HousingProblemsTbl[[#This Row],[Total Rental Units Equal to or less than 80% AMI]], "-")</f>
        <v>0.22857142857142856</v>
      </c>
    </row>
    <row r="556" spans="1:4" x14ac:dyDescent="0.2">
      <c r="A556">
        <v>13067030254</v>
      </c>
      <c r="B556" s="14">
        <v>0</v>
      </c>
      <c r="C556" s="14">
        <v>25</v>
      </c>
      <c r="D55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57" spans="1:4" x14ac:dyDescent="0.2">
      <c r="A557">
        <v>13067030255</v>
      </c>
      <c r="B557" s="14">
        <v>140</v>
      </c>
      <c r="C557" s="14">
        <v>340</v>
      </c>
      <c r="D557" s="15">
        <f>IFERROR(HousingProblemsTbl[[#This Row],[Total Rental Units with Severe Housing Problems and Equal to or less than 80% AMI]]/HousingProblemsTbl[[#This Row],[Total Rental Units Equal to or less than 80% AMI]], "-")</f>
        <v>0.41176470588235292</v>
      </c>
    </row>
    <row r="558" spans="1:4" x14ac:dyDescent="0.2">
      <c r="A558">
        <v>13067030256</v>
      </c>
      <c r="B558" s="14">
        <v>0</v>
      </c>
      <c r="C558" s="14">
        <v>0</v>
      </c>
      <c r="D55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59" spans="1:4" x14ac:dyDescent="0.2">
      <c r="A559">
        <v>13067030257</v>
      </c>
      <c r="B559" s="14">
        <v>425</v>
      </c>
      <c r="C559" s="14">
        <v>765</v>
      </c>
      <c r="D559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560" spans="1:4" x14ac:dyDescent="0.2">
      <c r="A560">
        <v>13067030258</v>
      </c>
      <c r="B560" s="14">
        <v>50</v>
      </c>
      <c r="C560" s="14">
        <v>155</v>
      </c>
      <c r="D560" s="15">
        <f>IFERROR(HousingProblemsTbl[[#This Row],[Total Rental Units with Severe Housing Problems and Equal to or less than 80% AMI]]/HousingProblemsTbl[[#This Row],[Total Rental Units Equal to or less than 80% AMI]], "-")</f>
        <v>0.32258064516129031</v>
      </c>
    </row>
    <row r="561" spans="1:4" x14ac:dyDescent="0.2">
      <c r="A561">
        <v>13067030259</v>
      </c>
      <c r="B561" s="14">
        <v>40</v>
      </c>
      <c r="C561" s="14">
        <v>255</v>
      </c>
      <c r="D561" s="15">
        <f>IFERROR(HousingProblemsTbl[[#This Row],[Total Rental Units with Severe Housing Problems and Equal to or less than 80% AMI]]/HousingProblemsTbl[[#This Row],[Total Rental Units Equal to or less than 80% AMI]], "-")</f>
        <v>0.15686274509803921</v>
      </c>
    </row>
    <row r="562" spans="1:4" x14ac:dyDescent="0.2">
      <c r="A562">
        <v>13067030260</v>
      </c>
      <c r="B562" s="14">
        <v>145</v>
      </c>
      <c r="C562" s="14">
        <v>180</v>
      </c>
      <c r="D562" s="15">
        <f>IFERROR(HousingProblemsTbl[[#This Row],[Total Rental Units with Severe Housing Problems and Equal to or less than 80% AMI]]/HousingProblemsTbl[[#This Row],[Total Rental Units Equal to or less than 80% AMI]], "-")</f>
        <v>0.80555555555555558</v>
      </c>
    </row>
    <row r="563" spans="1:4" x14ac:dyDescent="0.2">
      <c r="A563">
        <v>13067030261</v>
      </c>
      <c r="B563" s="14">
        <v>0</v>
      </c>
      <c r="C563" s="14">
        <v>45</v>
      </c>
      <c r="D5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64" spans="1:4" x14ac:dyDescent="0.2">
      <c r="A564">
        <v>13067030262</v>
      </c>
      <c r="B564" s="14">
        <v>0</v>
      </c>
      <c r="C564" s="14">
        <v>0</v>
      </c>
      <c r="D56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65" spans="1:4" x14ac:dyDescent="0.2">
      <c r="A565">
        <v>13067030263</v>
      </c>
      <c r="B565" s="14">
        <v>75</v>
      </c>
      <c r="C565" s="14">
        <v>140</v>
      </c>
      <c r="D565" s="15">
        <f>IFERROR(HousingProblemsTbl[[#This Row],[Total Rental Units with Severe Housing Problems and Equal to or less than 80% AMI]]/HousingProblemsTbl[[#This Row],[Total Rental Units Equal to or less than 80% AMI]], "-")</f>
        <v>0.5357142857142857</v>
      </c>
    </row>
    <row r="566" spans="1:4" x14ac:dyDescent="0.2">
      <c r="A566">
        <v>13067030264</v>
      </c>
      <c r="B566" s="14">
        <v>0</v>
      </c>
      <c r="C566" s="14">
        <v>25</v>
      </c>
      <c r="D56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67" spans="1:4" x14ac:dyDescent="0.2">
      <c r="A567">
        <v>13067030265</v>
      </c>
      <c r="B567" s="14">
        <v>0</v>
      </c>
      <c r="C567" s="14">
        <v>10</v>
      </c>
      <c r="D56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68" spans="1:4" x14ac:dyDescent="0.2">
      <c r="A568">
        <v>13067030266</v>
      </c>
      <c r="B568" s="14">
        <v>0</v>
      </c>
      <c r="C568" s="14">
        <v>0</v>
      </c>
      <c r="D56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69" spans="1:4" x14ac:dyDescent="0.2">
      <c r="A569">
        <v>13067030267</v>
      </c>
      <c r="B569" s="14">
        <v>15</v>
      </c>
      <c r="C569" s="14">
        <v>15</v>
      </c>
      <c r="D56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570" spans="1:4" x14ac:dyDescent="0.2">
      <c r="A570">
        <v>13067030268</v>
      </c>
      <c r="B570" s="14">
        <v>0</v>
      </c>
      <c r="C570" s="14">
        <v>0</v>
      </c>
      <c r="D57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71" spans="1:4" x14ac:dyDescent="0.2">
      <c r="A571">
        <v>13067030269</v>
      </c>
      <c r="B571" s="14">
        <v>0</v>
      </c>
      <c r="C571" s="14">
        <v>30</v>
      </c>
      <c r="D57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72" spans="1:4" x14ac:dyDescent="0.2">
      <c r="A572">
        <v>13067030270</v>
      </c>
      <c r="B572" s="14">
        <v>0</v>
      </c>
      <c r="C572" s="14">
        <v>0</v>
      </c>
      <c r="D57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73" spans="1:4" x14ac:dyDescent="0.2">
      <c r="A573">
        <v>13067030271</v>
      </c>
      <c r="B573" s="14">
        <v>35</v>
      </c>
      <c r="C573" s="14">
        <v>35</v>
      </c>
      <c r="D57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574" spans="1:4" x14ac:dyDescent="0.2">
      <c r="A574">
        <v>13067030272</v>
      </c>
      <c r="B574" s="14">
        <v>8</v>
      </c>
      <c r="C574" s="14">
        <v>59</v>
      </c>
      <c r="D574" s="15">
        <f>IFERROR(HousingProblemsTbl[[#This Row],[Total Rental Units with Severe Housing Problems and Equal to or less than 80% AMI]]/HousingProblemsTbl[[#This Row],[Total Rental Units Equal to or less than 80% AMI]], "-")</f>
        <v>0.13559322033898305</v>
      </c>
    </row>
    <row r="575" spans="1:4" x14ac:dyDescent="0.2">
      <c r="A575">
        <v>13067030273</v>
      </c>
      <c r="B575" s="14">
        <v>0</v>
      </c>
      <c r="C575" s="14">
        <v>40</v>
      </c>
      <c r="D57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76" spans="1:4" x14ac:dyDescent="0.2">
      <c r="A576">
        <v>13067030274</v>
      </c>
      <c r="B576" s="14">
        <v>130</v>
      </c>
      <c r="C576" s="14">
        <v>210</v>
      </c>
      <c r="D576" s="15">
        <f>IFERROR(HousingProblemsTbl[[#This Row],[Total Rental Units with Severe Housing Problems and Equal to or less than 80% AMI]]/HousingProblemsTbl[[#This Row],[Total Rental Units Equal to or less than 80% AMI]], "-")</f>
        <v>0.61904761904761907</v>
      </c>
    </row>
    <row r="577" spans="1:4" x14ac:dyDescent="0.2">
      <c r="A577">
        <v>13067030275</v>
      </c>
      <c r="B577" s="14">
        <v>220</v>
      </c>
      <c r="C577" s="14">
        <v>400</v>
      </c>
      <c r="D577" s="15">
        <f>IFERROR(HousingProblemsTbl[[#This Row],[Total Rental Units with Severe Housing Problems and Equal to or less than 80% AMI]]/HousingProblemsTbl[[#This Row],[Total Rental Units Equal to or less than 80% AMI]], "-")</f>
        <v>0.55000000000000004</v>
      </c>
    </row>
    <row r="578" spans="1:4" x14ac:dyDescent="0.2">
      <c r="A578">
        <v>13067030276</v>
      </c>
      <c r="B578" s="14">
        <v>65</v>
      </c>
      <c r="C578" s="14">
        <v>65</v>
      </c>
      <c r="D57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579" spans="1:4" x14ac:dyDescent="0.2">
      <c r="A579">
        <v>13067030277</v>
      </c>
      <c r="B579" s="14">
        <v>0</v>
      </c>
      <c r="C579" s="14">
        <v>0</v>
      </c>
      <c r="D57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80" spans="1:4" x14ac:dyDescent="0.2">
      <c r="A580">
        <v>13067030278</v>
      </c>
      <c r="B580" s="14">
        <v>165</v>
      </c>
      <c r="C580" s="14">
        <v>380</v>
      </c>
      <c r="D580" s="15">
        <f>IFERROR(HousingProblemsTbl[[#This Row],[Total Rental Units with Severe Housing Problems and Equal to or less than 80% AMI]]/HousingProblemsTbl[[#This Row],[Total Rental Units Equal to or less than 80% AMI]], "-")</f>
        <v>0.43421052631578949</v>
      </c>
    </row>
    <row r="581" spans="1:4" x14ac:dyDescent="0.2">
      <c r="A581">
        <v>13067030319</v>
      </c>
      <c r="B581" s="14">
        <v>15</v>
      </c>
      <c r="C581" s="14">
        <v>45</v>
      </c>
      <c r="D581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582" spans="1:4" x14ac:dyDescent="0.2">
      <c r="A582">
        <v>13067030322</v>
      </c>
      <c r="B582" s="14">
        <v>10</v>
      </c>
      <c r="C582" s="14">
        <v>20</v>
      </c>
      <c r="D582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583" spans="1:4" x14ac:dyDescent="0.2">
      <c r="A583">
        <v>13067030324</v>
      </c>
      <c r="B583" s="14">
        <v>0</v>
      </c>
      <c r="C583" s="14">
        <v>80</v>
      </c>
      <c r="D58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84" spans="1:4" x14ac:dyDescent="0.2">
      <c r="A584">
        <v>13067030326</v>
      </c>
      <c r="B584" s="14">
        <v>0</v>
      </c>
      <c r="C584" s="14">
        <v>4</v>
      </c>
      <c r="D58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85" spans="1:4" x14ac:dyDescent="0.2">
      <c r="A585">
        <v>13067030327</v>
      </c>
      <c r="B585" s="14">
        <v>28</v>
      </c>
      <c r="C585" s="14">
        <v>255</v>
      </c>
      <c r="D585" s="15">
        <f>IFERROR(HousingProblemsTbl[[#This Row],[Total Rental Units with Severe Housing Problems and Equal to or less than 80% AMI]]/HousingProblemsTbl[[#This Row],[Total Rental Units Equal to or less than 80% AMI]], "-")</f>
        <v>0.10980392156862745</v>
      </c>
    </row>
    <row r="586" spans="1:4" x14ac:dyDescent="0.2">
      <c r="A586">
        <v>13067030329</v>
      </c>
      <c r="B586" s="14">
        <v>50</v>
      </c>
      <c r="C586" s="14">
        <v>100</v>
      </c>
      <c r="D586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587" spans="1:4" x14ac:dyDescent="0.2">
      <c r="A587">
        <v>13067030331</v>
      </c>
      <c r="B587" s="14">
        <v>0</v>
      </c>
      <c r="C587" s="14">
        <v>4</v>
      </c>
      <c r="D58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88" spans="1:4" x14ac:dyDescent="0.2">
      <c r="A588">
        <v>13067030332</v>
      </c>
      <c r="B588" s="14">
        <v>20</v>
      </c>
      <c r="C588" s="14">
        <v>30</v>
      </c>
      <c r="D588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589" spans="1:4" x14ac:dyDescent="0.2">
      <c r="A589">
        <v>13067030334</v>
      </c>
      <c r="B589" s="14">
        <v>20</v>
      </c>
      <c r="C589" s="14">
        <v>40</v>
      </c>
      <c r="D589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590" spans="1:4" x14ac:dyDescent="0.2">
      <c r="A590">
        <v>13067030335</v>
      </c>
      <c r="B590" s="14">
        <v>0</v>
      </c>
      <c r="C590" s="14">
        <v>20</v>
      </c>
      <c r="D59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91" spans="1:4" x14ac:dyDescent="0.2">
      <c r="A591">
        <v>13067030337</v>
      </c>
      <c r="B591" s="14">
        <v>10</v>
      </c>
      <c r="C591" s="14">
        <v>10</v>
      </c>
      <c r="D59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592" spans="1:4" x14ac:dyDescent="0.2">
      <c r="A592">
        <v>13067030340</v>
      </c>
      <c r="B592" s="14">
        <v>0</v>
      </c>
      <c r="C592" s="14">
        <v>15</v>
      </c>
      <c r="D59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93" spans="1:4" x14ac:dyDescent="0.2">
      <c r="A593">
        <v>13067030341</v>
      </c>
      <c r="B593" s="14">
        <v>0</v>
      </c>
      <c r="C593" s="14">
        <v>35</v>
      </c>
      <c r="D59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594" spans="1:4" x14ac:dyDescent="0.2">
      <c r="A594">
        <v>13067030342</v>
      </c>
      <c r="B594" s="14">
        <v>0</v>
      </c>
      <c r="C594" s="14">
        <v>0</v>
      </c>
      <c r="D59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95" spans="1:4" x14ac:dyDescent="0.2">
      <c r="A595">
        <v>13067030343</v>
      </c>
      <c r="B595" s="14">
        <v>0</v>
      </c>
      <c r="C595" s="14">
        <v>0</v>
      </c>
      <c r="D59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596" spans="1:4" x14ac:dyDescent="0.2">
      <c r="A596">
        <v>13067030344</v>
      </c>
      <c r="B596" s="14">
        <v>460</v>
      </c>
      <c r="C596" s="14">
        <v>1005</v>
      </c>
      <c r="D596" s="15">
        <f>IFERROR(HousingProblemsTbl[[#This Row],[Total Rental Units with Severe Housing Problems and Equal to or less than 80% AMI]]/HousingProblemsTbl[[#This Row],[Total Rental Units Equal to or less than 80% AMI]], "-")</f>
        <v>0.45771144278606968</v>
      </c>
    </row>
    <row r="597" spans="1:4" x14ac:dyDescent="0.2">
      <c r="A597">
        <v>13067030345</v>
      </c>
      <c r="B597" s="14">
        <v>355</v>
      </c>
      <c r="C597" s="14">
        <v>785</v>
      </c>
      <c r="D597" s="15">
        <f>IFERROR(HousingProblemsTbl[[#This Row],[Total Rental Units with Severe Housing Problems and Equal to or less than 80% AMI]]/HousingProblemsTbl[[#This Row],[Total Rental Units Equal to or less than 80% AMI]], "-")</f>
        <v>0.45222929936305734</v>
      </c>
    </row>
    <row r="598" spans="1:4" x14ac:dyDescent="0.2">
      <c r="A598">
        <v>13067030346</v>
      </c>
      <c r="B598" s="14">
        <v>80</v>
      </c>
      <c r="C598" s="14">
        <v>184</v>
      </c>
      <c r="D598" s="15">
        <f>IFERROR(HousingProblemsTbl[[#This Row],[Total Rental Units with Severe Housing Problems and Equal to or less than 80% AMI]]/HousingProblemsTbl[[#This Row],[Total Rental Units Equal to or less than 80% AMI]], "-")</f>
        <v>0.43478260869565216</v>
      </c>
    </row>
    <row r="599" spans="1:4" x14ac:dyDescent="0.2">
      <c r="A599">
        <v>13067030347</v>
      </c>
      <c r="B599" s="14">
        <v>4</v>
      </c>
      <c r="C599" s="14">
        <v>160</v>
      </c>
      <c r="D599" s="15">
        <f>IFERROR(HousingProblemsTbl[[#This Row],[Total Rental Units with Severe Housing Problems and Equal to or less than 80% AMI]]/HousingProblemsTbl[[#This Row],[Total Rental Units Equal to or less than 80% AMI]], "-")</f>
        <v>2.5000000000000001E-2</v>
      </c>
    </row>
    <row r="600" spans="1:4" x14ac:dyDescent="0.2">
      <c r="A600">
        <v>13067030348</v>
      </c>
      <c r="B600" s="14">
        <v>55</v>
      </c>
      <c r="C600" s="14">
        <v>110</v>
      </c>
      <c r="D600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601" spans="1:4" x14ac:dyDescent="0.2">
      <c r="A601">
        <v>13067030349</v>
      </c>
      <c r="B601" s="14">
        <v>59</v>
      </c>
      <c r="C601" s="14">
        <v>164</v>
      </c>
      <c r="D601" s="15">
        <f>IFERROR(HousingProblemsTbl[[#This Row],[Total Rental Units with Severe Housing Problems and Equal to or less than 80% AMI]]/HousingProblemsTbl[[#This Row],[Total Rental Units Equal to or less than 80% AMI]], "-")</f>
        <v>0.3597560975609756</v>
      </c>
    </row>
    <row r="602" spans="1:4" x14ac:dyDescent="0.2">
      <c r="A602">
        <v>13067030350</v>
      </c>
      <c r="B602" s="14">
        <v>0</v>
      </c>
      <c r="C602" s="14">
        <v>10</v>
      </c>
      <c r="D60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603" spans="1:4" x14ac:dyDescent="0.2">
      <c r="A603">
        <v>13067030351</v>
      </c>
      <c r="B603" s="14">
        <v>0</v>
      </c>
      <c r="C603" s="14">
        <v>0</v>
      </c>
      <c r="D60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04" spans="1:4" x14ac:dyDescent="0.2">
      <c r="A604">
        <v>13067030352</v>
      </c>
      <c r="B604" s="14">
        <v>180</v>
      </c>
      <c r="C604" s="14">
        <v>180</v>
      </c>
      <c r="D60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605" spans="1:4" x14ac:dyDescent="0.2">
      <c r="A605">
        <v>13067030353</v>
      </c>
      <c r="B605" s="14">
        <v>50</v>
      </c>
      <c r="C605" s="14">
        <v>215</v>
      </c>
      <c r="D605" s="15">
        <f>IFERROR(HousingProblemsTbl[[#This Row],[Total Rental Units with Severe Housing Problems and Equal to or less than 80% AMI]]/HousingProblemsTbl[[#This Row],[Total Rental Units Equal to or less than 80% AMI]], "-")</f>
        <v>0.23255813953488372</v>
      </c>
    </row>
    <row r="606" spans="1:4" x14ac:dyDescent="0.2">
      <c r="A606">
        <v>13067030354</v>
      </c>
      <c r="B606" s="14">
        <v>25</v>
      </c>
      <c r="C606" s="14">
        <v>150</v>
      </c>
      <c r="D606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607" spans="1:4" x14ac:dyDescent="0.2">
      <c r="A607">
        <v>13067030355</v>
      </c>
      <c r="B607" s="14">
        <v>185</v>
      </c>
      <c r="C607" s="14">
        <v>335</v>
      </c>
      <c r="D607" s="15">
        <f>IFERROR(HousingProblemsTbl[[#This Row],[Total Rental Units with Severe Housing Problems and Equal to or less than 80% AMI]]/HousingProblemsTbl[[#This Row],[Total Rental Units Equal to or less than 80% AMI]], "-")</f>
        <v>0.55223880597014929</v>
      </c>
    </row>
    <row r="608" spans="1:4" x14ac:dyDescent="0.2">
      <c r="A608">
        <v>13067030356</v>
      </c>
      <c r="B608" s="14">
        <v>220</v>
      </c>
      <c r="C608" s="14">
        <v>615</v>
      </c>
      <c r="D608" s="15">
        <f>IFERROR(HousingProblemsTbl[[#This Row],[Total Rental Units with Severe Housing Problems and Equal to or less than 80% AMI]]/HousingProblemsTbl[[#This Row],[Total Rental Units Equal to or less than 80% AMI]], "-")</f>
        <v>0.35772357723577236</v>
      </c>
    </row>
    <row r="609" spans="1:4" x14ac:dyDescent="0.2">
      <c r="A609">
        <v>13067030357</v>
      </c>
      <c r="B609" s="14">
        <v>0</v>
      </c>
      <c r="C609" s="14">
        <v>0</v>
      </c>
      <c r="D60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10" spans="1:4" x14ac:dyDescent="0.2">
      <c r="A610">
        <v>13067030358</v>
      </c>
      <c r="B610" s="14">
        <v>20</v>
      </c>
      <c r="C610" s="14">
        <v>30</v>
      </c>
      <c r="D610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611" spans="1:4" x14ac:dyDescent="0.2">
      <c r="A611">
        <v>13067030359</v>
      </c>
      <c r="B611" s="14">
        <v>15</v>
      </c>
      <c r="C611" s="14">
        <v>30</v>
      </c>
      <c r="D611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612" spans="1:4" x14ac:dyDescent="0.2">
      <c r="A612">
        <v>13067030360</v>
      </c>
      <c r="B612" s="14">
        <v>0</v>
      </c>
      <c r="C612" s="14">
        <v>0</v>
      </c>
      <c r="D61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13" spans="1:4" x14ac:dyDescent="0.2">
      <c r="A613">
        <v>13067030361</v>
      </c>
      <c r="B613" s="14">
        <v>160</v>
      </c>
      <c r="C613" s="14">
        <v>180</v>
      </c>
      <c r="D613" s="15">
        <f>IFERROR(HousingProblemsTbl[[#This Row],[Total Rental Units with Severe Housing Problems and Equal to or less than 80% AMI]]/HousingProblemsTbl[[#This Row],[Total Rental Units Equal to or less than 80% AMI]], "-")</f>
        <v>0.88888888888888884</v>
      </c>
    </row>
    <row r="614" spans="1:4" x14ac:dyDescent="0.2">
      <c r="A614">
        <v>13067030362</v>
      </c>
      <c r="B614" s="14">
        <v>0</v>
      </c>
      <c r="C614" s="14">
        <v>0</v>
      </c>
      <c r="D61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15" spans="1:4" x14ac:dyDescent="0.2">
      <c r="A615">
        <v>13067030363</v>
      </c>
      <c r="B615" s="14">
        <v>0</v>
      </c>
      <c r="C615" s="14">
        <v>125</v>
      </c>
      <c r="D61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616" spans="1:4" x14ac:dyDescent="0.2">
      <c r="A616">
        <v>13067030364</v>
      </c>
      <c r="B616" s="14">
        <v>10</v>
      </c>
      <c r="C616" s="14">
        <v>10</v>
      </c>
      <c r="D61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617" spans="1:4" x14ac:dyDescent="0.2">
      <c r="A617">
        <v>13067030365</v>
      </c>
      <c r="B617" s="14">
        <v>0</v>
      </c>
      <c r="C617" s="14">
        <v>40</v>
      </c>
      <c r="D61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618" spans="1:4" x14ac:dyDescent="0.2">
      <c r="A618">
        <v>13067030366</v>
      </c>
      <c r="B618" s="14">
        <v>10</v>
      </c>
      <c r="C618" s="14">
        <v>10</v>
      </c>
      <c r="D61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619" spans="1:4" x14ac:dyDescent="0.2">
      <c r="A619">
        <v>13067030367</v>
      </c>
      <c r="B619" s="14">
        <v>35</v>
      </c>
      <c r="C619" s="14">
        <v>50</v>
      </c>
      <c r="D619" s="15">
        <f>IFERROR(HousingProblemsTbl[[#This Row],[Total Rental Units with Severe Housing Problems and Equal to or less than 80% AMI]]/HousingProblemsTbl[[#This Row],[Total Rental Units Equal to or less than 80% AMI]], "-")</f>
        <v>0.7</v>
      </c>
    </row>
    <row r="620" spans="1:4" x14ac:dyDescent="0.2">
      <c r="A620">
        <v>13067030368</v>
      </c>
      <c r="B620" s="14">
        <v>20</v>
      </c>
      <c r="C620" s="14">
        <v>45</v>
      </c>
      <c r="D620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621" spans="1:4" x14ac:dyDescent="0.2">
      <c r="A621">
        <v>13067030369</v>
      </c>
      <c r="B621" s="14">
        <v>0</v>
      </c>
      <c r="C621" s="14">
        <v>0</v>
      </c>
      <c r="D62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22" spans="1:4" x14ac:dyDescent="0.2">
      <c r="A622">
        <v>13067030370</v>
      </c>
      <c r="B622" s="14">
        <v>0</v>
      </c>
      <c r="C622" s="14">
        <v>10</v>
      </c>
      <c r="D62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623" spans="1:4" x14ac:dyDescent="0.2">
      <c r="A623">
        <v>13067030405</v>
      </c>
      <c r="B623" s="14">
        <v>340</v>
      </c>
      <c r="C623" s="14">
        <v>1020</v>
      </c>
      <c r="D623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624" spans="1:4" x14ac:dyDescent="0.2">
      <c r="A624">
        <v>13067030407</v>
      </c>
      <c r="B624" s="14">
        <v>115</v>
      </c>
      <c r="C624" s="14">
        <v>335</v>
      </c>
      <c r="D624" s="15">
        <f>IFERROR(HousingProblemsTbl[[#This Row],[Total Rental Units with Severe Housing Problems and Equal to or less than 80% AMI]]/HousingProblemsTbl[[#This Row],[Total Rental Units Equal to or less than 80% AMI]], "-")</f>
        <v>0.34328358208955223</v>
      </c>
    </row>
    <row r="625" spans="1:4" x14ac:dyDescent="0.2">
      <c r="A625">
        <v>13067030408</v>
      </c>
      <c r="B625" s="14">
        <v>70</v>
      </c>
      <c r="C625" s="14">
        <v>165</v>
      </c>
      <c r="D625" s="15">
        <f>IFERROR(HousingProblemsTbl[[#This Row],[Total Rental Units with Severe Housing Problems and Equal to or less than 80% AMI]]/HousingProblemsTbl[[#This Row],[Total Rental Units Equal to or less than 80% AMI]], "-")</f>
        <v>0.42424242424242425</v>
      </c>
    </row>
    <row r="626" spans="1:4" x14ac:dyDescent="0.2">
      <c r="A626">
        <v>13067030409</v>
      </c>
      <c r="B626" s="14">
        <v>30</v>
      </c>
      <c r="C626" s="14">
        <v>40</v>
      </c>
      <c r="D626" s="15">
        <f>IFERROR(HousingProblemsTbl[[#This Row],[Total Rental Units with Severe Housing Problems and Equal to or less than 80% AMI]]/HousingProblemsTbl[[#This Row],[Total Rental Units Equal to or less than 80% AMI]], "-")</f>
        <v>0.75</v>
      </c>
    </row>
    <row r="627" spans="1:4" x14ac:dyDescent="0.2">
      <c r="A627">
        <v>13067030410</v>
      </c>
      <c r="B627" s="14">
        <v>215</v>
      </c>
      <c r="C627" s="14">
        <v>810</v>
      </c>
      <c r="D627" s="15">
        <f>IFERROR(HousingProblemsTbl[[#This Row],[Total Rental Units with Severe Housing Problems and Equal to or less than 80% AMI]]/HousingProblemsTbl[[#This Row],[Total Rental Units Equal to or less than 80% AMI]], "-")</f>
        <v>0.26543209876543211</v>
      </c>
    </row>
    <row r="628" spans="1:4" x14ac:dyDescent="0.2">
      <c r="A628">
        <v>13067030411</v>
      </c>
      <c r="B628" s="14">
        <v>175</v>
      </c>
      <c r="C628" s="14">
        <v>480</v>
      </c>
      <c r="D628" s="15">
        <f>IFERROR(HousingProblemsTbl[[#This Row],[Total Rental Units with Severe Housing Problems and Equal to or less than 80% AMI]]/HousingProblemsTbl[[#This Row],[Total Rental Units Equal to or less than 80% AMI]], "-")</f>
        <v>0.36458333333333331</v>
      </c>
    </row>
    <row r="629" spans="1:4" x14ac:dyDescent="0.2">
      <c r="A629">
        <v>13067030412</v>
      </c>
      <c r="B629" s="14">
        <v>340</v>
      </c>
      <c r="C629" s="14">
        <v>920</v>
      </c>
      <c r="D629" s="15">
        <f>IFERROR(HousingProblemsTbl[[#This Row],[Total Rental Units with Severe Housing Problems and Equal to or less than 80% AMI]]/HousingProblemsTbl[[#This Row],[Total Rental Units Equal to or less than 80% AMI]], "-")</f>
        <v>0.36956521739130432</v>
      </c>
    </row>
    <row r="630" spans="1:4" x14ac:dyDescent="0.2">
      <c r="A630">
        <v>13067030413</v>
      </c>
      <c r="B630" s="14">
        <v>545</v>
      </c>
      <c r="C630" s="14">
        <v>1240</v>
      </c>
      <c r="D630" s="15">
        <f>IFERROR(HousingProblemsTbl[[#This Row],[Total Rental Units with Severe Housing Problems and Equal to or less than 80% AMI]]/HousingProblemsTbl[[#This Row],[Total Rental Units Equal to or less than 80% AMI]], "-")</f>
        <v>0.43951612903225806</v>
      </c>
    </row>
    <row r="631" spans="1:4" x14ac:dyDescent="0.2">
      <c r="A631">
        <v>13067030414</v>
      </c>
      <c r="B631" s="14">
        <v>320</v>
      </c>
      <c r="C631" s="14">
        <v>945</v>
      </c>
      <c r="D631" s="15">
        <f>IFERROR(HousingProblemsTbl[[#This Row],[Total Rental Units with Severe Housing Problems and Equal to or less than 80% AMI]]/HousingProblemsTbl[[#This Row],[Total Rental Units Equal to or less than 80% AMI]], "-")</f>
        <v>0.33862433862433861</v>
      </c>
    </row>
    <row r="632" spans="1:4" x14ac:dyDescent="0.2">
      <c r="A632">
        <v>13067030505</v>
      </c>
      <c r="B632" s="14">
        <v>440</v>
      </c>
      <c r="C632" s="14">
        <v>1150</v>
      </c>
      <c r="D632" s="15">
        <f>IFERROR(HousingProblemsTbl[[#This Row],[Total Rental Units with Severe Housing Problems and Equal to or less than 80% AMI]]/HousingProblemsTbl[[#This Row],[Total Rental Units Equal to or less than 80% AMI]], "-")</f>
        <v>0.38260869565217392</v>
      </c>
    </row>
    <row r="633" spans="1:4" x14ac:dyDescent="0.2">
      <c r="A633">
        <v>13067030506</v>
      </c>
      <c r="B633" s="14">
        <v>365</v>
      </c>
      <c r="C633" s="14">
        <v>640</v>
      </c>
      <c r="D633" s="15">
        <f>IFERROR(HousingProblemsTbl[[#This Row],[Total Rental Units with Severe Housing Problems and Equal to or less than 80% AMI]]/HousingProblemsTbl[[#This Row],[Total Rental Units Equal to or less than 80% AMI]], "-")</f>
        <v>0.5703125</v>
      </c>
    </row>
    <row r="634" spans="1:4" x14ac:dyDescent="0.2">
      <c r="A634">
        <v>13067030507</v>
      </c>
      <c r="B634" s="14">
        <v>49</v>
      </c>
      <c r="C634" s="14">
        <v>110</v>
      </c>
      <c r="D634" s="15">
        <f>IFERROR(HousingProblemsTbl[[#This Row],[Total Rental Units with Severe Housing Problems and Equal to or less than 80% AMI]]/HousingProblemsTbl[[#This Row],[Total Rental Units Equal to or less than 80% AMI]], "-")</f>
        <v>0.44545454545454544</v>
      </c>
    </row>
    <row r="635" spans="1:4" x14ac:dyDescent="0.2">
      <c r="A635">
        <v>13067030508</v>
      </c>
      <c r="B635" s="14">
        <v>55</v>
      </c>
      <c r="C635" s="14">
        <v>230</v>
      </c>
      <c r="D635" s="15">
        <f>IFERROR(HousingProblemsTbl[[#This Row],[Total Rental Units with Severe Housing Problems and Equal to or less than 80% AMI]]/HousingProblemsTbl[[#This Row],[Total Rental Units Equal to or less than 80% AMI]], "-")</f>
        <v>0.2391304347826087</v>
      </c>
    </row>
    <row r="636" spans="1:4" x14ac:dyDescent="0.2">
      <c r="A636">
        <v>13067030509</v>
      </c>
      <c r="B636" s="14">
        <v>0</v>
      </c>
      <c r="C636" s="14">
        <v>0</v>
      </c>
      <c r="D63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37" spans="1:4" x14ac:dyDescent="0.2">
      <c r="A637">
        <v>13067030510</v>
      </c>
      <c r="B637" s="14">
        <v>4</v>
      </c>
      <c r="C637" s="14">
        <v>94</v>
      </c>
      <c r="D637" s="15">
        <f>IFERROR(HousingProblemsTbl[[#This Row],[Total Rental Units with Severe Housing Problems and Equal to or less than 80% AMI]]/HousingProblemsTbl[[#This Row],[Total Rental Units Equal to or less than 80% AMI]], "-")</f>
        <v>4.2553191489361701E-2</v>
      </c>
    </row>
    <row r="638" spans="1:4" x14ac:dyDescent="0.2">
      <c r="A638">
        <v>13067030511</v>
      </c>
      <c r="B638" s="14">
        <v>70</v>
      </c>
      <c r="C638" s="14">
        <v>265</v>
      </c>
      <c r="D638" s="15">
        <f>IFERROR(HousingProblemsTbl[[#This Row],[Total Rental Units with Severe Housing Problems and Equal to or less than 80% AMI]]/HousingProblemsTbl[[#This Row],[Total Rental Units Equal to or less than 80% AMI]], "-")</f>
        <v>0.26415094339622641</v>
      </c>
    </row>
    <row r="639" spans="1:4" x14ac:dyDescent="0.2">
      <c r="A639">
        <v>13067030602</v>
      </c>
      <c r="B639" s="14">
        <v>285</v>
      </c>
      <c r="C639" s="14">
        <v>455</v>
      </c>
      <c r="D639" s="15">
        <f>IFERROR(HousingProblemsTbl[[#This Row],[Total Rental Units with Severe Housing Problems and Equal to or less than 80% AMI]]/HousingProblemsTbl[[#This Row],[Total Rental Units Equal to or less than 80% AMI]], "-")</f>
        <v>0.62637362637362637</v>
      </c>
    </row>
    <row r="640" spans="1:4" x14ac:dyDescent="0.2">
      <c r="A640">
        <v>13067030603</v>
      </c>
      <c r="B640" s="14">
        <v>240</v>
      </c>
      <c r="C640" s="14">
        <v>755</v>
      </c>
      <c r="D640" s="15">
        <f>IFERROR(HousingProblemsTbl[[#This Row],[Total Rental Units with Severe Housing Problems and Equal to or less than 80% AMI]]/HousingProblemsTbl[[#This Row],[Total Rental Units Equal to or less than 80% AMI]], "-")</f>
        <v>0.31788079470198677</v>
      </c>
    </row>
    <row r="641" spans="1:4" x14ac:dyDescent="0.2">
      <c r="A641">
        <v>13067030604</v>
      </c>
      <c r="B641" s="14">
        <v>390</v>
      </c>
      <c r="C641" s="14">
        <v>645</v>
      </c>
      <c r="D641" s="15">
        <f>IFERROR(HousingProblemsTbl[[#This Row],[Total Rental Units with Severe Housing Problems and Equal to or less than 80% AMI]]/HousingProblemsTbl[[#This Row],[Total Rental Units Equal to or less than 80% AMI]], "-")</f>
        <v>0.60465116279069764</v>
      </c>
    </row>
    <row r="642" spans="1:4" x14ac:dyDescent="0.2">
      <c r="A642">
        <v>13067030700</v>
      </c>
      <c r="B642" s="14">
        <v>270</v>
      </c>
      <c r="C642" s="14">
        <v>840</v>
      </c>
      <c r="D642" s="15">
        <f>IFERROR(HousingProblemsTbl[[#This Row],[Total Rental Units with Severe Housing Problems and Equal to or less than 80% AMI]]/HousingProblemsTbl[[#This Row],[Total Rental Units Equal to or less than 80% AMI]], "-")</f>
        <v>0.32142857142857145</v>
      </c>
    </row>
    <row r="643" spans="1:4" x14ac:dyDescent="0.2">
      <c r="A643">
        <v>13067030800</v>
      </c>
      <c r="B643" s="14">
        <v>260</v>
      </c>
      <c r="C643" s="14">
        <v>630</v>
      </c>
      <c r="D643" s="15">
        <f>IFERROR(HousingProblemsTbl[[#This Row],[Total Rental Units with Severe Housing Problems and Equal to or less than 80% AMI]]/HousingProblemsTbl[[#This Row],[Total Rental Units Equal to or less than 80% AMI]], "-")</f>
        <v>0.41269841269841268</v>
      </c>
    </row>
    <row r="644" spans="1:4" x14ac:dyDescent="0.2">
      <c r="A644">
        <v>13067030906</v>
      </c>
      <c r="B644" s="14">
        <v>170</v>
      </c>
      <c r="C644" s="14">
        <v>310</v>
      </c>
      <c r="D644" s="15">
        <f>IFERROR(HousingProblemsTbl[[#This Row],[Total Rental Units with Severe Housing Problems and Equal to or less than 80% AMI]]/HousingProblemsTbl[[#This Row],[Total Rental Units Equal to or less than 80% AMI]], "-")</f>
        <v>0.54838709677419351</v>
      </c>
    </row>
    <row r="645" spans="1:4" x14ac:dyDescent="0.2">
      <c r="A645">
        <v>13067030907</v>
      </c>
      <c r="B645" s="14">
        <v>95</v>
      </c>
      <c r="C645" s="14">
        <v>395</v>
      </c>
      <c r="D645" s="15">
        <f>IFERROR(HousingProblemsTbl[[#This Row],[Total Rental Units with Severe Housing Problems and Equal to or less than 80% AMI]]/HousingProblemsTbl[[#This Row],[Total Rental Units Equal to or less than 80% AMI]], "-")</f>
        <v>0.24050632911392406</v>
      </c>
    </row>
    <row r="646" spans="1:4" x14ac:dyDescent="0.2">
      <c r="A646">
        <v>13067030908</v>
      </c>
      <c r="B646" s="14">
        <v>80</v>
      </c>
      <c r="C646" s="14">
        <v>250</v>
      </c>
      <c r="D646" s="15">
        <f>IFERROR(HousingProblemsTbl[[#This Row],[Total Rental Units with Severe Housing Problems and Equal to or less than 80% AMI]]/HousingProblemsTbl[[#This Row],[Total Rental Units Equal to or less than 80% AMI]], "-")</f>
        <v>0.32</v>
      </c>
    </row>
    <row r="647" spans="1:4" x14ac:dyDescent="0.2">
      <c r="A647">
        <v>13067030909</v>
      </c>
      <c r="B647" s="14">
        <v>75</v>
      </c>
      <c r="C647" s="14">
        <v>75</v>
      </c>
      <c r="D64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648" spans="1:4" x14ac:dyDescent="0.2">
      <c r="A648">
        <v>13067030910</v>
      </c>
      <c r="B648" s="14">
        <v>235</v>
      </c>
      <c r="C648" s="14">
        <v>500</v>
      </c>
      <c r="D648" s="15">
        <f>IFERROR(HousingProblemsTbl[[#This Row],[Total Rental Units with Severe Housing Problems and Equal to or less than 80% AMI]]/HousingProblemsTbl[[#This Row],[Total Rental Units Equal to or less than 80% AMI]], "-")</f>
        <v>0.47</v>
      </c>
    </row>
    <row r="649" spans="1:4" x14ac:dyDescent="0.2">
      <c r="A649">
        <v>13067030911</v>
      </c>
      <c r="B649" s="14">
        <v>325</v>
      </c>
      <c r="C649" s="14">
        <v>695</v>
      </c>
      <c r="D649" s="15">
        <f>IFERROR(HousingProblemsTbl[[#This Row],[Total Rental Units with Severe Housing Problems and Equal to or less than 80% AMI]]/HousingProblemsTbl[[#This Row],[Total Rental Units Equal to or less than 80% AMI]], "-")</f>
        <v>0.46762589928057552</v>
      </c>
    </row>
    <row r="650" spans="1:4" x14ac:dyDescent="0.2">
      <c r="A650">
        <v>13067030912</v>
      </c>
      <c r="B650" s="14">
        <v>370</v>
      </c>
      <c r="C650" s="14">
        <v>820</v>
      </c>
      <c r="D650" s="15">
        <f>IFERROR(HousingProblemsTbl[[#This Row],[Total Rental Units with Severe Housing Problems and Equal to or less than 80% AMI]]/HousingProblemsTbl[[#This Row],[Total Rental Units Equal to or less than 80% AMI]], "-")</f>
        <v>0.45121951219512196</v>
      </c>
    </row>
    <row r="651" spans="1:4" x14ac:dyDescent="0.2">
      <c r="A651">
        <v>13067031001</v>
      </c>
      <c r="B651" s="14">
        <v>355</v>
      </c>
      <c r="C651" s="14">
        <v>915</v>
      </c>
      <c r="D651" s="15">
        <f>IFERROR(HousingProblemsTbl[[#This Row],[Total Rental Units with Severe Housing Problems and Equal to or less than 80% AMI]]/HousingProblemsTbl[[#This Row],[Total Rental Units Equal to or less than 80% AMI]], "-")</f>
        <v>0.38797814207650272</v>
      </c>
    </row>
    <row r="652" spans="1:4" x14ac:dyDescent="0.2">
      <c r="A652">
        <v>13067031004</v>
      </c>
      <c r="B652" s="14">
        <v>405</v>
      </c>
      <c r="C652" s="14">
        <v>1455</v>
      </c>
      <c r="D652" s="15">
        <f>IFERROR(HousingProblemsTbl[[#This Row],[Total Rental Units with Severe Housing Problems and Equal to or less than 80% AMI]]/HousingProblemsTbl[[#This Row],[Total Rental Units Equal to or less than 80% AMI]], "-")</f>
        <v>0.27835051546391754</v>
      </c>
    </row>
    <row r="653" spans="1:4" x14ac:dyDescent="0.2">
      <c r="A653">
        <v>13067031005</v>
      </c>
      <c r="B653" s="14">
        <v>65</v>
      </c>
      <c r="C653" s="14">
        <v>170</v>
      </c>
      <c r="D653" s="15">
        <f>IFERROR(HousingProblemsTbl[[#This Row],[Total Rental Units with Severe Housing Problems and Equal to or less than 80% AMI]]/HousingProblemsTbl[[#This Row],[Total Rental Units Equal to or less than 80% AMI]], "-")</f>
        <v>0.38235294117647056</v>
      </c>
    </row>
    <row r="654" spans="1:4" x14ac:dyDescent="0.2">
      <c r="A654">
        <v>13067031006</v>
      </c>
      <c r="B654" s="14">
        <v>405</v>
      </c>
      <c r="C654" s="14">
        <v>705</v>
      </c>
      <c r="D654" s="15">
        <f>IFERROR(HousingProblemsTbl[[#This Row],[Total Rental Units with Severe Housing Problems and Equal to or less than 80% AMI]]/HousingProblemsTbl[[#This Row],[Total Rental Units Equal to or less than 80% AMI]], "-")</f>
        <v>0.57446808510638303</v>
      </c>
    </row>
    <row r="655" spans="1:4" x14ac:dyDescent="0.2">
      <c r="A655">
        <v>13067031007</v>
      </c>
      <c r="B655" s="14">
        <v>525</v>
      </c>
      <c r="C655" s="14">
        <v>1210</v>
      </c>
      <c r="D655" s="15">
        <f>IFERROR(HousingProblemsTbl[[#This Row],[Total Rental Units with Severe Housing Problems and Equal to or less than 80% AMI]]/HousingProblemsTbl[[#This Row],[Total Rental Units Equal to or less than 80% AMI]], "-")</f>
        <v>0.43388429752066116</v>
      </c>
    </row>
    <row r="656" spans="1:4" x14ac:dyDescent="0.2">
      <c r="A656">
        <v>13067031101</v>
      </c>
      <c r="B656" s="14">
        <v>450</v>
      </c>
      <c r="C656" s="14">
        <v>1060</v>
      </c>
      <c r="D656" s="15">
        <f>IFERROR(HousingProblemsTbl[[#This Row],[Total Rental Units with Severe Housing Problems and Equal to or less than 80% AMI]]/HousingProblemsTbl[[#This Row],[Total Rental Units Equal to or less than 80% AMI]], "-")</f>
        <v>0.42452830188679247</v>
      </c>
    </row>
    <row r="657" spans="1:4" x14ac:dyDescent="0.2">
      <c r="A657">
        <v>13067031110</v>
      </c>
      <c r="B657" s="14">
        <v>125</v>
      </c>
      <c r="C657" s="14">
        <v>215</v>
      </c>
      <c r="D657" s="15">
        <f>IFERROR(HousingProblemsTbl[[#This Row],[Total Rental Units with Severe Housing Problems and Equal to or less than 80% AMI]]/HousingProblemsTbl[[#This Row],[Total Rental Units Equal to or less than 80% AMI]], "-")</f>
        <v>0.58139534883720934</v>
      </c>
    </row>
    <row r="658" spans="1:4" x14ac:dyDescent="0.2">
      <c r="A658">
        <v>13067031111</v>
      </c>
      <c r="B658" s="14">
        <v>54</v>
      </c>
      <c r="C658" s="14">
        <v>165</v>
      </c>
      <c r="D658" s="15">
        <f>IFERROR(HousingProblemsTbl[[#This Row],[Total Rental Units with Severe Housing Problems and Equal to or less than 80% AMI]]/HousingProblemsTbl[[#This Row],[Total Rental Units Equal to or less than 80% AMI]], "-")</f>
        <v>0.32727272727272727</v>
      </c>
    </row>
    <row r="659" spans="1:4" x14ac:dyDescent="0.2">
      <c r="A659">
        <v>13067031112</v>
      </c>
      <c r="B659" s="14">
        <v>305</v>
      </c>
      <c r="C659" s="14">
        <v>435</v>
      </c>
      <c r="D659" s="15">
        <f>IFERROR(HousingProblemsTbl[[#This Row],[Total Rental Units with Severe Housing Problems and Equal to or less than 80% AMI]]/HousingProblemsTbl[[#This Row],[Total Rental Units Equal to or less than 80% AMI]], "-")</f>
        <v>0.70114942528735635</v>
      </c>
    </row>
    <row r="660" spans="1:4" x14ac:dyDescent="0.2">
      <c r="A660">
        <v>13067031113</v>
      </c>
      <c r="B660" s="14">
        <v>120</v>
      </c>
      <c r="C660" s="14">
        <v>380</v>
      </c>
      <c r="D660" s="15">
        <f>IFERROR(HousingProblemsTbl[[#This Row],[Total Rental Units with Severe Housing Problems and Equal to or less than 80% AMI]]/HousingProblemsTbl[[#This Row],[Total Rental Units Equal to or less than 80% AMI]], "-")</f>
        <v>0.31578947368421051</v>
      </c>
    </row>
    <row r="661" spans="1:4" x14ac:dyDescent="0.2">
      <c r="A661">
        <v>13067031114</v>
      </c>
      <c r="B661" s="14">
        <v>605</v>
      </c>
      <c r="C661" s="14">
        <v>1395</v>
      </c>
      <c r="D661" s="15">
        <f>IFERROR(HousingProblemsTbl[[#This Row],[Total Rental Units with Severe Housing Problems and Equal to or less than 80% AMI]]/HousingProblemsTbl[[#This Row],[Total Rental Units Equal to or less than 80% AMI]], "-")</f>
        <v>0.43369175627240142</v>
      </c>
    </row>
    <row r="662" spans="1:4" x14ac:dyDescent="0.2">
      <c r="A662">
        <v>13067031115</v>
      </c>
      <c r="B662" s="14">
        <v>60</v>
      </c>
      <c r="C662" s="14">
        <v>210</v>
      </c>
      <c r="D662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663" spans="1:4" x14ac:dyDescent="0.2">
      <c r="A663">
        <v>13067031116</v>
      </c>
      <c r="B663" s="14">
        <v>230</v>
      </c>
      <c r="C663" s="14">
        <v>525</v>
      </c>
      <c r="D663" s="15">
        <f>IFERROR(HousingProblemsTbl[[#This Row],[Total Rental Units with Severe Housing Problems and Equal to or less than 80% AMI]]/HousingProblemsTbl[[#This Row],[Total Rental Units Equal to or less than 80% AMI]], "-")</f>
        <v>0.43809523809523809</v>
      </c>
    </row>
    <row r="664" spans="1:4" x14ac:dyDescent="0.2">
      <c r="A664">
        <v>13067031117</v>
      </c>
      <c r="B664" s="14">
        <v>20</v>
      </c>
      <c r="C664" s="14">
        <v>255</v>
      </c>
      <c r="D664" s="15">
        <f>IFERROR(HousingProblemsTbl[[#This Row],[Total Rental Units with Severe Housing Problems and Equal to or less than 80% AMI]]/HousingProblemsTbl[[#This Row],[Total Rental Units Equal to or less than 80% AMI]], "-")</f>
        <v>7.8431372549019607E-2</v>
      </c>
    </row>
    <row r="665" spans="1:4" x14ac:dyDescent="0.2">
      <c r="A665">
        <v>13067031118</v>
      </c>
      <c r="B665" s="14">
        <v>290</v>
      </c>
      <c r="C665" s="14">
        <v>395</v>
      </c>
      <c r="D665" s="15">
        <f>IFERROR(HousingProblemsTbl[[#This Row],[Total Rental Units with Severe Housing Problems and Equal to or less than 80% AMI]]/HousingProblemsTbl[[#This Row],[Total Rental Units Equal to or less than 80% AMI]], "-")</f>
        <v>0.73417721518987344</v>
      </c>
    </row>
    <row r="666" spans="1:4" x14ac:dyDescent="0.2">
      <c r="A666">
        <v>13067031119</v>
      </c>
      <c r="B666" s="14">
        <v>80</v>
      </c>
      <c r="C666" s="14">
        <v>340</v>
      </c>
      <c r="D666" s="15">
        <f>IFERROR(HousingProblemsTbl[[#This Row],[Total Rental Units with Severe Housing Problems and Equal to or less than 80% AMI]]/HousingProblemsTbl[[#This Row],[Total Rental Units Equal to or less than 80% AMI]], "-")</f>
        <v>0.23529411764705882</v>
      </c>
    </row>
    <row r="667" spans="1:4" x14ac:dyDescent="0.2">
      <c r="A667">
        <v>13067031120</v>
      </c>
      <c r="B667" s="14">
        <v>20</v>
      </c>
      <c r="C667" s="14">
        <v>280</v>
      </c>
      <c r="D667" s="15">
        <f>IFERROR(HousingProblemsTbl[[#This Row],[Total Rental Units with Severe Housing Problems and Equal to or less than 80% AMI]]/HousingProblemsTbl[[#This Row],[Total Rental Units Equal to or less than 80% AMI]], "-")</f>
        <v>7.1428571428571425E-2</v>
      </c>
    </row>
    <row r="668" spans="1:4" x14ac:dyDescent="0.2">
      <c r="A668">
        <v>13067031121</v>
      </c>
      <c r="B668" s="14">
        <v>25</v>
      </c>
      <c r="C668" s="14">
        <v>320</v>
      </c>
      <c r="D668" s="15">
        <f>IFERROR(HousingProblemsTbl[[#This Row],[Total Rental Units with Severe Housing Problems and Equal to or less than 80% AMI]]/HousingProblemsTbl[[#This Row],[Total Rental Units Equal to or less than 80% AMI]], "-")</f>
        <v>7.8125E-2</v>
      </c>
    </row>
    <row r="669" spans="1:4" x14ac:dyDescent="0.2">
      <c r="A669">
        <v>13067031122</v>
      </c>
      <c r="B669" s="14">
        <v>65</v>
      </c>
      <c r="C669" s="14">
        <v>185</v>
      </c>
      <c r="D669" s="15">
        <f>IFERROR(HousingProblemsTbl[[#This Row],[Total Rental Units with Severe Housing Problems and Equal to or less than 80% AMI]]/HousingProblemsTbl[[#This Row],[Total Rental Units Equal to or less than 80% AMI]], "-")</f>
        <v>0.35135135135135137</v>
      </c>
    </row>
    <row r="670" spans="1:4" x14ac:dyDescent="0.2">
      <c r="A670">
        <v>13067031207</v>
      </c>
      <c r="B670" s="14">
        <v>210</v>
      </c>
      <c r="C670" s="14">
        <v>415</v>
      </c>
      <c r="D670" s="15">
        <f>IFERROR(HousingProblemsTbl[[#This Row],[Total Rental Units with Severe Housing Problems and Equal to or less than 80% AMI]]/HousingProblemsTbl[[#This Row],[Total Rental Units Equal to or less than 80% AMI]], "-")</f>
        <v>0.50602409638554213</v>
      </c>
    </row>
    <row r="671" spans="1:4" x14ac:dyDescent="0.2">
      <c r="A671">
        <v>13067031209</v>
      </c>
      <c r="B671" s="14">
        <v>0</v>
      </c>
      <c r="C671" s="14">
        <v>30</v>
      </c>
      <c r="D67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672" spans="1:4" x14ac:dyDescent="0.2">
      <c r="A672">
        <v>13067031212</v>
      </c>
      <c r="B672" s="14">
        <v>0</v>
      </c>
      <c r="C672" s="14">
        <v>0</v>
      </c>
      <c r="D67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73" spans="1:4" x14ac:dyDescent="0.2">
      <c r="A673">
        <v>13067031213</v>
      </c>
      <c r="B673" s="14">
        <v>85</v>
      </c>
      <c r="C673" s="14">
        <v>315</v>
      </c>
      <c r="D673" s="15">
        <f>IFERROR(HousingProblemsTbl[[#This Row],[Total Rental Units with Severe Housing Problems and Equal to or less than 80% AMI]]/HousingProblemsTbl[[#This Row],[Total Rental Units Equal to or less than 80% AMI]], "-")</f>
        <v>0.26984126984126983</v>
      </c>
    </row>
    <row r="674" spans="1:4" x14ac:dyDescent="0.2">
      <c r="A674">
        <v>13067031214</v>
      </c>
      <c r="B674" s="14">
        <v>155</v>
      </c>
      <c r="C674" s="14">
        <v>395</v>
      </c>
      <c r="D674" s="15">
        <f>IFERROR(HousingProblemsTbl[[#This Row],[Total Rental Units with Severe Housing Problems and Equal to or less than 80% AMI]]/HousingProblemsTbl[[#This Row],[Total Rental Units Equal to or less than 80% AMI]], "-")</f>
        <v>0.39240506329113922</v>
      </c>
    </row>
    <row r="675" spans="1:4" x14ac:dyDescent="0.2">
      <c r="A675">
        <v>13067031215</v>
      </c>
      <c r="B675" s="14">
        <v>90</v>
      </c>
      <c r="C675" s="14">
        <v>215</v>
      </c>
      <c r="D675" s="15">
        <f>IFERROR(HousingProblemsTbl[[#This Row],[Total Rental Units with Severe Housing Problems and Equal to or less than 80% AMI]]/HousingProblemsTbl[[#This Row],[Total Rental Units Equal to or less than 80% AMI]], "-")</f>
        <v>0.41860465116279072</v>
      </c>
    </row>
    <row r="676" spans="1:4" x14ac:dyDescent="0.2">
      <c r="A676">
        <v>13067031216</v>
      </c>
      <c r="B676" s="14">
        <v>95</v>
      </c>
      <c r="C676" s="14">
        <v>120</v>
      </c>
      <c r="D676" s="15">
        <f>IFERROR(HousingProblemsTbl[[#This Row],[Total Rental Units with Severe Housing Problems and Equal to or less than 80% AMI]]/HousingProblemsTbl[[#This Row],[Total Rental Units Equal to or less than 80% AMI]], "-")</f>
        <v>0.79166666666666663</v>
      </c>
    </row>
    <row r="677" spans="1:4" x14ac:dyDescent="0.2">
      <c r="A677">
        <v>13067031217</v>
      </c>
      <c r="B677" s="14">
        <v>245</v>
      </c>
      <c r="C677" s="14">
        <v>385</v>
      </c>
      <c r="D677" s="15">
        <f>IFERROR(HousingProblemsTbl[[#This Row],[Total Rental Units with Severe Housing Problems and Equal to or less than 80% AMI]]/HousingProblemsTbl[[#This Row],[Total Rental Units Equal to or less than 80% AMI]], "-")</f>
        <v>0.63636363636363635</v>
      </c>
    </row>
    <row r="678" spans="1:4" x14ac:dyDescent="0.2">
      <c r="A678">
        <v>13067031218</v>
      </c>
      <c r="B678" s="14">
        <v>60</v>
      </c>
      <c r="C678" s="14">
        <v>255</v>
      </c>
      <c r="D678" s="15">
        <f>IFERROR(HousingProblemsTbl[[#This Row],[Total Rental Units with Severe Housing Problems and Equal to or less than 80% AMI]]/HousingProblemsTbl[[#This Row],[Total Rental Units Equal to or less than 80% AMI]], "-")</f>
        <v>0.23529411764705882</v>
      </c>
    </row>
    <row r="679" spans="1:4" x14ac:dyDescent="0.2">
      <c r="A679">
        <v>13067031219</v>
      </c>
      <c r="B679" s="14">
        <v>180</v>
      </c>
      <c r="C679" s="14">
        <v>290</v>
      </c>
      <c r="D679" s="15">
        <f>IFERROR(HousingProblemsTbl[[#This Row],[Total Rental Units with Severe Housing Problems and Equal to or less than 80% AMI]]/HousingProblemsTbl[[#This Row],[Total Rental Units Equal to or less than 80% AMI]], "-")</f>
        <v>0.62068965517241381</v>
      </c>
    </row>
    <row r="680" spans="1:4" x14ac:dyDescent="0.2">
      <c r="A680">
        <v>13067031220</v>
      </c>
      <c r="B680" s="14">
        <v>30</v>
      </c>
      <c r="C680" s="14">
        <v>495</v>
      </c>
      <c r="D680" s="15">
        <f>IFERROR(HousingProblemsTbl[[#This Row],[Total Rental Units with Severe Housing Problems and Equal to or less than 80% AMI]]/HousingProblemsTbl[[#This Row],[Total Rental Units Equal to or less than 80% AMI]], "-")</f>
        <v>6.0606060606060608E-2</v>
      </c>
    </row>
    <row r="681" spans="1:4" x14ac:dyDescent="0.2">
      <c r="A681">
        <v>13067031221</v>
      </c>
      <c r="B681" s="14">
        <v>100</v>
      </c>
      <c r="C681" s="14">
        <v>160</v>
      </c>
      <c r="D681" s="15">
        <f>IFERROR(HousingProblemsTbl[[#This Row],[Total Rental Units with Severe Housing Problems and Equal to or less than 80% AMI]]/HousingProblemsTbl[[#This Row],[Total Rental Units Equal to or less than 80% AMI]], "-")</f>
        <v>0.625</v>
      </c>
    </row>
    <row r="682" spans="1:4" x14ac:dyDescent="0.2">
      <c r="A682">
        <v>13067031306</v>
      </c>
      <c r="B682" s="14">
        <v>165</v>
      </c>
      <c r="C682" s="14">
        <v>370</v>
      </c>
      <c r="D682" s="15">
        <f>IFERROR(HousingProblemsTbl[[#This Row],[Total Rental Units with Severe Housing Problems and Equal to or less than 80% AMI]]/HousingProblemsTbl[[#This Row],[Total Rental Units Equal to or less than 80% AMI]], "-")</f>
        <v>0.44594594594594594</v>
      </c>
    </row>
    <row r="683" spans="1:4" x14ac:dyDescent="0.2">
      <c r="A683">
        <v>13067031308</v>
      </c>
      <c r="B683" s="14">
        <v>90</v>
      </c>
      <c r="C683" s="14">
        <v>380</v>
      </c>
      <c r="D683" s="15">
        <f>IFERROR(HousingProblemsTbl[[#This Row],[Total Rental Units with Severe Housing Problems and Equal to or less than 80% AMI]]/HousingProblemsTbl[[#This Row],[Total Rental Units Equal to or less than 80% AMI]], "-")</f>
        <v>0.23684210526315788</v>
      </c>
    </row>
    <row r="684" spans="1:4" x14ac:dyDescent="0.2">
      <c r="A684">
        <v>13067031314</v>
      </c>
      <c r="B684" s="14">
        <v>80</v>
      </c>
      <c r="C684" s="14">
        <v>195</v>
      </c>
      <c r="D684" s="15">
        <f>IFERROR(HousingProblemsTbl[[#This Row],[Total Rental Units with Severe Housing Problems and Equal to or less than 80% AMI]]/HousingProblemsTbl[[#This Row],[Total Rental Units Equal to or less than 80% AMI]], "-")</f>
        <v>0.41025641025641024</v>
      </c>
    </row>
    <row r="685" spans="1:4" x14ac:dyDescent="0.2">
      <c r="A685">
        <v>13067031315</v>
      </c>
      <c r="B685" s="14">
        <v>15</v>
      </c>
      <c r="C685" s="14">
        <v>35</v>
      </c>
      <c r="D685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686" spans="1:4" x14ac:dyDescent="0.2">
      <c r="A686">
        <v>13067031316</v>
      </c>
      <c r="B686" s="14">
        <v>65</v>
      </c>
      <c r="C686" s="14">
        <v>135</v>
      </c>
      <c r="D686" s="15">
        <f>IFERROR(HousingProblemsTbl[[#This Row],[Total Rental Units with Severe Housing Problems and Equal to or less than 80% AMI]]/HousingProblemsTbl[[#This Row],[Total Rental Units Equal to or less than 80% AMI]], "-")</f>
        <v>0.48148148148148145</v>
      </c>
    </row>
    <row r="687" spans="1:4" x14ac:dyDescent="0.2">
      <c r="A687">
        <v>13067031317</v>
      </c>
      <c r="B687" s="14">
        <v>35</v>
      </c>
      <c r="C687" s="14">
        <v>290</v>
      </c>
      <c r="D687" s="15">
        <f>IFERROR(HousingProblemsTbl[[#This Row],[Total Rental Units with Severe Housing Problems and Equal to or less than 80% AMI]]/HousingProblemsTbl[[#This Row],[Total Rental Units Equal to or less than 80% AMI]], "-")</f>
        <v>0.1206896551724138</v>
      </c>
    </row>
    <row r="688" spans="1:4" x14ac:dyDescent="0.2">
      <c r="A688">
        <v>13067031318</v>
      </c>
      <c r="B688" s="14">
        <v>324</v>
      </c>
      <c r="C688" s="14">
        <v>545</v>
      </c>
      <c r="D688" s="15">
        <f>IFERROR(HousingProblemsTbl[[#This Row],[Total Rental Units with Severe Housing Problems and Equal to or less than 80% AMI]]/HousingProblemsTbl[[#This Row],[Total Rental Units Equal to or less than 80% AMI]], "-")</f>
        <v>0.59449541284403673</v>
      </c>
    </row>
    <row r="689" spans="1:4" x14ac:dyDescent="0.2">
      <c r="A689">
        <v>13067031319</v>
      </c>
      <c r="B689" s="14">
        <v>415</v>
      </c>
      <c r="C689" s="14">
        <v>975</v>
      </c>
      <c r="D689" s="15">
        <f>IFERROR(HousingProblemsTbl[[#This Row],[Total Rental Units with Severe Housing Problems and Equal to or less than 80% AMI]]/HousingProblemsTbl[[#This Row],[Total Rental Units Equal to or less than 80% AMI]], "-")</f>
        <v>0.42564102564102563</v>
      </c>
    </row>
    <row r="690" spans="1:4" x14ac:dyDescent="0.2">
      <c r="A690">
        <v>13067031320</v>
      </c>
      <c r="B690" s="14">
        <v>250</v>
      </c>
      <c r="C690" s="14">
        <v>1120</v>
      </c>
      <c r="D690" s="15">
        <f>IFERROR(HousingProblemsTbl[[#This Row],[Total Rental Units with Severe Housing Problems and Equal to or less than 80% AMI]]/HousingProblemsTbl[[#This Row],[Total Rental Units Equal to or less than 80% AMI]], "-")</f>
        <v>0.22321428571428573</v>
      </c>
    </row>
    <row r="691" spans="1:4" x14ac:dyDescent="0.2">
      <c r="A691">
        <v>13067031321</v>
      </c>
      <c r="B691" s="14">
        <v>100</v>
      </c>
      <c r="C691" s="14">
        <v>380</v>
      </c>
      <c r="D691" s="15">
        <f>IFERROR(HousingProblemsTbl[[#This Row],[Total Rental Units with Severe Housing Problems and Equal to or less than 80% AMI]]/HousingProblemsTbl[[#This Row],[Total Rental Units Equal to or less than 80% AMI]], "-")</f>
        <v>0.26315789473684209</v>
      </c>
    </row>
    <row r="692" spans="1:4" x14ac:dyDescent="0.2">
      <c r="A692">
        <v>13067031322</v>
      </c>
      <c r="B692" s="14">
        <v>100</v>
      </c>
      <c r="C692" s="14">
        <v>350</v>
      </c>
      <c r="D692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693" spans="1:4" x14ac:dyDescent="0.2">
      <c r="A693">
        <v>13067031323</v>
      </c>
      <c r="B693" s="14">
        <v>35</v>
      </c>
      <c r="C693" s="14">
        <v>75</v>
      </c>
      <c r="D693" s="15">
        <f>IFERROR(HousingProblemsTbl[[#This Row],[Total Rental Units with Severe Housing Problems and Equal to or less than 80% AMI]]/HousingProblemsTbl[[#This Row],[Total Rental Units Equal to or less than 80% AMI]], "-")</f>
        <v>0.46666666666666667</v>
      </c>
    </row>
    <row r="694" spans="1:4" x14ac:dyDescent="0.2">
      <c r="A694">
        <v>13067031324</v>
      </c>
      <c r="B694" s="14">
        <v>75</v>
      </c>
      <c r="C694" s="14">
        <v>85</v>
      </c>
      <c r="D694" s="15">
        <f>IFERROR(HousingProblemsTbl[[#This Row],[Total Rental Units with Severe Housing Problems and Equal to or less than 80% AMI]]/HousingProblemsTbl[[#This Row],[Total Rental Units Equal to or less than 80% AMI]], "-")</f>
        <v>0.88235294117647056</v>
      </c>
    </row>
    <row r="695" spans="1:4" x14ac:dyDescent="0.2">
      <c r="A695">
        <v>13067031325</v>
      </c>
      <c r="B695" s="14">
        <v>0</v>
      </c>
      <c r="C695" s="14">
        <v>0</v>
      </c>
      <c r="D69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696" spans="1:4" x14ac:dyDescent="0.2">
      <c r="A696">
        <v>13067031409</v>
      </c>
      <c r="B696" s="14">
        <v>65</v>
      </c>
      <c r="C696" s="14">
        <v>245</v>
      </c>
      <c r="D696" s="15">
        <f>IFERROR(HousingProblemsTbl[[#This Row],[Total Rental Units with Severe Housing Problems and Equal to or less than 80% AMI]]/HousingProblemsTbl[[#This Row],[Total Rental Units Equal to or less than 80% AMI]], "-")</f>
        <v>0.26530612244897961</v>
      </c>
    </row>
    <row r="697" spans="1:4" x14ac:dyDescent="0.2">
      <c r="A697">
        <v>13067031410</v>
      </c>
      <c r="B697" s="14">
        <v>180</v>
      </c>
      <c r="C697" s="14">
        <v>245</v>
      </c>
      <c r="D697" s="15">
        <f>IFERROR(HousingProblemsTbl[[#This Row],[Total Rental Units with Severe Housing Problems and Equal to or less than 80% AMI]]/HousingProblemsTbl[[#This Row],[Total Rental Units Equal to or less than 80% AMI]], "-")</f>
        <v>0.73469387755102045</v>
      </c>
    </row>
    <row r="698" spans="1:4" x14ac:dyDescent="0.2">
      <c r="A698">
        <v>13067031411</v>
      </c>
      <c r="B698" s="14">
        <v>135</v>
      </c>
      <c r="C698" s="14">
        <v>280</v>
      </c>
      <c r="D698" s="15">
        <f>IFERROR(HousingProblemsTbl[[#This Row],[Total Rental Units with Severe Housing Problems and Equal to or less than 80% AMI]]/HousingProblemsTbl[[#This Row],[Total Rental Units Equal to or less than 80% AMI]], "-")</f>
        <v>0.48214285714285715</v>
      </c>
    </row>
    <row r="699" spans="1:4" x14ac:dyDescent="0.2">
      <c r="A699">
        <v>13067031412</v>
      </c>
      <c r="B699" s="14">
        <v>264</v>
      </c>
      <c r="C699" s="14">
        <v>690</v>
      </c>
      <c r="D699" s="15">
        <f>IFERROR(HousingProblemsTbl[[#This Row],[Total Rental Units with Severe Housing Problems and Equal to or less than 80% AMI]]/HousingProblemsTbl[[#This Row],[Total Rental Units Equal to or less than 80% AMI]], "-")</f>
        <v>0.38260869565217392</v>
      </c>
    </row>
    <row r="700" spans="1:4" x14ac:dyDescent="0.2">
      <c r="A700">
        <v>13067031413</v>
      </c>
      <c r="B700" s="14">
        <v>180</v>
      </c>
      <c r="C700" s="14">
        <v>920</v>
      </c>
      <c r="D700" s="15">
        <f>IFERROR(HousingProblemsTbl[[#This Row],[Total Rental Units with Severe Housing Problems and Equal to or less than 80% AMI]]/HousingProblemsTbl[[#This Row],[Total Rental Units Equal to or less than 80% AMI]], "-")</f>
        <v>0.19565217391304349</v>
      </c>
    </row>
    <row r="701" spans="1:4" x14ac:dyDescent="0.2">
      <c r="A701">
        <v>13067031414</v>
      </c>
      <c r="B701" s="14">
        <v>0</v>
      </c>
      <c r="C701" s="14">
        <v>60</v>
      </c>
      <c r="D70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02" spans="1:4" x14ac:dyDescent="0.2">
      <c r="A702">
        <v>13067031415</v>
      </c>
      <c r="B702" s="14">
        <v>145</v>
      </c>
      <c r="C702" s="14">
        <v>175</v>
      </c>
      <c r="D702" s="15">
        <f>IFERROR(HousingProblemsTbl[[#This Row],[Total Rental Units with Severe Housing Problems and Equal to or less than 80% AMI]]/HousingProblemsTbl[[#This Row],[Total Rental Units Equal to or less than 80% AMI]], "-")</f>
        <v>0.82857142857142863</v>
      </c>
    </row>
    <row r="703" spans="1:4" x14ac:dyDescent="0.2">
      <c r="A703">
        <v>13067031416</v>
      </c>
      <c r="B703" s="14">
        <v>25</v>
      </c>
      <c r="C703" s="14">
        <v>145</v>
      </c>
      <c r="D703" s="15">
        <f>IFERROR(HousingProblemsTbl[[#This Row],[Total Rental Units with Severe Housing Problems and Equal to or less than 80% AMI]]/HousingProblemsTbl[[#This Row],[Total Rental Units Equal to or less than 80% AMI]], "-")</f>
        <v>0.17241379310344829</v>
      </c>
    </row>
    <row r="704" spans="1:4" x14ac:dyDescent="0.2">
      <c r="A704">
        <v>13067031417</v>
      </c>
      <c r="B704" s="14">
        <v>90</v>
      </c>
      <c r="C704" s="14">
        <v>460</v>
      </c>
      <c r="D704" s="15">
        <f>IFERROR(HousingProblemsTbl[[#This Row],[Total Rental Units with Severe Housing Problems and Equal to or less than 80% AMI]]/HousingProblemsTbl[[#This Row],[Total Rental Units Equal to or less than 80% AMI]], "-")</f>
        <v>0.19565217391304349</v>
      </c>
    </row>
    <row r="705" spans="1:4" x14ac:dyDescent="0.2">
      <c r="A705">
        <v>13067031506</v>
      </c>
      <c r="B705" s="14">
        <v>150</v>
      </c>
      <c r="C705" s="14">
        <v>325</v>
      </c>
      <c r="D705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706" spans="1:4" x14ac:dyDescent="0.2">
      <c r="A706">
        <v>13067031507</v>
      </c>
      <c r="B706" s="14">
        <v>40</v>
      </c>
      <c r="C706" s="14">
        <v>235</v>
      </c>
      <c r="D706" s="15">
        <f>IFERROR(HousingProblemsTbl[[#This Row],[Total Rental Units with Severe Housing Problems and Equal to or less than 80% AMI]]/HousingProblemsTbl[[#This Row],[Total Rental Units Equal to or less than 80% AMI]], "-")</f>
        <v>0.1702127659574468</v>
      </c>
    </row>
    <row r="707" spans="1:4" x14ac:dyDescent="0.2">
      <c r="A707">
        <v>13067031510</v>
      </c>
      <c r="B707" s="14">
        <v>40</v>
      </c>
      <c r="C707" s="14">
        <v>185</v>
      </c>
      <c r="D707" s="15">
        <f>IFERROR(HousingProblemsTbl[[#This Row],[Total Rental Units with Severe Housing Problems and Equal to or less than 80% AMI]]/HousingProblemsTbl[[#This Row],[Total Rental Units Equal to or less than 80% AMI]], "-")</f>
        <v>0.21621621621621623</v>
      </c>
    </row>
    <row r="708" spans="1:4" x14ac:dyDescent="0.2">
      <c r="A708">
        <v>13067031511</v>
      </c>
      <c r="B708" s="14">
        <v>70</v>
      </c>
      <c r="C708" s="14">
        <v>215</v>
      </c>
      <c r="D708" s="15">
        <f>IFERROR(HousingProblemsTbl[[#This Row],[Total Rental Units with Severe Housing Problems and Equal to or less than 80% AMI]]/HousingProblemsTbl[[#This Row],[Total Rental Units Equal to or less than 80% AMI]], "-")</f>
        <v>0.32558139534883723</v>
      </c>
    </row>
    <row r="709" spans="1:4" x14ac:dyDescent="0.2">
      <c r="A709">
        <v>13067031512</v>
      </c>
      <c r="B709" s="14">
        <v>25</v>
      </c>
      <c r="C709" s="14">
        <v>195</v>
      </c>
      <c r="D709" s="15">
        <f>IFERROR(HousingProblemsTbl[[#This Row],[Total Rental Units with Severe Housing Problems and Equal to or less than 80% AMI]]/HousingProblemsTbl[[#This Row],[Total Rental Units Equal to or less than 80% AMI]], "-")</f>
        <v>0.12820512820512819</v>
      </c>
    </row>
    <row r="710" spans="1:4" x14ac:dyDescent="0.2">
      <c r="A710">
        <v>13067031513</v>
      </c>
      <c r="B710" s="14">
        <v>60</v>
      </c>
      <c r="C710" s="14">
        <v>145</v>
      </c>
      <c r="D710" s="15">
        <f>IFERROR(HousingProblemsTbl[[#This Row],[Total Rental Units with Severe Housing Problems and Equal to or less than 80% AMI]]/HousingProblemsTbl[[#This Row],[Total Rental Units Equal to or less than 80% AMI]], "-")</f>
        <v>0.41379310344827586</v>
      </c>
    </row>
    <row r="711" spans="1:4" x14ac:dyDescent="0.2">
      <c r="A711">
        <v>13067031514</v>
      </c>
      <c r="B711" s="14">
        <v>35</v>
      </c>
      <c r="C711" s="14">
        <v>95</v>
      </c>
      <c r="D711" s="15">
        <f>IFERROR(HousingProblemsTbl[[#This Row],[Total Rental Units with Severe Housing Problems and Equal to or less than 80% AMI]]/HousingProblemsTbl[[#This Row],[Total Rental Units Equal to or less than 80% AMI]], "-")</f>
        <v>0.36842105263157893</v>
      </c>
    </row>
    <row r="712" spans="1:4" x14ac:dyDescent="0.2">
      <c r="A712">
        <v>13067031515</v>
      </c>
      <c r="B712" s="14">
        <v>30</v>
      </c>
      <c r="C712" s="14">
        <v>180</v>
      </c>
      <c r="D712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713" spans="1:4" x14ac:dyDescent="0.2">
      <c r="A713">
        <v>13067031516</v>
      </c>
      <c r="B713" s="14">
        <v>10</v>
      </c>
      <c r="C713" s="14">
        <v>65</v>
      </c>
      <c r="D713" s="15">
        <f>IFERROR(HousingProblemsTbl[[#This Row],[Total Rental Units with Severe Housing Problems and Equal to or less than 80% AMI]]/HousingProblemsTbl[[#This Row],[Total Rental Units Equal to or less than 80% AMI]], "-")</f>
        <v>0.15384615384615385</v>
      </c>
    </row>
    <row r="714" spans="1:4" x14ac:dyDescent="0.2">
      <c r="A714">
        <v>13067031517</v>
      </c>
      <c r="B714" s="14">
        <v>115</v>
      </c>
      <c r="C714" s="14">
        <v>140</v>
      </c>
      <c r="D714" s="15">
        <f>IFERROR(HousingProblemsTbl[[#This Row],[Total Rental Units with Severe Housing Problems and Equal to or less than 80% AMI]]/HousingProblemsTbl[[#This Row],[Total Rental Units Equal to or less than 80% AMI]], "-")</f>
        <v>0.8214285714285714</v>
      </c>
    </row>
    <row r="715" spans="1:4" x14ac:dyDescent="0.2">
      <c r="A715">
        <v>13067031518</v>
      </c>
      <c r="B715" s="14">
        <v>35</v>
      </c>
      <c r="C715" s="14">
        <v>35</v>
      </c>
      <c r="D71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716" spans="1:4" x14ac:dyDescent="0.2">
      <c r="A716">
        <v>13069010100</v>
      </c>
      <c r="B716" s="14">
        <v>45</v>
      </c>
      <c r="C716" s="14">
        <v>215</v>
      </c>
      <c r="D716" s="15">
        <f>IFERROR(HousingProblemsTbl[[#This Row],[Total Rental Units with Severe Housing Problems and Equal to or less than 80% AMI]]/HousingProblemsTbl[[#This Row],[Total Rental Units Equal to or less than 80% AMI]], "-")</f>
        <v>0.20930232558139536</v>
      </c>
    </row>
    <row r="717" spans="1:4" x14ac:dyDescent="0.2">
      <c r="A717">
        <v>13069010200</v>
      </c>
      <c r="B717" s="14">
        <v>10</v>
      </c>
      <c r="C717" s="14">
        <v>240</v>
      </c>
      <c r="D717" s="15">
        <f>IFERROR(HousingProblemsTbl[[#This Row],[Total Rental Units with Severe Housing Problems and Equal to or less than 80% AMI]]/HousingProblemsTbl[[#This Row],[Total Rental Units Equal to or less than 80% AMI]], "-")</f>
        <v>4.1666666666666664E-2</v>
      </c>
    </row>
    <row r="718" spans="1:4" x14ac:dyDescent="0.2">
      <c r="A718">
        <v>13069010301</v>
      </c>
      <c r="B718" s="14">
        <v>20</v>
      </c>
      <c r="C718" s="14">
        <v>74</v>
      </c>
      <c r="D718" s="15">
        <f>IFERROR(HousingProblemsTbl[[#This Row],[Total Rental Units with Severe Housing Problems and Equal to or less than 80% AMI]]/HousingProblemsTbl[[#This Row],[Total Rental Units Equal to or less than 80% AMI]], "-")</f>
        <v>0.27027027027027029</v>
      </c>
    </row>
    <row r="719" spans="1:4" x14ac:dyDescent="0.2">
      <c r="A719">
        <v>13069010302</v>
      </c>
      <c r="B719" s="14">
        <v>40</v>
      </c>
      <c r="C719" s="14">
        <v>125</v>
      </c>
      <c r="D719" s="15">
        <f>IFERROR(HousingProblemsTbl[[#This Row],[Total Rental Units with Severe Housing Problems and Equal to or less than 80% AMI]]/HousingProblemsTbl[[#This Row],[Total Rental Units Equal to or less than 80% AMI]], "-")</f>
        <v>0.32</v>
      </c>
    </row>
    <row r="720" spans="1:4" x14ac:dyDescent="0.2">
      <c r="A720">
        <v>13069010401</v>
      </c>
      <c r="B720" s="14">
        <v>110</v>
      </c>
      <c r="C720" s="14">
        <v>290</v>
      </c>
      <c r="D720" s="15">
        <f>IFERROR(HousingProblemsTbl[[#This Row],[Total Rental Units with Severe Housing Problems and Equal to or less than 80% AMI]]/HousingProblemsTbl[[#This Row],[Total Rental Units Equal to or less than 80% AMI]], "-")</f>
        <v>0.37931034482758619</v>
      </c>
    </row>
    <row r="721" spans="1:4" x14ac:dyDescent="0.2">
      <c r="A721">
        <v>13069010402</v>
      </c>
      <c r="B721" s="14">
        <v>190</v>
      </c>
      <c r="C721" s="14">
        <v>400</v>
      </c>
      <c r="D721" s="15">
        <f>IFERROR(HousingProblemsTbl[[#This Row],[Total Rental Units with Severe Housing Problems and Equal to or less than 80% AMI]]/HousingProblemsTbl[[#This Row],[Total Rental Units Equal to or less than 80% AMI]], "-")</f>
        <v>0.47499999999999998</v>
      </c>
    </row>
    <row r="722" spans="1:4" x14ac:dyDescent="0.2">
      <c r="A722">
        <v>13069010500</v>
      </c>
      <c r="B722" s="14">
        <v>140</v>
      </c>
      <c r="C722" s="14">
        <v>370</v>
      </c>
      <c r="D722" s="15">
        <f>IFERROR(HousingProblemsTbl[[#This Row],[Total Rental Units with Severe Housing Problems and Equal to or less than 80% AMI]]/HousingProblemsTbl[[#This Row],[Total Rental Units Equal to or less than 80% AMI]], "-")</f>
        <v>0.3783783783783784</v>
      </c>
    </row>
    <row r="723" spans="1:4" x14ac:dyDescent="0.2">
      <c r="A723">
        <v>13069010600</v>
      </c>
      <c r="B723" s="14">
        <v>8</v>
      </c>
      <c r="C723" s="14">
        <v>235</v>
      </c>
      <c r="D723" s="15">
        <f>IFERROR(HousingProblemsTbl[[#This Row],[Total Rental Units with Severe Housing Problems and Equal to or less than 80% AMI]]/HousingProblemsTbl[[#This Row],[Total Rental Units Equal to or less than 80% AMI]], "-")</f>
        <v>3.4042553191489362E-2</v>
      </c>
    </row>
    <row r="724" spans="1:4" x14ac:dyDescent="0.2">
      <c r="A724">
        <v>13069010701</v>
      </c>
      <c r="B724" s="14">
        <v>120</v>
      </c>
      <c r="C724" s="14">
        <v>345</v>
      </c>
      <c r="D724" s="15">
        <f>IFERROR(HousingProblemsTbl[[#This Row],[Total Rental Units with Severe Housing Problems and Equal to or less than 80% AMI]]/HousingProblemsTbl[[#This Row],[Total Rental Units Equal to or less than 80% AMI]], "-")</f>
        <v>0.34782608695652173</v>
      </c>
    </row>
    <row r="725" spans="1:4" x14ac:dyDescent="0.2">
      <c r="A725">
        <v>13069010702</v>
      </c>
      <c r="B725" s="14">
        <v>105</v>
      </c>
      <c r="C725" s="14">
        <v>145</v>
      </c>
      <c r="D725" s="15">
        <f>IFERROR(HousingProblemsTbl[[#This Row],[Total Rental Units with Severe Housing Problems and Equal to or less than 80% AMI]]/HousingProblemsTbl[[#This Row],[Total Rental Units Equal to or less than 80% AMI]], "-")</f>
        <v>0.72413793103448276</v>
      </c>
    </row>
    <row r="726" spans="1:4" x14ac:dyDescent="0.2">
      <c r="A726">
        <v>13069010801</v>
      </c>
      <c r="B726" s="14">
        <v>130</v>
      </c>
      <c r="C726" s="14">
        <v>395</v>
      </c>
      <c r="D726" s="15">
        <f>IFERROR(HousingProblemsTbl[[#This Row],[Total Rental Units with Severe Housing Problems and Equal to or less than 80% AMI]]/HousingProblemsTbl[[#This Row],[Total Rental Units Equal to or less than 80% AMI]], "-")</f>
        <v>0.32911392405063289</v>
      </c>
    </row>
    <row r="727" spans="1:4" x14ac:dyDescent="0.2">
      <c r="A727">
        <v>13069010802</v>
      </c>
      <c r="B727" s="14">
        <v>135</v>
      </c>
      <c r="C727" s="14">
        <v>755</v>
      </c>
      <c r="D727" s="15">
        <f>IFERROR(HousingProblemsTbl[[#This Row],[Total Rental Units with Severe Housing Problems and Equal to or less than 80% AMI]]/HousingProblemsTbl[[#This Row],[Total Rental Units Equal to or less than 80% AMI]], "-")</f>
        <v>0.17880794701986755</v>
      </c>
    </row>
    <row r="728" spans="1:4" x14ac:dyDescent="0.2">
      <c r="A728">
        <v>13071970101</v>
      </c>
      <c r="B728" s="14">
        <v>54</v>
      </c>
      <c r="C728" s="14">
        <v>220</v>
      </c>
      <c r="D728" s="15">
        <f>IFERROR(HousingProblemsTbl[[#This Row],[Total Rental Units with Severe Housing Problems and Equal to or less than 80% AMI]]/HousingProblemsTbl[[#This Row],[Total Rental Units Equal to or less than 80% AMI]], "-")</f>
        <v>0.24545454545454545</v>
      </c>
    </row>
    <row r="729" spans="1:4" x14ac:dyDescent="0.2">
      <c r="A729">
        <v>13071970102</v>
      </c>
      <c r="B729" s="14">
        <v>0</v>
      </c>
      <c r="C729" s="14">
        <v>39</v>
      </c>
      <c r="D72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30" spans="1:4" x14ac:dyDescent="0.2">
      <c r="A730">
        <v>13071970200</v>
      </c>
      <c r="B730" s="14">
        <v>45</v>
      </c>
      <c r="C730" s="14">
        <v>230</v>
      </c>
      <c r="D730" s="15">
        <f>IFERROR(HousingProblemsTbl[[#This Row],[Total Rental Units with Severe Housing Problems and Equal to or less than 80% AMI]]/HousingProblemsTbl[[#This Row],[Total Rental Units Equal to or less than 80% AMI]], "-")</f>
        <v>0.19565217391304349</v>
      </c>
    </row>
    <row r="731" spans="1:4" x14ac:dyDescent="0.2">
      <c r="A731">
        <v>13071970301</v>
      </c>
      <c r="B731" s="14">
        <v>175</v>
      </c>
      <c r="C731" s="14">
        <v>750</v>
      </c>
      <c r="D731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732" spans="1:4" x14ac:dyDescent="0.2">
      <c r="A732">
        <v>13071970302</v>
      </c>
      <c r="B732" s="14">
        <v>0</v>
      </c>
      <c r="C732" s="14">
        <v>135</v>
      </c>
      <c r="D73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33" spans="1:4" x14ac:dyDescent="0.2">
      <c r="A733">
        <v>13071970400</v>
      </c>
      <c r="B733" s="14">
        <v>64</v>
      </c>
      <c r="C733" s="14">
        <v>330</v>
      </c>
      <c r="D733" s="15">
        <f>IFERROR(HousingProblemsTbl[[#This Row],[Total Rental Units with Severe Housing Problems and Equal to or less than 80% AMI]]/HousingProblemsTbl[[#This Row],[Total Rental Units Equal to or less than 80% AMI]], "-")</f>
        <v>0.19393939393939394</v>
      </c>
    </row>
    <row r="734" spans="1:4" x14ac:dyDescent="0.2">
      <c r="A734">
        <v>13071970500</v>
      </c>
      <c r="B734" s="14">
        <v>44</v>
      </c>
      <c r="C734" s="14">
        <v>115</v>
      </c>
      <c r="D734" s="15">
        <f>IFERROR(HousingProblemsTbl[[#This Row],[Total Rental Units with Severe Housing Problems and Equal to or less than 80% AMI]]/HousingProblemsTbl[[#This Row],[Total Rental Units Equal to or less than 80% AMI]], "-")</f>
        <v>0.38260869565217392</v>
      </c>
    </row>
    <row r="735" spans="1:4" x14ac:dyDescent="0.2">
      <c r="A735">
        <v>13071970601</v>
      </c>
      <c r="B735" s="14">
        <v>85</v>
      </c>
      <c r="C735" s="14">
        <v>205</v>
      </c>
      <c r="D735" s="15">
        <f>IFERROR(HousingProblemsTbl[[#This Row],[Total Rental Units with Severe Housing Problems and Equal to or less than 80% AMI]]/HousingProblemsTbl[[#This Row],[Total Rental Units Equal to or less than 80% AMI]], "-")</f>
        <v>0.41463414634146339</v>
      </c>
    </row>
    <row r="736" spans="1:4" x14ac:dyDescent="0.2">
      <c r="A736">
        <v>13071970602</v>
      </c>
      <c r="B736" s="14">
        <v>80</v>
      </c>
      <c r="C736" s="14">
        <v>245</v>
      </c>
      <c r="D736" s="15">
        <f>IFERROR(HousingProblemsTbl[[#This Row],[Total Rental Units with Severe Housing Problems and Equal to or less than 80% AMI]]/HousingProblemsTbl[[#This Row],[Total Rental Units Equal to or less than 80% AMI]], "-")</f>
        <v>0.32653061224489793</v>
      </c>
    </row>
    <row r="737" spans="1:4" x14ac:dyDescent="0.2">
      <c r="A737">
        <v>13071970702</v>
      </c>
      <c r="B737" s="14">
        <v>230</v>
      </c>
      <c r="C737" s="14">
        <v>430</v>
      </c>
      <c r="D737" s="15">
        <f>IFERROR(HousingProblemsTbl[[#This Row],[Total Rental Units with Severe Housing Problems and Equal to or less than 80% AMI]]/HousingProblemsTbl[[#This Row],[Total Rental Units Equal to or less than 80% AMI]], "-")</f>
        <v>0.53488372093023251</v>
      </c>
    </row>
    <row r="738" spans="1:4" x14ac:dyDescent="0.2">
      <c r="A738">
        <v>13071970703</v>
      </c>
      <c r="B738" s="14">
        <v>165</v>
      </c>
      <c r="C738" s="14">
        <v>565</v>
      </c>
      <c r="D738" s="15">
        <f>IFERROR(HousingProblemsTbl[[#This Row],[Total Rental Units with Severe Housing Problems and Equal to or less than 80% AMI]]/HousingProblemsTbl[[#This Row],[Total Rental Units Equal to or less than 80% AMI]], "-")</f>
        <v>0.29203539823008851</v>
      </c>
    </row>
    <row r="739" spans="1:4" x14ac:dyDescent="0.2">
      <c r="A739">
        <v>13071970704</v>
      </c>
      <c r="B739" s="14">
        <v>55</v>
      </c>
      <c r="C739" s="14">
        <v>290</v>
      </c>
      <c r="D739" s="15">
        <f>IFERROR(HousingProblemsTbl[[#This Row],[Total Rental Units with Severe Housing Problems and Equal to or less than 80% AMI]]/HousingProblemsTbl[[#This Row],[Total Rental Units Equal to or less than 80% AMI]], "-")</f>
        <v>0.18965517241379309</v>
      </c>
    </row>
    <row r="740" spans="1:4" x14ac:dyDescent="0.2">
      <c r="A740">
        <v>13071970800</v>
      </c>
      <c r="B740" s="14">
        <v>50</v>
      </c>
      <c r="C740" s="14">
        <v>280</v>
      </c>
      <c r="D740" s="15">
        <f>IFERROR(HousingProblemsTbl[[#This Row],[Total Rental Units with Severe Housing Problems and Equal to or less than 80% AMI]]/HousingProblemsTbl[[#This Row],[Total Rental Units Equal to or less than 80% AMI]], "-")</f>
        <v>0.17857142857142858</v>
      </c>
    </row>
    <row r="741" spans="1:4" x14ac:dyDescent="0.2">
      <c r="A741">
        <v>13071970901</v>
      </c>
      <c r="B741" s="14">
        <v>35</v>
      </c>
      <c r="C741" s="14">
        <v>105</v>
      </c>
      <c r="D741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742" spans="1:4" x14ac:dyDescent="0.2">
      <c r="A742">
        <v>13071970902</v>
      </c>
      <c r="B742" s="14">
        <v>84</v>
      </c>
      <c r="C742" s="14">
        <v>439</v>
      </c>
      <c r="D742" s="15">
        <f>IFERROR(HousingProblemsTbl[[#This Row],[Total Rental Units with Severe Housing Problems and Equal to or less than 80% AMI]]/HousingProblemsTbl[[#This Row],[Total Rental Units Equal to or less than 80% AMI]], "-")</f>
        <v>0.19134396355353075</v>
      </c>
    </row>
    <row r="743" spans="1:4" x14ac:dyDescent="0.2">
      <c r="A743">
        <v>13073030103</v>
      </c>
      <c r="B743" s="14">
        <v>29</v>
      </c>
      <c r="C743" s="14">
        <v>50</v>
      </c>
      <c r="D743" s="15">
        <f>IFERROR(HousingProblemsTbl[[#This Row],[Total Rental Units with Severe Housing Problems and Equal to or less than 80% AMI]]/HousingProblemsTbl[[#This Row],[Total Rental Units Equal to or less than 80% AMI]], "-")</f>
        <v>0.57999999999999996</v>
      </c>
    </row>
    <row r="744" spans="1:4" x14ac:dyDescent="0.2">
      <c r="A744">
        <v>13073030105</v>
      </c>
      <c r="B744" s="14">
        <v>79</v>
      </c>
      <c r="C744" s="14">
        <v>155</v>
      </c>
      <c r="D744" s="15">
        <f>IFERROR(HousingProblemsTbl[[#This Row],[Total Rental Units with Severe Housing Problems and Equal to or less than 80% AMI]]/HousingProblemsTbl[[#This Row],[Total Rental Units Equal to or less than 80% AMI]], "-")</f>
        <v>0.50967741935483868</v>
      </c>
    </row>
    <row r="745" spans="1:4" x14ac:dyDescent="0.2">
      <c r="A745">
        <v>13073030106</v>
      </c>
      <c r="B745" s="14">
        <v>30</v>
      </c>
      <c r="C745" s="14">
        <v>95</v>
      </c>
      <c r="D745" s="15">
        <f>IFERROR(HousingProblemsTbl[[#This Row],[Total Rental Units with Severe Housing Problems and Equal to or less than 80% AMI]]/HousingProblemsTbl[[#This Row],[Total Rental Units Equal to or less than 80% AMI]], "-")</f>
        <v>0.31578947368421051</v>
      </c>
    </row>
    <row r="746" spans="1:4" x14ac:dyDescent="0.2">
      <c r="A746">
        <v>13073030107</v>
      </c>
      <c r="B746" s="14">
        <v>0</v>
      </c>
      <c r="C746" s="14">
        <v>15</v>
      </c>
      <c r="D7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47" spans="1:4" x14ac:dyDescent="0.2">
      <c r="A747">
        <v>13073030108</v>
      </c>
      <c r="B747" s="14">
        <v>20</v>
      </c>
      <c r="C747" s="14">
        <v>30</v>
      </c>
      <c r="D747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748" spans="1:4" x14ac:dyDescent="0.2">
      <c r="A748">
        <v>13073030201</v>
      </c>
      <c r="B748" s="14">
        <v>135</v>
      </c>
      <c r="C748" s="14">
        <v>265</v>
      </c>
      <c r="D748" s="15">
        <f>IFERROR(HousingProblemsTbl[[#This Row],[Total Rental Units with Severe Housing Problems and Equal to or less than 80% AMI]]/HousingProblemsTbl[[#This Row],[Total Rental Units Equal to or less than 80% AMI]], "-")</f>
        <v>0.50943396226415094</v>
      </c>
    </row>
    <row r="749" spans="1:4" x14ac:dyDescent="0.2">
      <c r="A749">
        <v>13073030202</v>
      </c>
      <c r="B749" s="14">
        <v>85</v>
      </c>
      <c r="C749" s="14">
        <v>200</v>
      </c>
      <c r="D749" s="15">
        <f>IFERROR(HousingProblemsTbl[[#This Row],[Total Rental Units with Severe Housing Problems and Equal to or less than 80% AMI]]/HousingProblemsTbl[[#This Row],[Total Rental Units Equal to or less than 80% AMI]], "-")</f>
        <v>0.42499999999999999</v>
      </c>
    </row>
    <row r="750" spans="1:4" x14ac:dyDescent="0.2">
      <c r="A750">
        <v>13073030203</v>
      </c>
      <c r="B750" s="14">
        <v>105</v>
      </c>
      <c r="C750" s="14">
        <v>205</v>
      </c>
      <c r="D750" s="15">
        <f>IFERROR(HousingProblemsTbl[[#This Row],[Total Rental Units with Severe Housing Problems and Equal to or less than 80% AMI]]/HousingProblemsTbl[[#This Row],[Total Rental Units Equal to or less than 80% AMI]], "-")</f>
        <v>0.51219512195121952</v>
      </c>
    </row>
    <row r="751" spans="1:4" x14ac:dyDescent="0.2">
      <c r="A751">
        <v>13073030304</v>
      </c>
      <c r="B751" s="14">
        <v>10</v>
      </c>
      <c r="C751" s="14">
        <v>70</v>
      </c>
      <c r="D751" s="15">
        <f>IFERROR(HousingProblemsTbl[[#This Row],[Total Rental Units with Severe Housing Problems and Equal to or less than 80% AMI]]/HousingProblemsTbl[[#This Row],[Total Rental Units Equal to or less than 80% AMI]], "-")</f>
        <v>0.14285714285714285</v>
      </c>
    </row>
    <row r="752" spans="1:4" x14ac:dyDescent="0.2">
      <c r="A752">
        <v>13073030306</v>
      </c>
      <c r="B752" s="14">
        <v>60</v>
      </c>
      <c r="C752" s="14">
        <v>150</v>
      </c>
      <c r="D752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753" spans="1:4" x14ac:dyDescent="0.2">
      <c r="A753">
        <v>13073030307</v>
      </c>
      <c r="B753" s="14">
        <v>35</v>
      </c>
      <c r="C753" s="14">
        <v>140</v>
      </c>
      <c r="D753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754" spans="1:4" x14ac:dyDescent="0.2">
      <c r="A754">
        <v>13073030308</v>
      </c>
      <c r="B754" s="14">
        <v>35</v>
      </c>
      <c r="C754" s="14">
        <v>55</v>
      </c>
      <c r="D754" s="15">
        <f>IFERROR(HousingProblemsTbl[[#This Row],[Total Rental Units with Severe Housing Problems and Equal to or less than 80% AMI]]/HousingProblemsTbl[[#This Row],[Total Rental Units Equal to or less than 80% AMI]], "-")</f>
        <v>0.63636363636363635</v>
      </c>
    </row>
    <row r="755" spans="1:4" x14ac:dyDescent="0.2">
      <c r="A755">
        <v>13073030310</v>
      </c>
      <c r="B755" s="14">
        <v>4</v>
      </c>
      <c r="C755" s="14">
        <v>45</v>
      </c>
      <c r="D755" s="15">
        <f>IFERROR(HousingProblemsTbl[[#This Row],[Total Rental Units with Severe Housing Problems and Equal to or less than 80% AMI]]/HousingProblemsTbl[[#This Row],[Total Rental Units Equal to or less than 80% AMI]], "-")</f>
        <v>8.8888888888888892E-2</v>
      </c>
    </row>
    <row r="756" spans="1:4" x14ac:dyDescent="0.2">
      <c r="A756">
        <v>13073030311</v>
      </c>
      <c r="B756" s="14">
        <v>0</v>
      </c>
      <c r="C756" s="14">
        <v>15</v>
      </c>
      <c r="D75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57" spans="1:4" x14ac:dyDescent="0.2">
      <c r="A757">
        <v>13073030312</v>
      </c>
      <c r="B757" s="14">
        <v>15</v>
      </c>
      <c r="C757" s="14">
        <v>45</v>
      </c>
      <c r="D757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758" spans="1:4" x14ac:dyDescent="0.2">
      <c r="A758">
        <v>13073030313</v>
      </c>
      <c r="B758" s="14">
        <v>25</v>
      </c>
      <c r="C758" s="14">
        <v>280</v>
      </c>
      <c r="D758" s="15">
        <f>IFERROR(HousingProblemsTbl[[#This Row],[Total Rental Units with Severe Housing Problems and Equal to or less than 80% AMI]]/HousingProblemsTbl[[#This Row],[Total Rental Units Equal to or less than 80% AMI]], "-")</f>
        <v>8.9285714285714288E-2</v>
      </c>
    </row>
    <row r="759" spans="1:4" x14ac:dyDescent="0.2">
      <c r="A759">
        <v>13073030401</v>
      </c>
      <c r="B759" s="14">
        <v>0</v>
      </c>
      <c r="C759" s="14">
        <v>30</v>
      </c>
      <c r="D75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60" spans="1:4" x14ac:dyDescent="0.2">
      <c r="A760">
        <v>13073030403</v>
      </c>
      <c r="B760" s="14">
        <v>215</v>
      </c>
      <c r="C760" s="14">
        <v>370</v>
      </c>
      <c r="D760" s="15">
        <f>IFERROR(HousingProblemsTbl[[#This Row],[Total Rental Units with Severe Housing Problems and Equal to or less than 80% AMI]]/HousingProblemsTbl[[#This Row],[Total Rental Units Equal to or less than 80% AMI]], "-")</f>
        <v>0.58108108108108103</v>
      </c>
    </row>
    <row r="761" spans="1:4" x14ac:dyDescent="0.2">
      <c r="A761">
        <v>13073030404</v>
      </c>
      <c r="B761" s="14">
        <v>20</v>
      </c>
      <c r="C761" s="14">
        <v>135</v>
      </c>
      <c r="D761" s="15">
        <f>IFERROR(HousingProblemsTbl[[#This Row],[Total Rental Units with Severe Housing Problems and Equal to or less than 80% AMI]]/HousingProblemsTbl[[#This Row],[Total Rental Units Equal to or less than 80% AMI]], "-")</f>
        <v>0.14814814814814814</v>
      </c>
    </row>
    <row r="762" spans="1:4" x14ac:dyDescent="0.2">
      <c r="A762">
        <v>13073030503</v>
      </c>
      <c r="B762" s="14">
        <v>70</v>
      </c>
      <c r="C762" s="14">
        <v>410</v>
      </c>
      <c r="D762" s="15">
        <f>IFERROR(HousingProblemsTbl[[#This Row],[Total Rental Units with Severe Housing Problems and Equal to or less than 80% AMI]]/HousingProblemsTbl[[#This Row],[Total Rental Units Equal to or less than 80% AMI]], "-")</f>
        <v>0.17073170731707318</v>
      </c>
    </row>
    <row r="763" spans="1:4" x14ac:dyDescent="0.2">
      <c r="A763">
        <v>13073030504</v>
      </c>
      <c r="B763" s="14">
        <v>100</v>
      </c>
      <c r="C763" s="14">
        <v>145</v>
      </c>
      <c r="D763" s="15">
        <f>IFERROR(HousingProblemsTbl[[#This Row],[Total Rental Units with Severe Housing Problems and Equal to or less than 80% AMI]]/HousingProblemsTbl[[#This Row],[Total Rental Units Equal to or less than 80% AMI]], "-")</f>
        <v>0.68965517241379315</v>
      </c>
    </row>
    <row r="764" spans="1:4" x14ac:dyDescent="0.2">
      <c r="A764">
        <v>13073030505</v>
      </c>
      <c r="B764" s="14">
        <v>175</v>
      </c>
      <c r="C764" s="14">
        <v>480</v>
      </c>
      <c r="D764" s="15">
        <f>IFERROR(HousingProblemsTbl[[#This Row],[Total Rental Units with Severe Housing Problems and Equal to or less than 80% AMI]]/HousingProblemsTbl[[#This Row],[Total Rental Units Equal to or less than 80% AMI]], "-")</f>
        <v>0.36458333333333331</v>
      </c>
    </row>
    <row r="765" spans="1:4" x14ac:dyDescent="0.2">
      <c r="A765">
        <v>13073030507</v>
      </c>
      <c r="B765" s="14">
        <v>70</v>
      </c>
      <c r="C765" s="14">
        <v>140</v>
      </c>
      <c r="D76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766" spans="1:4" x14ac:dyDescent="0.2">
      <c r="A766">
        <v>13073030508</v>
      </c>
      <c r="B766" s="14">
        <v>55</v>
      </c>
      <c r="C766" s="14">
        <v>110</v>
      </c>
      <c r="D766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767" spans="1:4" x14ac:dyDescent="0.2">
      <c r="A767">
        <v>13073030603</v>
      </c>
      <c r="B767" s="14">
        <v>70</v>
      </c>
      <c r="C767" s="14">
        <v>140</v>
      </c>
      <c r="D767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768" spans="1:4" x14ac:dyDescent="0.2">
      <c r="A768">
        <v>13075960100</v>
      </c>
      <c r="B768" s="14">
        <v>40</v>
      </c>
      <c r="C768" s="14">
        <v>125</v>
      </c>
      <c r="D768" s="15">
        <f>IFERROR(HousingProblemsTbl[[#This Row],[Total Rental Units with Severe Housing Problems and Equal to or less than 80% AMI]]/HousingProblemsTbl[[#This Row],[Total Rental Units Equal to or less than 80% AMI]], "-")</f>
        <v>0.32</v>
      </c>
    </row>
    <row r="769" spans="1:4" x14ac:dyDescent="0.2">
      <c r="A769">
        <v>13075960200</v>
      </c>
      <c r="B769" s="14">
        <v>90</v>
      </c>
      <c r="C769" s="14">
        <v>335</v>
      </c>
      <c r="D769" s="15">
        <f>IFERROR(HousingProblemsTbl[[#This Row],[Total Rental Units with Severe Housing Problems and Equal to or less than 80% AMI]]/HousingProblemsTbl[[#This Row],[Total Rental Units Equal to or less than 80% AMI]], "-")</f>
        <v>0.26865671641791045</v>
      </c>
    </row>
    <row r="770" spans="1:4" x14ac:dyDescent="0.2">
      <c r="A770">
        <v>13075960301</v>
      </c>
      <c r="B770" s="14">
        <v>38</v>
      </c>
      <c r="C770" s="14">
        <v>195</v>
      </c>
      <c r="D770" s="15">
        <f>IFERROR(HousingProblemsTbl[[#This Row],[Total Rental Units with Severe Housing Problems and Equal to or less than 80% AMI]]/HousingProblemsTbl[[#This Row],[Total Rental Units Equal to or less than 80% AMI]], "-")</f>
        <v>0.19487179487179487</v>
      </c>
    </row>
    <row r="771" spans="1:4" x14ac:dyDescent="0.2">
      <c r="A771">
        <v>13075960302</v>
      </c>
      <c r="B771" s="14">
        <v>235</v>
      </c>
      <c r="C771" s="14">
        <v>370</v>
      </c>
      <c r="D771" s="15">
        <f>IFERROR(HousingProblemsTbl[[#This Row],[Total Rental Units with Severe Housing Problems and Equal to or less than 80% AMI]]/HousingProblemsTbl[[#This Row],[Total Rental Units Equal to or less than 80% AMI]], "-")</f>
        <v>0.63513513513513509</v>
      </c>
    </row>
    <row r="772" spans="1:4" x14ac:dyDescent="0.2">
      <c r="A772">
        <v>13075960400</v>
      </c>
      <c r="B772" s="14">
        <v>110</v>
      </c>
      <c r="C772" s="14">
        <v>435</v>
      </c>
      <c r="D772" s="15">
        <f>IFERROR(HousingProblemsTbl[[#This Row],[Total Rental Units with Severe Housing Problems and Equal to or less than 80% AMI]]/HousingProblemsTbl[[#This Row],[Total Rental Units Equal to or less than 80% AMI]], "-")</f>
        <v>0.25287356321839083</v>
      </c>
    </row>
    <row r="773" spans="1:4" x14ac:dyDescent="0.2">
      <c r="A773">
        <v>13077170101</v>
      </c>
      <c r="B773" s="14">
        <v>45</v>
      </c>
      <c r="C773" s="14">
        <v>70</v>
      </c>
      <c r="D773" s="15">
        <f>IFERROR(HousingProblemsTbl[[#This Row],[Total Rental Units with Severe Housing Problems and Equal to or less than 80% AMI]]/HousingProblemsTbl[[#This Row],[Total Rental Units Equal to or less than 80% AMI]], "-")</f>
        <v>0.6428571428571429</v>
      </c>
    </row>
    <row r="774" spans="1:4" x14ac:dyDescent="0.2">
      <c r="A774">
        <v>13077170102</v>
      </c>
      <c r="B774" s="14">
        <v>90</v>
      </c>
      <c r="C774" s="14">
        <v>310</v>
      </c>
      <c r="D774" s="15">
        <f>IFERROR(HousingProblemsTbl[[#This Row],[Total Rental Units with Severe Housing Problems and Equal to or less than 80% AMI]]/HousingProblemsTbl[[#This Row],[Total Rental Units Equal to or less than 80% AMI]], "-")</f>
        <v>0.29032258064516131</v>
      </c>
    </row>
    <row r="775" spans="1:4" x14ac:dyDescent="0.2">
      <c r="A775">
        <v>13077170200</v>
      </c>
      <c r="B775" s="14">
        <v>95</v>
      </c>
      <c r="C775" s="14">
        <v>625</v>
      </c>
      <c r="D775" s="15">
        <f>IFERROR(HousingProblemsTbl[[#This Row],[Total Rental Units with Severe Housing Problems and Equal to or less than 80% AMI]]/HousingProblemsTbl[[#This Row],[Total Rental Units Equal to or less than 80% AMI]], "-")</f>
        <v>0.152</v>
      </c>
    </row>
    <row r="776" spans="1:4" x14ac:dyDescent="0.2">
      <c r="A776">
        <v>13077170303</v>
      </c>
      <c r="B776" s="14">
        <v>10</v>
      </c>
      <c r="C776" s="14">
        <v>100</v>
      </c>
      <c r="D776" s="15">
        <f>IFERROR(HousingProblemsTbl[[#This Row],[Total Rental Units with Severe Housing Problems and Equal to or less than 80% AMI]]/HousingProblemsTbl[[#This Row],[Total Rental Units Equal to or less than 80% AMI]], "-")</f>
        <v>0.1</v>
      </c>
    </row>
    <row r="777" spans="1:4" x14ac:dyDescent="0.2">
      <c r="A777">
        <v>13077170304</v>
      </c>
      <c r="B777" s="14">
        <v>120</v>
      </c>
      <c r="C777" s="14">
        <v>360</v>
      </c>
      <c r="D777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778" spans="1:4" x14ac:dyDescent="0.2">
      <c r="A778">
        <v>13077170307</v>
      </c>
      <c r="B778" s="14">
        <v>330</v>
      </c>
      <c r="C778" s="14">
        <v>1520</v>
      </c>
      <c r="D778" s="15">
        <f>IFERROR(HousingProblemsTbl[[#This Row],[Total Rental Units with Severe Housing Problems and Equal to or less than 80% AMI]]/HousingProblemsTbl[[#This Row],[Total Rental Units Equal to or less than 80% AMI]], "-")</f>
        <v>0.21710526315789475</v>
      </c>
    </row>
    <row r="779" spans="1:4" x14ac:dyDescent="0.2">
      <c r="A779">
        <v>13077170308</v>
      </c>
      <c r="B779" s="14">
        <v>170</v>
      </c>
      <c r="C779" s="14">
        <v>580</v>
      </c>
      <c r="D779" s="15">
        <f>IFERROR(HousingProblemsTbl[[#This Row],[Total Rental Units with Severe Housing Problems and Equal to or less than 80% AMI]]/HousingProblemsTbl[[#This Row],[Total Rental Units Equal to or less than 80% AMI]], "-")</f>
        <v>0.29310344827586204</v>
      </c>
    </row>
    <row r="780" spans="1:4" x14ac:dyDescent="0.2">
      <c r="A780">
        <v>13077170309</v>
      </c>
      <c r="B780" s="14">
        <v>235</v>
      </c>
      <c r="C780" s="14">
        <v>440</v>
      </c>
      <c r="D780" s="15">
        <f>IFERROR(HousingProblemsTbl[[#This Row],[Total Rental Units with Severe Housing Problems and Equal to or less than 80% AMI]]/HousingProblemsTbl[[#This Row],[Total Rental Units Equal to or less than 80% AMI]], "-")</f>
        <v>0.53409090909090906</v>
      </c>
    </row>
    <row r="781" spans="1:4" x14ac:dyDescent="0.2">
      <c r="A781">
        <v>13077170310</v>
      </c>
      <c r="B781" s="14">
        <v>230</v>
      </c>
      <c r="C781" s="14">
        <v>410</v>
      </c>
      <c r="D781" s="15">
        <f>IFERROR(HousingProblemsTbl[[#This Row],[Total Rental Units with Severe Housing Problems and Equal to or less than 80% AMI]]/HousingProblemsTbl[[#This Row],[Total Rental Units Equal to or less than 80% AMI]], "-")</f>
        <v>0.56097560975609762</v>
      </c>
    </row>
    <row r="782" spans="1:4" x14ac:dyDescent="0.2">
      <c r="A782">
        <v>13077170403</v>
      </c>
      <c r="B782" s="14">
        <v>0</v>
      </c>
      <c r="C782" s="14">
        <v>140</v>
      </c>
      <c r="D78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83" spans="1:4" x14ac:dyDescent="0.2">
      <c r="A783">
        <v>13077170404</v>
      </c>
      <c r="B783" s="14">
        <v>0</v>
      </c>
      <c r="C783" s="14">
        <v>75</v>
      </c>
      <c r="D78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84" spans="1:4" x14ac:dyDescent="0.2">
      <c r="A784">
        <v>13077170405</v>
      </c>
      <c r="B784" s="14">
        <v>70</v>
      </c>
      <c r="C784" s="14">
        <v>185</v>
      </c>
      <c r="D784" s="15">
        <f>IFERROR(HousingProblemsTbl[[#This Row],[Total Rental Units with Severe Housing Problems and Equal to or less than 80% AMI]]/HousingProblemsTbl[[#This Row],[Total Rental Units Equal to or less than 80% AMI]], "-")</f>
        <v>0.3783783783783784</v>
      </c>
    </row>
    <row r="785" spans="1:4" x14ac:dyDescent="0.2">
      <c r="A785">
        <v>13077170406</v>
      </c>
      <c r="B785" s="14">
        <v>10</v>
      </c>
      <c r="C785" s="14">
        <v>25</v>
      </c>
      <c r="D785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786" spans="1:4" x14ac:dyDescent="0.2">
      <c r="A786">
        <v>13077170407</v>
      </c>
      <c r="B786" s="14">
        <v>40</v>
      </c>
      <c r="C786" s="14">
        <v>70</v>
      </c>
      <c r="D786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787" spans="1:4" x14ac:dyDescent="0.2">
      <c r="A787">
        <v>13077170408</v>
      </c>
      <c r="B787" s="14">
        <v>45</v>
      </c>
      <c r="C787" s="14">
        <v>125</v>
      </c>
      <c r="D787" s="15">
        <f>IFERROR(HousingProblemsTbl[[#This Row],[Total Rental Units with Severe Housing Problems and Equal to or less than 80% AMI]]/HousingProblemsTbl[[#This Row],[Total Rental Units Equal to or less than 80% AMI]], "-")</f>
        <v>0.36</v>
      </c>
    </row>
    <row r="788" spans="1:4" x14ac:dyDescent="0.2">
      <c r="A788">
        <v>13077170501</v>
      </c>
      <c r="B788" s="14">
        <v>75</v>
      </c>
      <c r="C788" s="14">
        <v>245</v>
      </c>
      <c r="D788" s="15">
        <f>IFERROR(HousingProblemsTbl[[#This Row],[Total Rental Units with Severe Housing Problems and Equal to or less than 80% AMI]]/HousingProblemsTbl[[#This Row],[Total Rental Units Equal to or less than 80% AMI]], "-")</f>
        <v>0.30612244897959184</v>
      </c>
    </row>
    <row r="789" spans="1:4" x14ac:dyDescent="0.2">
      <c r="A789">
        <v>13077170502</v>
      </c>
      <c r="B789" s="14">
        <v>25</v>
      </c>
      <c r="C789" s="14">
        <v>160</v>
      </c>
      <c r="D789" s="15">
        <f>IFERROR(HousingProblemsTbl[[#This Row],[Total Rental Units with Severe Housing Problems and Equal to or less than 80% AMI]]/HousingProblemsTbl[[#This Row],[Total Rental Units Equal to or less than 80% AMI]], "-")</f>
        <v>0.15625</v>
      </c>
    </row>
    <row r="790" spans="1:4" x14ac:dyDescent="0.2">
      <c r="A790">
        <v>13077170503</v>
      </c>
      <c r="B790" s="14">
        <v>15</v>
      </c>
      <c r="C790" s="14">
        <v>100</v>
      </c>
      <c r="D790" s="15">
        <f>IFERROR(HousingProblemsTbl[[#This Row],[Total Rental Units with Severe Housing Problems and Equal to or less than 80% AMI]]/HousingProblemsTbl[[#This Row],[Total Rental Units Equal to or less than 80% AMI]], "-")</f>
        <v>0.15</v>
      </c>
    </row>
    <row r="791" spans="1:4" x14ac:dyDescent="0.2">
      <c r="A791">
        <v>13077170603</v>
      </c>
      <c r="B791" s="14">
        <v>15</v>
      </c>
      <c r="C791" s="14">
        <v>110</v>
      </c>
      <c r="D791" s="15">
        <f>IFERROR(HousingProblemsTbl[[#This Row],[Total Rental Units with Severe Housing Problems and Equal to or less than 80% AMI]]/HousingProblemsTbl[[#This Row],[Total Rental Units Equal to or less than 80% AMI]], "-")</f>
        <v>0.13636363636363635</v>
      </c>
    </row>
    <row r="792" spans="1:4" x14ac:dyDescent="0.2">
      <c r="A792">
        <v>13077170604</v>
      </c>
      <c r="B792" s="14">
        <v>185</v>
      </c>
      <c r="C792" s="14">
        <v>525</v>
      </c>
      <c r="D792" s="15">
        <f>IFERROR(HousingProblemsTbl[[#This Row],[Total Rental Units with Severe Housing Problems and Equal to or less than 80% AMI]]/HousingProblemsTbl[[#This Row],[Total Rental Units Equal to or less than 80% AMI]], "-")</f>
        <v>0.35238095238095241</v>
      </c>
    </row>
    <row r="793" spans="1:4" x14ac:dyDescent="0.2">
      <c r="A793">
        <v>13077170605</v>
      </c>
      <c r="B793" s="14">
        <v>245</v>
      </c>
      <c r="C793" s="14">
        <v>640</v>
      </c>
      <c r="D793" s="15">
        <f>IFERROR(HousingProblemsTbl[[#This Row],[Total Rental Units with Severe Housing Problems and Equal to or less than 80% AMI]]/HousingProblemsTbl[[#This Row],[Total Rental Units Equal to or less than 80% AMI]], "-")</f>
        <v>0.3828125</v>
      </c>
    </row>
    <row r="794" spans="1:4" x14ac:dyDescent="0.2">
      <c r="A794">
        <v>13077170606</v>
      </c>
      <c r="B794" s="14">
        <v>105</v>
      </c>
      <c r="C794" s="14">
        <v>290</v>
      </c>
      <c r="D794" s="15">
        <f>IFERROR(HousingProblemsTbl[[#This Row],[Total Rental Units with Severe Housing Problems and Equal to or less than 80% AMI]]/HousingProblemsTbl[[#This Row],[Total Rental Units Equal to or less than 80% AMI]], "-")</f>
        <v>0.36206896551724138</v>
      </c>
    </row>
    <row r="795" spans="1:4" x14ac:dyDescent="0.2">
      <c r="A795">
        <v>13077170607</v>
      </c>
      <c r="B795" s="14">
        <v>0</v>
      </c>
      <c r="C795" s="14">
        <v>15</v>
      </c>
      <c r="D79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796" spans="1:4" x14ac:dyDescent="0.2">
      <c r="A796">
        <v>13077170701</v>
      </c>
      <c r="B796" s="14">
        <v>90</v>
      </c>
      <c r="C796" s="14">
        <v>460</v>
      </c>
      <c r="D796" s="15">
        <f>IFERROR(HousingProblemsTbl[[#This Row],[Total Rental Units with Severe Housing Problems and Equal to or less than 80% AMI]]/HousingProblemsTbl[[#This Row],[Total Rental Units Equal to or less than 80% AMI]], "-")</f>
        <v>0.19565217391304349</v>
      </c>
    </row>
    <row r="797" spans="1:4" x14ac:dyDescent="0.2">
      <c r="A797">
        <v>13077170702</v>
      </c>
      <c r="B797" s="14">
        <v>245</v>
      </c>
      <c r="C797" s="14">
        <v>385</v>
      </c>
      <c r="D797" s="15">
        <f>IFERROR(HousingProblemsTbl[[#This Row],[Total Rental Units with Severe Housing Problems and Equal to or less than 80% AMI]]/HousingProblemsTbl[[#This Row],[Total Rental Units Equal to or less than 80% AMI]], "-")</f>
        <v>0.63636363636363635</v>
      </c>
    </row>
    <row r="798" spans="1:4" x14ac:dyDescent="0.2">
      <c r="A798">
        <v>13077170801</v>
      </c>
      <c r="B798" s="14">
        <v>65</v>
      </c>
      <c r="C798" s="14">
        <v>245</v>
      </c>
      <c r="D798" s="15">
        <f>IFERROR(HousingProblemsTbl[[#This Row],[Total Rental Units with Severe Housing Problems and Equal to or less than 80% AMI]]/HousingProblemsTbl[[#This Row],[Total Rental Units Equal to or less than 80% AMI]], "-")</f>
        <v>0.26530612244897961</v>
      </c>
    </row>
    <row r="799" spans="1:4" x14ac:dyDescent="0.2">
      <c r="A799">
        <v>13077170802</v>
      </c>
      <c r="B799" s="14">
        <v>34</v>
      </c>
      <c r="C799" s="14">
        <v>145</v>
      </c>
      <c r="D799" s="15">
        <f>IFERROR(HousingProblemsTbl[[#This Row],[Total Rental Units with Severe Housing Problems and Equal to or less than 80% AMI]]/HousingProblemsTbl[[#This Row],[Total Rental Units Equal to or less than 80% AMI]], "-")</f>
        <v>0.23448275862068965</v>
      </c>
    </row>
    <row r="800" spans="1:4" x14ac:dyDescent="0.2">
      <c r="A800">
        <v>13079070100</v>
      </c>
      <c r="B800" s="14">
        <v>73</v>
      </c>
      <c r="C800" s="14">
        <v>325</v>
      </c>
      <c r="D800" s="15">
        <f>IFERROR(HousingProblemsTbl[[#This Row],[Total Rental Units with Severe Housing Problems and Equal to or less than 80% AMI]]/HousingProblemsTbl[[#This Row],[Total Rental Units Equal to or less than 80% AMI]], "-")</f>
        <v>0.22461538461538461</v>
      </c>
    </row>
    <row r="801" spans="1:4" x14ac:dyDescent="0.2">
      <c r="A801">
        <v>13079070201</v>
      </c>
      <c r="B801" s="14">
        <v>30</v>
      </c>
      <c r="C801" s="14">
        <v>135</v>
      </c>
      <c r="D801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802" spans="1:4" x14ac:dyDescent="0.2">
      <c r="A802">
        <v>13079070202</v>
      </c>
      <c r="B802" s="14">
        <v>10</v>
      </c>
      <c r="C802" s="14">
        <v>39</v>
      </c>
      <c r="D802" s="15">
        <f>IFERROR(HousingProblemsTbl[[#This Row],[Total Rental Units with Severe Housing Problems and Equal to or less than 80% AMI]]/HousingProblemsTbl[[#This Row],[Total Rental Units Equal to or less than 80% AMI]], "-")</f>
        <v>0.25641025641025639</v>
      </c>
    </row>
    <row r="803" spans="1:4" x14ac:dyDescent="0.2">
      <c r="A803">
        <v>13081010100</v>
      </c>
      <c r="B803" s="14">
        <v>380</v>
      </c>
      <c r="C803" s="14">
        <v>705</v>
      </c>
      <c r="D803" s="15">
        <f>IFERROR(HousingProblemsTbl[[#This Row],[Total Rental Units with Severe Housing Problems and Equal to or less than 80% AMI]]/HousingProblemsTbl[[#This Row],[Total Rental Units Equal to or less than 80% AMI]], "-")</f>
        <v>0.53900709219858156</v>
      </c>
    </row>
    <row r="804" spans="1:4" x14ac:dyDescent="0.2">
      <c r="A804">
        <v>13081010201</v>
      </c>
      <c r="B804" s="14">
        <v>270</v>
      </c>
      <c r="C804" s="14">
        <v>580</v>
      </c>
      <c r="D804" s="15">
        <f>IFERROR(HousingProblemsTbl[[#This Row],[Total Rental Units with Severe Housing Problems and Equal to or less than 80% AMI]]/HousingProblemsTbl[[#This Row],[Total Rental Units Equal to or less than 80% AMI]], "-")</f>
        <v>0.46551724137931033</v>
      </c>
    </row>
    <row r="805" spans="1:4" x14ac:dyDescent="0.2">
      <c r="A805">
        <v>13081010202</v>
      </c>
      <c r="B805" s="14">
        <v>130</v>
      </c>
      <c r="C805" s="14">
        <v>390</v>
      </c>
      <c r="D805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806" spans="1:4" x14ac:dyDescent="0.2">
      <c r="A806">
        <v>13081010300</v>
      </c>
      <c r="B806" s="14">
        <v>145</v>
      </c>
      <c r="C806" s="14">
        <v>285</v>
      </c>
      <c r="D806" s="15">
        <f>IFERROR(HousingProblemsTbl[[#This Row],[Total Rental Units with Severe Housing Problems and Equal to or less than 80% AMI]]/HousingProblemsTbl[[#This Row],[Total Rental Units Equal to or less than 80% AMI]], "-")</f>
        <v>0.50877192982456143</v>
      </c>
    </row>
    <row r="807" spans="1:4" x14ac:dyDescent="0.2">
      <c r="A807">
        <v>13081010400</v>
      </c>
      <c r="B807" s="14">
        <v>365</v>
      </c>
      <c r="C807" s="14">
        <v>615</v>
      </c>
      <c r="D807" s="15">
        <f>IFERROR(HousingProblemsTbl[[#This Row],[Total Rental Units with Severe Housing Problems and Equal to or less than 80% AMI]]/HousingProblemsTbl[[#This Row],[Total Rental Units Equal to or less than 80% AMI]], "-")</f>
        <v>0.5934959349593496</v>
      </c>
    </row>
    <row r="808" spans="1:4" x14ac:dyDescent="0.2">
      <c r="A808">
        <v>13081010500</v>
      </c>
      <c r="B808" s="14">
        <v>4</v>
      </c>
      <c r="C808" s="14">
        <v>89</v>
      </c>
      <c r="D808" s="15">
        <f>IFERROR(HousingProblemsTbl[[#This Row],[Total Rental Units with Severe Housing Problems and Equal to or less than 80% AMI]]/HousingProblemsTbl[[#This Row],[Total Rental Units Equal to or less than 80% AMI]], "-")</f>
        <v>4.49438202247191E-2</v>
      </c>
    </row>
    <row r="809" spans="1:4" x14ac:dyDescent="0.2">
      <c r="A809">
        <v>13083040102</v>
      </c>
      <c r="B809" s="14">
        <v>70</v>
      </c>
      <c r="C809" s="14">
        <v>370</v>
      </c>
      <c r="D809" s="15">
        <f>IFERROR(HousingProblemsTbl[[#This Row],[Total Rental Units with Severe Housing Problems and Equal to or less than 80% AMI]]/HousingProblemsTbl[[#This Row],[Total Rental Units Equal to or less than 80% AMI]], "-")</f>
        <v>0.1891891891891892</v>
      </c>
    </row>
    <row r="810" spans="1:4" x14ac:dyDescent="0.2">
      <c r="A810">
        <v>13083040103</v>
      </c>
      <c r="B810" s="14">
        <v>40</v>
      </c>
      <c r="C810" s="14">
        <v>275</v>
      </c>
      <c r="D810" s="15">
        <f>IFERROR(HousingProblemsTbl[[#This Row],[Total Rental Units with Severe Housing Problems and Equal to or less than 80% AMI]]/HousingProblemsTbl[[#This Row],[Total Rental Units Equal to or less than 80% AMI]], "-")</f>
        <v>0.14545454545454545</v>
      </c>
    </row>
    <row r="811" spans="1:4" x14ac:dyDescent="0.2">
      <c r="A811">
        <v>13083040104</v>
      </c>
      <c r="B811" s="14">
        <v>35</v>
      </c>
      <c r="C811" s="14">
        <v>330</v>
      </c>
      <c r="D811" s="15">
        <f>IFERROR(HousingProblemsTbl[[#This Row],[Total Rental Units with Severe Housing Problems and Equal to or less than 80% AMI]]/HousingProblemsTbl[[#This Row],[Total Rental Units Equal to or less than 80% AMI]], "-")</f>
        <v>0.10606060606060606</v>
      </c>
    </row>
    <row r="812" spans="1:4" x14ac:dyDescent="0.2">
      <c r="A812">
        <v>13083040200</v>
      </c>
      <c r="B812" s="14">
        <v>70</v>
      </c>
      <c r="C812" s="14">
        <v>195</v>
      </c>
      <c r="D812" s="15">
        <f>IFERROR(HousingProblemsTbl[[#This Row],[Total Rental Units with Severe Housing Problems and Equal to or less than 80% AMI]]/HousingProblemsTbl[[#This Row],[Total Rental Units Equal to or less than 80% AMI]], "-")</f>
        <v>0.35897435897435898</v>
      </c>
    </row>
    <row r="813" spans="1:4" x14ac:dyDescent="0.2">
      <c r="A813">
        <v>13083040300</v>
      </c>
      <c r="B813" s="14">
        <v>20</v>
      </c>
      <c r="C813" s="14">
        <v>70</v>
      </c>
      <c r="D813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814" spans="1:4" x14ac:dyDescent="0.2">
      <c r="A814">
        <v>13085970101</v>
      </c>
      <c r="B814" s="14">
        <v>0</v>
      </c>
      <c r="C814" s="14">
        <v>0</v>
      </c>
      <c r="D81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815" spans="1:4" x14ac:dyDescent="0.2">
      <c r="A815">
        <v>13085970102</v>
      </c>
      <c r="B815" s="14">
        <v>140</v>
      </c>
      <c r="C815" s="14">
        <v>325</v>
      </c>
      <c r="D815" s="15">
        <f>IFERROR(HousingProblemsTbl[[#This Row],[Total Rental Units with Severe Housing Problems and Equal to or less than 80% AMI]]/HousingProblemsTbl[[#This Row],[Total Rental Units Equal to or less than 80% AMI]], "-")</f>
        <v>0.43076923076923079</v>
      </c>
    </row>
    <row r="816" spans="1:4" x14ac:dyDescent="0.2">
      <c r="A816">
        <v>13085970103</v>
      </c>
      <c r="B816" s="14">
        <v>0</v>
      </c>
      <c r="C816" s="14">
        <v>170</v>
      </c>
      <c r="D81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817" spans="1:4" x14ac:dyDescent="0.2">
      <c r="A817">
        <v>13085970203</v>
      </c>
      <c r="B817" s="14">
        <v>0</v>
      </c>
      <c r="C817" s="14">
        <v>40</v>
      </c>
      <c r="D81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818" spans="1:4" x14ac:dyDescent="0.2">
      <c r="A818">
        <v>13085970204</v>
      </c>
      <c r="B818" s="14">
        <v>55</v>
      </c>
      <c r="C818" s="14">
        <v>440</v>
      </c>
      <c r="D818" s="15">
        <f>IFERROR(HousingProblemsTbl[[#This Row],[Total Rental Units with Severe Housing Problems and Equal to or less than 80% AMI]]/HousingProblemsTbl[[#This Row],[Total Rental Units Equal to or less than 80% AMI]], "-")</f>
        <v>0.125</v>
      </c>
    </row>
    <row r="819" spans="1:4" x14ac:dyDescent="0.2">
      <c r="A819">
        <v>13085970205</v>
      </c>
      <c r="B819" s="14">
        <v>130</v>
      </c>
      <c r="C819" s="14">
        <v>140</v>
      </c>
      <c r="D819" s="15">
        <f>IFERROR(HousingProblemsTbl[[#This Row],[Total Rental Units with Severe Housing Problems and Equal to or less than 80% AMI]]/HousingProblemsTbl[[#This Row],[Total Rental Units Equal to or less than 80% AMI]], "-")</f>
        <v>0.9285714285714286</v>
      </c>
    </row>
    <row r="820" spans="1:4" x14ac:dyDescent="0.2">
      <c r="A820">
        <v>13085970206</v>
      </c>
      <c r="B820" s="14">
        <v>49</v>
      </c>
      <c r="C820" s="14">
        <v>149</v>
      </c>
      <c r="D820" s="15">
        <f>IFERROR(HousingProblemsTbl[[#This Row],[Total Rental Units with Severe Housing Problems and Equal to or less than 80% AMI]]/HousingProblemsTbl[[#This Row],[Total Rental Units Equal to or less than 80% AMI]], "-")</f>
        <v>0.32885906040268459</v>
      </c>
    </row>
    <row r="821" spans="1:4" x14ac:dyDescent="0.2">
      <c r="A821">
        <v>13087970100</v>
      </c>
      <c r="B821" s="14">
        <v>84</v>
      </c>
      <c r="C821" s="14">
        <v>170</v>
      </c>
      <c r="D821" s="15">
        <f>IFERROR(HousingProblemsTbl[[#This Row],[Total Rental Units with Severe Housing Problems and Equal to or less than 80% AMI]]/HousingProblemsTbl[[#This Row],[Total Rental Units Equal to or less than 80% AMI]], "-")</f>
        <v>0.49411764705882355</v>
      </c>
    </row>
    <row r="822" spans="1:4" x14ac:dyDescent="0.2">
      <c r="A822">
        <v>13087970200</v>
      </c>
      <c r="B822" s="14">
        <v>80</v>
      </c>
      <c r="C822" s="14">
        <v>205</v>
      </c>
      <c r="D822" s="15">
        <f>IFERROR(HousingProblemsTbl[[#This Row],[Total Rental Units with Severe Housing Problems and Equal to or less than 80% AMI]]/HousingProblemsTbl[[#This Row],[Total Rental Units Equal to or less than 80% AMI]], "-")</f>
        <v>0.3902439024390244</v>
      </c>
    </row>
    <row r="823" spans="1:4" x14ac:dyDescent="0.2">
      <c r="A823">
        <v>13087970301</v>
      </c>
      <c r="B823" s="14">
        <v>95</v>
      </c>
      <c r="C823" s="14">
        <v>250</v>
      </c>
      <c r="D823" s="15">
        <f>IFERROR(HousingProblemsTbl[[#This Row],[Total Rental Units with Severe Housing Problems and Equal to or less than 80% AMI]]/HousingProblemsTbl[[#This Row],[Total Rental Units Equal to or less than 80% AMI]], "-")</f>
        <v>0.38</v>
      </c>
    </row>
    <row r="824" spans="1:4" x14ac:dyDescent="0.2">
      <c r="A824">
        <v>13087970302</v>
      </c>
      <c r="B824" s="14">
        <v>110</v>
      </c>
      <c r="C824" s="14">
        <v>300</v>
      </c>
      <c r="D824" s="15">
        <f>IFERROR(HousingProblemsTbl[[#This Row],[Total Rental Units with Severe Housing Problems and Equal to or less than 80% AMI]]/HousingProblemsTbl[[#This Row],[Total Rental Units Equal to or less than 80% AMI]], "-")</f>
        <v>0.36666666666666664</v>
      </c>
    </row>
    <row r="825" spans="1:4" x14ac:dyDescent="0.2">
      <c r="A825">
        <v>13087970400</v>
      </c>
      <c r="B825" s="14">
        <v>305</v>
      </c>
      <c r="C825" s="14">
        <v>680</v>
      </c>
      <c r="D825" s="15">
        <f>IFERROR(HousingProblemsTbl[[#This Row],[Total Rental Units with Severe Housing Problems and Equal to or less than 80% AMI]]/HousingProblemsTbl[[#This Row],[Total Rental Units Equal to or less than 80% AMI]], "-")</f>
        <v>0.4485294117647059</v>
      </c>
    </row>
    <row r="826" spans="1:4" x14ac:dyDescent="0.2">
      <c r="A826">
        <v>13087970600</v>
      </c>
      <c r="B826" s="14">
        <v>155</v>
      </c>
      <c r="C826" s="14">
        <v>465</v>
      </c>
      <c r="D826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827" spans="1:4" x14ac:dyDescent="0.2">
      <c r="A827">
        <v>13087970700</v>
      </c>
      <c r="B827" s="14">
        <v>15</v>
      </c>
      <c r="C827" s="14">
        <v>64</v>
      </c>
      <c r="D827" s="15">
        <f>IFERROR(HousingProblemsTbl[[#This Row],[Total Rental Units with Severe Housing Problems and Equal to or less than 80% AMI]]/HousingProblemsTbl[[#This Row],[Total Rental Units Equal to or less than 80% AMI]], "-")</f>
        <v>0.234375</v>
      </c>
    </row>
    <row r="828" spans="1:4" x14ac:dyDescent="0.2">
      <c r="A828">
        <v>13087970800</v>
      </c>
      <c r="B828" s="14">
        <v>105</v>
      </c>
      <c r="C828" s="14">
        <v>170</v>
      </c>
      <c r="D828" s="15">
        <f>IFERROR(HousingProblemsTbl[[#This Row],[Total Rental Units with Severe Housing Problems and Equal to or less than 80% AMI]]/HousingProblemsTbl[[#This Row],[Total Rental Units Equal to or less than 80% AMI]], "-")</f>
        <v>0.61764705882352944</v>
      </c>
    </row>
    <row r="829" spans="1:4" x14ac:dyDescent="0.2">
      <c r="A829">
        <v>13089020100</v>
      </c>
      <c r="B829" s="14">
        <v>25</v>
      </c>
      <c r="C829" s="14">
        <v>40</v>
      </c>
      <c r="D829" s="15">
        <f>IFERROR(HousingProblemsTbl[[#This Row],[Total Rental Units with Severe Housing Problems and Equal to or less than 80% AMI]]/HousingProblemsTbl[[#This Row],[Total Rental Units Equal to or less than 80% AMI]], "-")</f>
        <v>0.625</v>
      </c>
    </row>
    <row r="830" spans="1:4" x14ac:dyDescent="0.2">
      <c r="A830">
        <v>13089020200</v>
      </c>
      <c r="B830" s="14">
        <v>50</v>
      </c>
      <c r="C830" s="14">
        <v>150</v>
      </c>
      <c r="D830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831" spans="1:4" x14ac:dyDescent="0.2">
      <c r="A831">
        <v>13089020300</v>
      </c>
      <c r="B831" s="14">
        <v>25</v>
      </c>
      <c r="C831" s="14">
        <v>70</v>
      </c>
      <c r="D831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832" spans="1:4" x14ac:dyDescent="0.2">
      <c r="A832">
        <v>13089020400</v>
      </c>
      <c r="B832" s="14">
        <v>25</v>
      </c>
      <c r="C832" s="14">
        <v>120</v>
      </c>
      <c r="D832" s="15">
        <f>IFERROR(HousingProblemsTbl[[#This Row],[Total Rental Units with Severe Housing Problems and Equal to or less than 80% AMI]]/HousingProblemsTbl[[#This Row],[Total Rental Units Equal to or less than 80% AMI]], "-")</f>
        <v>0.20833333333333334</v>
      </c>
    </row>
    <row r="833" spans="1:4" x14ac:dyDescent="0.2">
      <c r="A833">
        <v>13089020500</v>
      </c>
      <c r="B833" s="14">
        <v>85</v>
      </c>
      <c r="C833" s="14">
        <v>345</v>
      </c>
      <c r="D833" s="15">
        <f>IFERROR(HousingProblemsTbl[[#This Row],[Total Rental Units with Severe Housing Problems and Equal to or less than 80% AMI]]/HousingProblemsTbl[[#This Row],[Total Rental Units Equal to or less than 80% AMI]], "-")</f>
        <v>0.24637681159420291</v>
      </c>
    </row>
    <row r="834" spans="1:4" x14ac:dyDescent="0.2">
      <c r="A834">
        <v>13089020600</v>
      </c>
      <c r="B834" s="14">
        <v>115</v>
      </c>
      <c r="C834" s="14">
        <v>250</v>
      </c>
      <c r="D834" s="15">
        <f>IFERROR(HousingProblemsTbl[[#This Row],[Total Rental Units with Severe Housing Problems and Equal to or less than 80% AMI]]/HousingProblemsTbl[[#This Row],[Total Rental Units Equal to or less than 80% AMI]], "-")</f>
        <v>0.46</v>
      </c>
    </row>
    <row r="835" spans="1:4" x14ac:dyDescent="0.2">
      <c r="A835">
        <v>13089020700</v>
      </c>
      <c r="B835" s="14">
        <v>274</v>
      </c>
      <c r="C835" s="14">
        <v>440</v>
      </c>
      <c r="D835" s="15">
        <f>IFERROR(HousingProblemsTbl[[#This Row],[Total Rental Units with Severe Housing Problems and Equal to or less than 80% AMI]]/HousingProblemsTbl[[#This Row],[Total Rental Units Equal to or less than 80% AMI]], "-")</f>
        <v>0.62272727272727268</v>
      </c>
    </row>
    <row r="836" spans="1:4" x14ac:dyDescent="0.2">
      <c r="A836">
        <v>13089020801</v>
      </c>
      <c r="B836" s="14">
        <v>44</v>
      </c>
      <c r="C836" s="14">
        <v>64</v>
      </c>
      <c r="D836" s="15">
        <f>IFERROR(HousingProblemsTbl[[#This Row],[Total Rental Units with Severe Housing Problems and Equal to or less than 80% AMI]]/HousingProblemsTbl[[#This Row],[Total Rental Units Equal to or less than 80% AMI]], "-")</f>
        <v>0.6875</v>
      </c>
    </row>
    <row r="837" spans="1:4" x14ac:dyDescent="0.2">
      <c r="A837">
        <v>13089020802</v>
      </c>
      <c r="B837" s="14">
        <v>60</v>
      </c>
      <c r="C837" s="14">
        <v>310</v>
      </c>
      <c r="D837" s="15">
        <f>IFERROR(HousingProblemsTbl[[#This Row],[Total Rental Units with Severe Housing Problems and Equal to or less than 80% AMI]]/HousingProblemsTbl[[#This Row],[Total Rental Units Equal to or less than 80% AMI]], "-")</f>
        <v>0.19354838709677419</v>
      </c>
    </row>
    <row r="838" spans="1:4" x14ac:dyDescent="0.2">
      <c r="A838">
        <v>13089020901</v>
      </c>
      <c r="B838" s="14">
        <v>15</v>
      </c>
      <c r="C838" s="14">
        <v>275</v>
      </c>
      <c r="D838" s="15">
        <f>IFERROR(HousingProblemsTbl[[#This Row],[Total Rental Units with Severe Housing Problems and Equal to or less than 80% AMI]]/HousingProblemsTbl[[#This Row],[Total Rental Units Equal to or less than 80% AMI]], "-")</f>
        <v>5.4545454545454543E-2</v>
      </c>
    </row>
    <row r="839" spans="1:4" x14ac:dyDescent="0.2">
      <c r="A839">
        <v>13089020902</v>
      </c>
      <c r="B839" s="14">
        <v>180</v>
      </c>
      <c r="C839" s="14">
        <v>345</v>
      </c>
      <c r="D839" s="15">
        <f>IFERROR(HousingProblemsTbl[[#This Row],[Total Rental Units with Severe Housing Problems and Equal to or less than 80% AMI]]/HousingProblemsTbl[[#This Row],[Total Rental Units Equal to or less than 80% AMI]], "-")</f>
        <v>0.52173913043478259</v>
      </c>
    </row>
    <row r="840" spans="1:4" x14ac:dyDescent="0.2">
      <c r="A840">
        <v>13089021101</v>
      </c>
      <c r="B840" s="14">
        <v>14</v>
      </c>
      <c r="C840" s="14">
        <v>69</v>
      </c>
      <c r="D840" s="15">
        <f>IFERROR(HousingProblemsTbl[[#This Row],[Total Rental Units with Severe Housing Problems and Equal to or less than 80% AMI]]/HousingProblemsTbl[[#This Row],[Total Rental Units Equal to or less than 80% AMI]], "-")</f>
        <v>0.20289855072463769</v>
      </c>
    </row>
    <row r="841" spans="1:4" x14ac:dyDescent="0.2">
      <c r="A841">
        <v>13089021103</v>
      </c>
      <c r="B841" s="14">
        <v>155</v>
      </c>
      <c r="C841" s="14">
        <v>265</v>
      </c>
      <c r="D841" s="15">
        <f>IFERROR(HousingProblemsTbl[[#This Row],[Total Rental Units with Severe Housing Problems and Equal to or less than 80% AMI]]/HousingProblemsTbl[[#This Row],[Total Rental Units Equal to or less than 80% AMI]], "-")</f>
        <v>0.58490566037735847</v>
      </c>
    </row>
    <row r="842" spans="1:4" x14ac:dyDescent="0.2">
      <c r="A842">
        <v>13089021104</v>
      </c>
      <c r="B842" s="14">
        <v>0</v>
      </c>
      <c r="C842" s="14">
        <v>185</v>
      </c>
      <c r="D84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843" spans="1:4" x14ac:dyDescent="0.2">
      <c r="A843">
        <v>13089021204</v>
      </c>
      <c r="B843" s="14">
        <v>430</v>
      </c>
      <c r="C843" s="14">
        <v>645</v>
      </c>
      <c r="D843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844" spans="1:4" x14ac:dyDescent="0.2">
      <c r="A844">
        <v>13089021208</v>
      </c>
      <c r="B844" s="14">
        <v>190</v>
      </c>
      <c r="C844" s="14">
        <v>375</v>
      </c>
      <c r="D844" s="15">
        <f>IFERROR(HousingProblemsTbl[[#This Row],[Total Rental Units with Severe Housing Problems and Equal to or less than 80% AMI]]/HousingProblemsTbl[[#This Row],[Total Rental Units Equal to or less than 80% AMI]], "-")</f>
        <v>0.50666666666666671</v>
      </c>
    </row>
    <row r="845" spans="1:4" x14ac:dyDescent="0.2">
      <c r="A845">
        <v>13089021210</v>
      </c>
      <c r="B845" s="14">
        <v>0</v>
      </c>
      <c r="C845" s="14">
        <v>0</v>
      </c>
      <c r="D84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846" spans="1:4" x14ac:dyDescent="0.2">
      <c r="A846">
        <v>13089021211</v>
      </c>
      <c r="B846" s="14">
        <v>4</v>
      </c>
      <c r="C846" s="14">
        <v>4</v>
      </c>
      <c r="D84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847" spans="1:4" x14ac:dyDescent="0.2">
      <c r="A847">
        <v>13089021213</v>
      </c>
      <c r="B847" s="14">
        <v>0</v>
      </c>
      <c r="C847" s="14">
        <v>0</v>
      </c>
      <c r="D84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848" spans="1:4" x14ac:dyDescent="0.2">
      <c r="A848">
        <v>13089021217</v>
      </c>
      <c r="B848" s="14">
        <v>64</v>
      </c>
      <c r="C848" s="14">
        <v>140</v>
      </c>
      <c r="D848" s="15">
        <f>IFERROR(HousingProblemsTbl[[#This Row],[Total Rental Units with Severe Housing Problems and Equal to or less than 80% AMI]]/HousingProblemsTbl[[#This Row],[Total Rental Units Equal to or less than 80% AMI]], "-")</f>
        <v>0.45714285714285713</v>
      </c>
    </row>
    <row r="849" spans="1:4" x14ac:dyDescent="0.2">
      <c r="A849">
        <v>13089021219</v>
      </c>
      <c r="B849" s="14">
        <v>45</v>
      </c>
      <c r="C849" s="14">
        <v>45</v>
      </c>
      <c r="D84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850" spans="1:4" x14ac:dyDescent="0.2">
      <c r="A850">
        <v>13089021220</v>
      </c>
      <c r="B850" s="14">
        <v>80</v>
      </c>
      <c r="C850" s="14">
        <v>115</v>
      </c>
      <c r="D850" s="15">
        <f>IFERROR(HousingProblemsTbl[[#This Row],[Total Rental Units with Severe Housing Problems and Equal to or less than 80% AMI]]/HousingProblemsTbl[[#This Row],[Total Rental Units Equal to or less than 80% AMI]], "-")</f>
        <v>0.69565217391304346</v>
      </c>
    </row>
    <row r="851" spans="1:4" x14ac:dyDescent="0.2">
      <c r="A851">
        <v>13089021221</v>
      </c>
      <c r="B851" s="14">
        <v>70</v>
      </c>
      <c r="C851" s="14">
        <v>385</v>
      </c>
      <c r="D851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852" spans="1:4" x14ac:dyDescent="0.2">
      <c r="A852">
        <v>13089021222</v>
      </c>
      <c r="B852" s="14">
        <v>300</v>
      </c>
      <c r="C852" s="14">
        <v>990</v>
      </c>
      <c r="D852" s="15">
        <f>IFERROR(HousingProblemsTbl[[#This Row],[Total Rental Units with Severe Housing Problems and Equal to or less than 80% AMI]]/HousingProblemsTbl[[#This Row],[Total Rental Units Equal to or less than 80% AMI]], "-")</f>
        <v>0.30303030303030304</v>
      </c>
    </row>
    <row r="853" spans="1:4" x14ac:dyDescent="0.2">
      <c r="A853">
        <v>13089021223</v>
      </c>
      <c r="B853" s="14">
        <v>100</v>
      </c>
      <c r="C853" s="14">
        <v>100</v>
      </c>
      <c r="D85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854" spans="1:4" x14ac:dyDescent="0.2">
      <c r="A854">
        <v>13089021224</v>
      </c>
      <c r="B854" s="14">
        <v>760</v>
      </c>
      <c r="C854" s="14">
        <v>1050</v>
      </c>
      <c r="D854" s="15">
        <f>IFERROR(HousingProblemsTbl[[#This Row],[Total Rental Units with Severe Housing Problems and Equal to or less than 80% AMI]]/HousingProblemsTbl[[#This Row],[Total Rental Units Equal to or less than 80% AMI]], "-")</f>
        <v>0.72380952380952379</v>
      </c>
    </row>
    <row r="855" spans="1:4" x14ac:dyDescent="0.2">
      <c r="A855">
        <v>13089021225</v>
      </c>
      <c r="B855" s="14">
        <v>115</v>
      </c>
      <c r="C855" s="14">
        <v>530</v>
      </c>
      <c r="D855" s="15">
        <f>IFERROR(HousingProblemsTbl[[#This Row],[Total Rental Units with Severe Housing Problems and Equal to or less than 80% AMI]]/HousingProblemsTbl[[#This Row],[Total Rental Units Equal to or less than 80% AMI]], "-")</f>
        <v>0.21698113207547171</v>
      </c>
    </row>
    <row r="856" spans="1:4" x14ac:dyDescent="0.2">
      <c r="A856">
        <v>13089021226</v>
      </c>
      <c r="B856" s="14">
        <v>145</v>
      </c>
      <c r="C856" s="14">
        <v>470</v>
      </c>
      <c r="D856" s="15">
        <f>IFERROR(HousingProblemsTbl[[#This Row],[Total Rental Units with Severe Housing Problems and Equal to or less than 80% AMI]]/HousingProblemsTbl[[#This Row],[Total Rental Units Equal to or less than 80% AMI]], "-")</f>
        <v>0.30851063829787234</v>
      </c>
    </row>
    <row r="857" spans="1:4" x14ac:dyDescent="0.2">
      <c r="A857">
        <v>13089021227</v>
      </c>
      <c r="B857" s="14">
        <v>300</v>
      </c>
      <c r="C857" s="14">
        <v>485</v>
      </c>
      <c r="D857" s="15">
        <f>IFERROR(HousingProblemsTbl[[#This Row],[Total Rental Units with Severe Housing Problems and Equal to or less than 80% AMI]]/HousingProblemsTbl[[#This Row],[Total Rental Units Equal to or less than 80% AMI]], "-")</f>
        <v>0.61855670103092786</v>
      </c>
    </row>
    <row r="858" spans="1:4" x14ac:dyDescent="0.2">
      <c r="A858">
        <v>13089021228</v>
      </c>
      <c r="B858" s="14">
        <v>0</v>
      </c>
      <c r="C858" s="14">
        <v>0</v>
      </c>
      <c r="D85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859" spans="1:4" x14ac:dyDescent="0.2">
      <c r="A859">
        <v>13089021229</v>
      </c>
      <c r="B859" s="14">
        <v>0</v>
      </c>
      <c r="C859" s="14">
        <v>0</v>
      </c>
      <c r="D85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860" spans="1:4" x14ac:dyDescent="0.2">
      <c r="A860">
        <v>13089021230</v>
      </c>
      <c r="B860" s="14">
        <v>235</v>
      </c>
      <c r="C860" s="14">
        <v>265</v>
      </c>
      <c r="D860" s="15">
        <f>IFERROR(HousingProblemsTbl[[#This Row],[Total Rental Units with Severe Housing Problems and Equal to or less than 80% AMI]]/HousingProblemsTbl[[#This Row],[Total Rental Units Equal to or less than 80% AMI]], "-")</f>
        <v>0.8867924528301887</v>
      </c>
    </row>
    <row r="861" spans="1:4" x14ac:dyDescent="0.2">
      <c r="A861">
        <v>13089021301</v>
      </c>
      <c r="B861" s="14">
        <v>430</v>
      </c>
      <c r="C861" s="14">
        <v>760</v>
      </c>
      <c r="D861" s="15">
        <f>IFERROR(HousingProblemsTbl[[#This Row],[Total Rental Units with Severe Housing Problems and Equal to or less than 80% AMI]]/HousingProblemsTbl[[#This Row],[Total Rental Units Equal to or less than 80% AMI]], "-")</f>
        <v>0.56578947368421051</v>
      </c>
    </row>
    <row r="862" spans="1:4" x14ac:dyDescent="0.2">
      <c r="A862">
        <v>13089021305</v>
      </c>
      <c r="B862" s="14">
        <v>305</v>
      </c>
      <c r="C862" s="14">
        <v>645</v>
      </c>
      <c r="D862" s="15">
        <f>IFERROR(HousingProblemsTbl[[#This Row],[Total Rental Units with Severe Housing Problems and Equal to or less than 80% AMI]]/HousingProblemsTbl[[#This Row],[Total Rental Units Equal to or less than 80% AMI]], "-")</f>
        <v>0.47286821705426357</v>
      </c>
    </row>
    <row r="863" spans="1:4" x14ac:dyDescent="0.2">
      <c r="A863">
        <v>13089021306</v>
      </c>
      <c r="B863" s="14">
        <v>299</v>
      </c>
      <c r="C863" s="14">
        <v>750</v>
      </c>
      <c r="D863" s="15">
        <f>IFERROR(HousingProblemsTbl[[#This Row],[Total Rental Units with Severe Housing Problems and Equal to or less than 80% AMI]]/HousingProblemsTbl[[#This Row],[Total Rental Units Equal to or less than 80% AMI]], "-")</f>
        <v>0.39866666666666667</v>
      </c>
    </row>
    <row r="864" spans="1:4" x14ac:dyDescent="0.2">
      <c r="A864">
        <v>13089021307</v>
      </c>
      <c r="B864" s="14">
        <v>135</v>
      </c>
      <c r="C864" s="14">
        <v>275</v>
      </c>
      <c r="D864" s="15">
        <f>IFERROR(HousingProblemsTbl[[#This Row],[Total Rental Units with Severe Housing Problems and Equal to or less than 80% AMI]]/HousingProblemsTbl[[#This Row],[Total Rental Units Equal to or less than 80% AMI]], "-")</f>
        <v>0.49090909090909091</v>
      </c>
    </row>
    <row r="865" spans="1:4" x14ac:dyDescent="0.2">
      <c r="A865">
        <v>13089021308</v>
      </c>
      <c r="B865" s="14">
        <v>240</v>
      </c>
      <c r="C865" s="14">
        <v>525</v>
      </c>
      <c r="D865" s="15">
        <f>IFERROR(HousingProblemsTbl[[#This Row],[Total Rental Units with Severe Housing Problems and Equal to or less than 80% AMI]]/HousingProblemsTbl[[#This Row],[Total Rental Units Equal to or less than 80% AMI]], "-")</f>
        <v>0.45714285714285713</v>
      </c>
    </row>
    <row r="866" spans="1:4" x14ac:dyDescent="0.2">
      <c r="A866">
        <v>13089021309</v>
      </c>
      <c r="B866" s="14">
        <v>215</v>
      </c>
      <c r="C866" s="14">
        <v>325</v>
      </c>
      <c r="D866" s="15">
        <f>IFERROR(HousingProblemsTbl[[#This Row],[Total Rental Units with Severe Housing Problems and Equal to or less than 80% AMI]]/HousingProblemsTbl[[#This Row],[Total Rental Units Equal to or less than 80% AMI]], "-")</f>
        <v>0.66153846153846152</v>
      </c>
    </row>
    <row r="867" spans="1:4" x14ac:dyDescent="0.2">
      <c r="A867">
        <v>13089021310</v>
      </c>
      <c r="B867" s="14">
        <v>148</v>
      </c>
      <c r="C867" s="14">
        <v>455</v>
      </c>
      <c r="D867" s="15">
        <f>IFERROR(HousingProblemsTbl[[#This Row],[Total Rental Units with Severe Housing Problems and Equal to or less than 80% AMI]]/HousingProblemsTbl[[#This Row],[Total Rental Units Equal to or less than 80% AMI]], "-")</f>
        <v>0.32527472527472528</v>
      </c>
    </row>
    <row r="868" spans="1:4" x14ac:dyDescent="0.2">
      <c r="A868">
        <v>13089021405</v>
      </c>
      <c r="B868" s="14">
        <v>65</v>
      </c>
      <c r="C868" s="14">
        <v>160</v>
      </c>
      <c r="D868" s="15">
        <f>IFERROR(HousingProblemsTbl[[#This Row],[Total Rental Units with Severe Housing Problems and Equal to or less than 80% AMI]]/HousingProblemsTbl[[#This Row],[Total Rental Units Equal to or less than 80% AMI]], "-")</f>
        <v>0.40625</v>
      </c>
    </row>
    <row r="869" spans="1:4" x14ac:dyDescent="0.2">
      <c r="A869">
        <v>13089021409</v>
      </c>
      <c r="B869" s="14">
        <v>240</v>
      </c>
      <c r="C869" s="14">
        <v>595</v>
      </c>
      <c r="D869" s="15">
        <f>IFERROR(HousingProblemsTbl[[#This Row],[Total Rental Units with Severe Housing Problems and Equal to or less than 80% AMI]]/HousingProblemsTbl[[#This Row],[Total Rental Units Equal to or less than 80% AMI]], "-")</f>
        <v>0.40336134453781514</v>
      </c>
    </row>
    <row r="870" spans="1:4" x14ac:dyDescent="0.2">
      <c r="A870">
        <v>13089021410</v>
      </c>
      <c r="B870" s="14">
        <v>240</v>
      </c>
      <c r="C870" s="14">
        <v>715</v>
      </c>
      <c r="D870" s="15">
        <f>IFERROR(HousingProblemsTbl[[#This Row],[Total Rental Units with Severe Housing Problems and Equal to or less than 80% AMI]]/HousingProblemsTbl[[#This Row],[Total Rental Units Equal to or less than 80% AMI]], "-")</f>
        <v>0.33566433566433568</v>
      </c>
    </row>
    <row r="871" spans="1:4" x14ac:dyDescent="0.2">
      <c r="A871">
        <v>13089021411</v>
      </c>
      <c r="B871" s="14">
        <v>190</v>
      </c>
      <c r="C871" s="14">
        <v>350</v>
      </c>
      <c r="D871" s="15">
        <f>IFERROR(HousingProblemsTbl[[#This Row],[Total Rental Units with Severe Housing Problems and Equal to or less than 80% AMI]]/HousingProblemsTbl[[#This Row],[Total Rental Units Equal to or less than 80% AMI]], "-")</f>
        <v>0.54285714285714282</v>
      </c>
    </row>
    <row r="872" spans="1:4" x14ac:dyDescent="0.2">
      <c r="A872">
        <v>13089021412</v>
      </c>
      <c r="B872" s="14">
        <v>20</v>
      </c>
      <c r="C872" s="14">
        <v>34</v>
      </c>
      <c r="D872" s="15">
        <f>IFERROR(HousingProblemsTbl[[#This Row],[Total Rental Units with Severe Housing Problems and Equal to or less than 80% AMI]]/HousingProblemsTbl[[#This Row],[Total Rental Units Equal to or less than 80% AMI]], "-")</f>
        <v>0.58823529411764708</v>
      </c>
    </row>
    <row r="873" spans="1:4" x14ac:dyDescent="0.2">
      <c r="A873">
        <v>13089021415</v>
      </c>
      <c r="B873" s="14">
        <v>120</v>
      </c>
      <c r="C873" s="14">
        <v>190</v>
      </c>
      <c r="D873" s="15">
        <f>IFERROR(HousingProblemsTbl[[#This Row],[Total Rental Units with Severe Housing Problems and Equal to or less than 80% AMI]]/HousingProblemsTbl[[#This Row],[Total Rental Units Equal to or less than 80% AMI]], "-")</f>
        <v>0.63157894736842102</v>
      </c>
    </row>
    <row r="874" spans="1:4" x14ac:dyDescent="0.2">
      <c r="A874">
        <v>13089021416</v>
      </c>
      <c r="B874" s="14">
        <v>110</v>
      </c>
      <c r="C874" s="14">
        <v>195</v>
      </c>
      <c r="D874" s="15">
        <f>IFERROR(HousingProblemsTbl[[#This Row],[Total Rental Units with Severe Housing Problems and Equal to or less than 80% AMI]]/HousingProblemsTbl[[#This Row],[Total Rental Units Equal to or less than 80% AMI]], "-")</f>
        <v>0.5641025641025641</v>
      </c>
    </row>
    <row r="875" spans="1:4" x14ac:dyDescent="0.2">
      <c r="A875">
        <v>13089021417</v>
      </c>
      <c r="B875" s="14">
        <v>370</v>
      </c>
      <c r="C875" s="14">
        <v>950</v>
      </c>
      <c r="D875" s="15">
        <f>IFERROR(HousingProblemsTbl[[#This Row],[Total Rental Units with Severe Housing Problems and Equal to or less than 80% AMI]]/HousingProblemsTbl[[#This Row],[Total Rental Units Equal to or less than 80% AMI]], "-")</f>
        <v>0.38947368421052631</v>
      </c>
    </row>
    <row r="876" spans="1:4" x14ac:dyDescent="0.2">
      <c r="A876">
        <v>13089021418</v>
      </c>
      <c r="B876" s="14">
        <v>350</v>
      </c>
      <c r="C876" s="14">
        <v>550</v>
      </c>
      <c r="D876" s="15">
        <f>IFERROR(HousingProblemsTbl[[#This Row],[Total Rental Units with Severe Housing Problems and Equal to or less than 80% AMI]]/HousingProblemsTbl[[#This Row],[Total Rental Units Equal to or less than 80% AMI]], "-")</f>
        <v>0.63636363636363635</v>
      </c>
    </row>
    <row r="877" spans="1:4" x14ac:dyDescent="0.2">
      <c r="A877">
        <v>13089021419</v>
      </c>
      <c r="B877" s="14">
        <v>245</v>
      </c>
      <c r="C877" s="14">
        <v>345</v>
      </c>
      <c r="D877" s="15">
        <f>IFERROR(HousingProblemsTbl[[#This Row],[Total Rental Units with Severe Housing Problems and Equal to or less than 80% AMI]]/HousingProblemsTbl[[#This Row],[Total Rental Units Equal to or less than 80% AMI]], "-")</f>
        <v>0.71014492753623193</v>
      </c>
    </row>
    <row r="878" spans="1:4" x14ac:dyDescent="0.2">
      <c r="A878">
        <v>13089021420</v>
      </c>
      <c r="B878" s="14">
        <v>105</v>
      </c>
      <c r="C878" s="14">
        <v>350</v>
      </c>
      <c r="D878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879" spans="1:4" x14ac:dyDescent="0.2">
      <c r="A879">
        <v>13089021421</v>
      </c>
      <c r="B879" s="14">
        <v>130</v>
      </c>
      <c r="C879" s="14">
        <v>340</v>
      </c>
      <c r="D879" s="15">
        <f>IFERROR(HousingProblemsTbl[[#This Row],[Total Rental Units with Severe Housing Problems and Equal to or less than 80% AMI]]/HousingProblemsTbl[[#This Row],[Total Rental Units Equal to or less than 80% AMI]], "-")</f>
        <v>0.38235294117647056</v>
      </c>
    </row>
    <row r="880" spans="1:4" x14ac:dyDescent="0.2">
      <c r="A880">
        <v>13089021502</v>
      </c>
      <c r="B880" s="14">
        <v>200</v>
      </c>
      <c r="C880" s="14">
        <v>540</v>
      </c>
      <c r="D880" s="15">
        <f>IFERROR(HousingProblemsTbl[[#This Row],[Total Rental Units with Severe Housing Problems and Equal to or less than 80% AMI]]/HousingProblemsTbl[[#This Row],[Total Rental Units Equal to or less than 80% AMI]], "-")</f>
        <v>0.37037037037037035</v>
      </c>
    </row>
    <row r="881" spans="1:4" x14ac:dyDescent="0.2">
      <c r="A881">
        <v>13089021503</v>
      </c>
      <c r="B881" s="14">
        <v>345</v>
      </c>
      <c r="C881" s="14">
        <v>580</v>
      </c>
      <c r="D881" s="15">
        <f>IFERROR(HousingProblemsTbl[[#This Row],[Total Rental Units with Severe Housing Problems and Equal to or less than 80% AMI]]/HousingProblemsTbl[[#This Row],[Total Rental Units Equal to or less than 80% AMI]], "-")</f>
        <v>0.59482758620689657</v>
      </c>
    </row>
    <row r="882" spans="1:4" x14ac:dyDescent="0.2">
      <c r="A882">
        <v>13089021505</v>
      </c>
      <c r="B882" s="14">
        <v>305</v>
      </c>
      <c r="C882" s="14">
        <v>465</v>
      </c>
      <c r="D882" s="15">
        <f>IFERROR(HousingProblemsTbl[[#This Row],[Total Rental Units with Severe Housing Problems and Equal to or less than 80% AMI]]/HousingProblemsTbl[[#This Row],[Total Rental Units Equal to or less than 80% AMI]], "-")</f>
        <v>0.65591397849462363</v>
      </c>
    </row>
    <row r="883" spans="1:4" x14ac:dyDescent="0.2">
      <c r="A883">
        <v>13089021506</v>
      </c>
      <c r="B883" s="14">
        <v>170</v>
      </c>
      <c r="C883" s="14">
        <v>330</v>
      </c>
      <c r="D883" s="15">
        <f>IFERROR(HousingProblemsTbl[[#This Row],[Total Rental Units with Severe Housing Problems and Equal to or less than 80% AMI]]/HousingProblemsTbl[[#This Row],[Total Rental Units Equal to or less than 80% AMI]], "-")</f>
        <v>0.51515151515151514</v>
      </c>
    </row>
    <row r="884" spans="1:4" x14ac:dyDescent="0.2">
      <c r="A884">
        <v>13089021602</v>
      </c>
      <c r="B884" s="14">
        <v>75</v>
      </c>
      <c r="C884" s="14">
        <v>345</v>
      </c>
      <c r="D884" s="15">
        <f>IFERROR(HousingProblemsTbl[[#This Row],[Total Rental Units with Severe Housing Problems and Equal to or less than 80% AMI]]/HousingProblemsTbl[[#This Row],[Total Rental Units Equal to or less than 80% AMI]], "-")</f>
        <v>0.21739130434782608</v>
      </c>
    </row>
    <row r="885" spans="1:4" x14ac:dyDescent="0.2">
      <c r="A885">
        <v>13089021604</v>
      </c>
      <c r="B885" s="14">
        <v>0</v>
      </c>
      <c r="C885" s="14">
        <v>20</v>
      </c>
      <c r="D88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886" spans="1:4" x14ac:dyDescent="0.2">
      <c r="A886">
        <v>13089021606</v>
      </c>
      <c r="B886" s="14">
        <v>225</v>
      </c>
      <c r="C886" s="14">
        <v>460</v>
      </c>
      <c r="D886" s="15">
        <f>IFERROR(HousingProblemsTbl[[#This Row],[Total Rental Units with Severe Housing Problems and Equal to or less than 80% AMI]]/HousingProblemsTbl[[#This Row],[Total Rental Units Equal to or less than 80% AMI]], "-")</f>
        <v>0.4891304347826087</v>
      </c>
    </row>
    <row r="887" spans="1:4" x14ac:dyDescent="0.2">
      <c r="A887">
        <v>13089021607</v>
      </c>
      <c r="B887" s="14">
        <v>14</v>
      </c>
      <c r="C887" s="14">
        <v>254</v>
      </c>
      <c r="D887" s="15">
        <f>IFERROR(HousingProblemsTbl[[#This Row],[Total Rental Units with Severe Housing Problems and Equal to or less than 80% AMI]]/HousingProblemsTbl[[#This Row],[Total Rental Units Equal to or less than 80% AMI]], "-")</f>
        <v>5.5118110236220472E-2</v>
      </c>
    </row>
    <row r="888" spans="1:4" x14ac:dyDescent="0.2">
      <c r="A888">
        <v>13089021608</v>
      </c>
      <c r="B888" s="14">
        <v>165</v>
      </c>
      <c r="C888" s="14">
        <v>505</v>
      </c>
      <c r="D888" s="15">
        <f>IFERROR(HousingProblemsTbl[[#This Row],[Total Rental Units with Severe Housing Problems and Equal to or less than 80% AMI]]/HousingProblemsTbl[[#This Row],[Total Rental Units Equal to or less than 80% AMI]], "-")</f>
        <v>0.32673267326732675</v>
      </c>
    </row>
    <row r="889" spans="1:4" x14ac:dyDescent="0.2">
      <c r="A889">
        <v>13089021609</v>
      </c>
      <c r="B889" s="14">
        <v>60</v>
      </c>
      <c r="C889" s="14">
        <v>115</v>
      </c>
      <c r="D889" s="15">
        <f>IFERROR(HousingProblemsTbl[[#This Row],[Total Rental Units with Severe Housing Problems and Equal to or less than 80% AMI]]/HousingProblemsTbl[[#This Row],[Total Rental Units Equal to or less than 80% AMI]], "-")</f>
        <v>0.52173913043478259</v>
      </c>
    </row>
    <row r="890" spans="1:4" x14ac:dyDescent="0.2">
      <c r="A890">
        <v>13089021703</v>
      </c>
      <c r="B890" s="14">
        <v>40</v>
      </c>
      <c r="C890" s="14">
        <v>85</v>
      </c>
      <c r="D890" s="15">
        <f>IFERROR(HousingProblemsTbl[[#This Row],[Total Rental Units with Severe Housing Problems and Equal to or less than 80% AMI]]/HousingProblemsTbl[[#This Row],[Total Rental Units Equal to or less than 80% AMI]], "-")</f>
        <v>0.47058823529411764</v>
      </c>
    </row>
    <row r="891" spans="1:4" x14ac:dyDescent="0.2">
      <c r="A891">
        <v>13089021707</v>
      </c>
      <c r="B891" s="14">
        <v>10</v>
      </c>
      <c r="C891" s="14">
        <v>10</v>
      </c>
      <c r="D89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892" spans="1:4" x14ac:dyDescent="0.2">
      <c r="A892">
        <v>13089021708</v>
      </c>
      <c r="B892" s="14">
        <v>89</v>
      </c>
      <c r="C892" s="14">
        <v>250</v>
      </c>
      <c r="D892" s="15">
        <f>IFERROR(HousingProblemsTbl[[#This Row],[Total Rental Units with Severe Housing Problems and Equal to or less than 80% AMI]]/HousingProblemsTbl[[#This Row],[Total Rental Units Equal to or less than 80% AMI]], "-")</f>
        <v>0.35599999999999998</v>
      </c>
    </row>
    <row r="893" spans="1:4" x14ac:dyDescent="0.2">
      <c r="A893">
        <v>13089021709</v>
      </c>
      <c r="B893" s="14">
        <v>210</v>
      </c>
      <c r="C893" s="14">
        <v>340</v>
      </c>
      <c r="D893" s="15">
        <f>IFERROR(HousingProblemsTbl[[#This Row],[Total Rental Units with Severe Housing Problems and Equal to or less than 80% AMI]]/HousingProblemsTbl[[#This Row],[Total Rental Units Equal to or less than 80% AMI]], "-")</f>
        <v>0.61764705882352944</v>
      </c>
    </row>
    <row r="894" spans="1:4" x14ac:dyDescent="0.2">
      <c r="A894">
        <v>13089021710</v>
      </c>
      <c r="B894" s="14">
        <v>60</v>
      </c>
      <c r="C894" s="14">
        <v>75</v>
      </c>
      <c r="D894" s="15">
        <f>IFERROR(HousingProblemsTbl[[#This Row],[Total Rental Units with Severe Housing Problems and Equal to or less than 80% AMI]]/HousingProblemsTbl[[#This Row],[Total Rental Units Equal to or less than 80% AMI]], "-")</f>
        <v>0.8</v>
      </c>
    </row>
    <row r="895" spans="1:4" x14ac:dyDescent="0.2">
      <c r="A895">
        <v>13089021711</v>
      </c>
      <c r="B895" s="14">
        <v>140</v>
      </c>
      <c r="C895" s="14">
        <v>225</v>
      </c>
      <c r="D895" s="15">
        <f>IFERROR(HousingProblemsTbl[[#This Row],[Total Rental Units with Severe Housing Problems and Equal to or less than 80% AMI]]/HousingProblemsTbl[[#This Row],[Total Rental Units Equal to or less than 80% AMI]], "-")</f>
        <v>0.62222222222222223</v>
      </c>
    </row>
    <row r="896" spans="1:4" x14ac:dyDescent="0.2">
      <c r="A896">
        <v>13089021712</v>
      </c>
      <c r="B896" s="14">
        <v>280</v>
      </c>
      <c r="C896" s="14">
        <v>630</v>
      </c>
      <c r="D896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897" spans="1:4" x14ac:dyDescent="0.2">
      <c r="A897">
        <v>13089021808</v>
      </c>
      <c r="B897" s="14">
        <v>180</v>
      </c>
      <c r="C897" s="14">
        <v>255</v>
      </c>
      <c r="D897" s="15">
        <f>IFERROR(HousingProblemsTbl[[#This Row],[Total Rental Units with Severe Housing Problems and Equal to or less than 80% AMI]]/HousingProblemsTbl[[#This Row],[Total Rental Units Equal to or less than 80% AMI]], "-")</f>
        <v>0.70588235294117652</v>
      </c>
    </row>
    <row r="898" spans="1:4" x14ac:dyDescent="0.2">
      <c r="A898">
        <v>13089021812</v>
      </c>
      <c r="B898" s="14">
        <v>119</v>
      </c>
      <c r="C898" s="14">
        <v>235</v>
      </c>
      <c r="D898" s="15">
        <f>IFERROR(HousingProblemsTbl[[#This Row],[Total Rental Units with Severe Housing Problems and Equal to or less than 80% AMI]]/HousingProblemsTbl[[#This Row],[Total Rental Units Equal to or less than 80% AMI]], "-")</f>
        <v>0.50638297872340421</v>
      </c>
    </row>
    <row r="899" spans="1:4" x14ac:dyDescent="0.2">
      <c r="A899">
        <v>13089021813</v>
      </c>
      <c r="B899" s="14">
        <v>225</v>
      </c>
      <c r="C899" s="14">
        <v>740</v>
      </c>
      <c r="D899" s="15">
        <f>IFERROR(HousingProblemsTbl[[#This Row],[Total Rental Units with Severe Housing Problems and Equal to or less than 80% AMI]]/HousingProblemsTbl[[#This Row],[Total Rental Units Equal to or less than 80% AMI]], "-")</f>
        <v>0.30405405405405406</v>
      </c>
    </row>
    <row r="900" spans="1:4" x14ac:dyDescent="0.2">
      <c r="A900">
        <v>13089021815</v>
      </c>
      <c r="B900" s="14">
        <v>570</v>
      </c>
      <c r="C900" s="14">
        <v>1075</v>
      </c>
      <c r="D900" s="15">
        <f>IFERROR(HousingProblemsTbl[[#This Row],[Total Rental Units with Severe Housing Problems and Equal to or less than 80% AMI]]/HousingProblemsTbl[[#This Row],[Total Rental Units Equal to or less than 80% AMI]], "-")</f>
        <v>0.53023255813953485</v>
      </c>
    </row>
    <row r="901" spans="1:4" x14ac:dyDescent="0.2">
      <c r="A901">
        <v>13089021816</v>
      </c>
      <c r="B901" s="14">
        <v>60</v>
      </c>
      <c r="C901" s="14">
        <v>150</v>
      </c>
      <c r="D901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902" spans="1:4" x14ac:dyDescent="0.2">
      <c r="A902">
        <v>13089021817</v>
      </c>
      <c r="B902" s="14">
        <v>0</v>
      </c>
      <c r="C902" s="14">
        <v>10</v>
      </c>
      <c r="D90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03" spans="1:4" x14ac:dyDescent="0.2">
      <c r="A903">
        <v>13089021818</v>
      </c>
      <c r="B903" s="14">
        <v>105</v>
      </c>
      <c r="C903" s="14">
        <v>215</v>
      </c>
      <c r="D903" s="15">
        <f>IFERROR(HousingProblemsTbl[[#This Row],[Total Rental Units with Severe Housing Problems and Equal to or less than 80% AMI]]/HousingProblemsTbl[[#This Row],[Total Rental Units Equal to or less than 80% AMI]], "-")</f>
        <v>0.48837209302325579</v>
      </c>
    </row>
    <row r="904" spans="1:4" x14ac:dyDescent="0.2">
      <c r="A904">
        <v>13089021819</v>
      </c>
      <c r="B904" s="14">
        <v>0</v>
      </c>
      <c r="C904" s="14">
        <v>25</v>
      </c>
      <c r="D90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05" spans="1:4" x14ac:dyDescent="0.2">
      <c r="A905">
        <v>13089021820</v>
      </c>
      <c r="B905" s="14">
        <v>65</v>
      </c>
      <c r="C905" s="14">
        <v>380</v>
      </c>
      <c r="D905" s="15">
        <f>IFERROR(HousingProblemsTbl[[#This Row],[Total Rental Units with Severe Housing Problems and Equal to or less than 80% AMI]]/HousingProblemsTbl[[#This Row],[Total Rental Units Equal to or less than 80% AMI]], "-")</f>
        <v>0.17105263157894737</v>
      </c>
    </row>
    <row r="906" spans="1:4" x14ac:dyDescent="0.2">
      <c r="A906">
        <v>13089021821</v>
      </c>
      <c r="B906" s="14">
        <v>0</v>
      </c>
      <c r="C906" s="14">
        <v>20</v>
      </c>
      <c r="D90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07" spans="1:4" x14ac:dyDescent="0.2">
      <c r="A907">
        <v>13089021822</v>
      </c>
      <c r="B907" s="14">
        <v>75</v>
      </c>
      <c r="C907" s="14">
        <v>240</v>
      </c>
      <c r="D907" s="15">
        <f>IFERROR(HousingProblemsTbl[[#This Row],[Total Rental Units with Severe Housing Problems and Equal to or less than 80% AMI]]/HousingProblemsTbl[[#This Row],[Total Rental Units Equal to or less than 80% AMI]], "-")</f>
        <v>0.3125</v>
      </c>
    </row>
    <row r="908" spans="1:4" x14ac:dyDescent="0.2">
      <c r="A908">
        <v>13089021823</v>
      </c>
      <c r="B908" s="14">
        <v>70</v>
      </c>
      <c r="C908" s="14">
        <v>300</v>
      </c>
      <c r="D908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909" spans="1:4" x14ac:dyDescent="0.2">
      <c r="A909">
        <v>13089021824</v>
      </c>
      <c r="B909" s="14">
        <v>140</v>
      </c>
      <c r="C909" s="14">
        <v>305</v>
      </c>
      <c r="D909" s="15">
        <f>IFERROR(HousingProblemsTbl[[#This Row],[Total Rental Units with Severe Housing Problems and Equal to or less than 80% AMI]]/HousingProblemsTbl[[#This Row],[Total Rental Units Equal to or less than 80% AMI]], "-")</f>
        <v>0.45901639344262296</v>
      </c>
    </row>
    <row r="910" spans="1:4" x14ac:dyDescent="0.2">
      <c r="A910">
        <v>13089021906</v>
      </c>
      <c r="B910" s="14">
        <v>185</v>
      </c>
      <c r="C910" s="14">
        <v>570</v>
      </c>
      <c r="D910" s="15">
        <f>IFERROR(HousingProblemsTbl[[#This Row],[Total Rental Units with Severe Housing Problems and Equal to or less than 80% AMI]]/HousingProblemsTbl[[#This Row],[Total Rental Units Equal to or less than 80% AMI]], "-")</f>
        <v>0.32456140350877194</v>
      </c>
    </row>
    <row r="911" spans="1:4" x14ac:dyDescent="0.2">
      <c r="A911">
        <v>13089021908</v>
      </c>
      <c r="B911" s="14">
        <v>230</v>
      </c>
      <c r="C911" s="14">
        <v>1110</v>
      </c>
      <c r="D911" s="15">
        <f>IFERROR(HousingProblemsTbl[[#This Row],[Total Rental Units with Severe Housing Problems and Equal to or less than 80% AMI]]/HousingProblemsTbl[[#This Row],[Total Rental Units Equal to or less than 80% AMI]], "-")</f>
        <v>0.2072072072072072</v>
      </c>
    </row>
    <row r="912" spans="1:4" x14ac:dyDescent="0.2">
      <c r="A912">
        <v>13089021910</v>
      </c>
      <c r="B912" s="14">
        <v>335</v>
      </c>
      <c r="C912" s="14">
        <v>855</v>
      </c>
      <c r="D912" s="15">
        <f>IFERROR(HousingProblemsTbl[[#This Row],[Total Rental Units with Severe Housing Problems and Equal to or less than 80% AMI]]/HousingProblemsTbl[[#This Row],[Total Rental Units Equal to or less than 80% AMI]], "-")</f>
        <v>0.391812865497076</v>
      </c>
    </row>
    <row r="913" spans="1:4" x14ac:dyDescent="0.2">
      <c r="A913">
        <v>13089021911</v>
      </c>
      <c r="B913" s="14">
        <v>310</v>
      </c>
      <c r="C913" s="14">
        <v>830</v>
      </c>
      <c r="D913" s="15">
        <f>IFERROR(HousingProblemsTbl[[#This Row],[Total Rental Units with Severe Housing Problems and Equal to or less than 80% AMI]]/HousingProblemsTbl[[#This Row],[Total Rental Units Equal to or less than 80% AMI]], "-")</f>
        <v>0.37349397590361444</v>
      </c>
    </row>
    <row r="914" spans="1:4" x14ac:dyDescent="0.2">
      <c r="A914">
        <v>13089021912</v>
      </c>
      <c r="B914" s="14">
        <v>0</v>
      </c>
      <c r="C914" s="14">
        <v>15</v>
      </c>
      <c r="D91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15" spans="1:4" x14ac:dyDescent="0.2">
      <c r="A915">
        <v>13089021913</v>
      </c>
      <c r="B915" s="14">
        <v>670</v>
      </c>
      <c r="C915" s="14">
        <v>1530</v>
      </c>
      <c r="D915" s="15">
        <f>IFERROR(HousingProblemsTbl[[#This Row],[Total Rental Units with Severe Housing Problems and Equal to or less than 80% AMI]]/HousingProblemsTbl[[#This Row],[Total Rental Units Equal to or less than 80% AMI]], "-")</f>
        <v>0.43790849673202614</v>
      </c>
    </row>
    <row r="916" spans="1:4" x14ac:dyDescent="0.2">
      <c r="A916">
        <v>13089021914</v>
      </c>
      <c r="B916" s="14">
        <v>465</v>
      </c>
      <c r="C916" s="14">
        <v>785</v>
      </c>
      <c r="D916" s="15">
        <f>IFERROR(HousingProblemsTbl[[#This Row],[Total Rental Units with Severe Housing Problems and Equal to or less than 80% AMI]]/HousingProblemsTbl[[#This Row],[Total Rental Units Equal to or less than 80% AMI]], "-")</f>
        <v>0.59235668789808915</v>
      </c>
    </row>
    <row r="917" spans="1:4" x14ac:dyDescent="0.2">
      <c r="A917">
        <v>13089021915</v>
      </c>
      <c r="B917" s="14">
        <v>0</v>
      </c>
      <c r="C917" s="14">
        <v>25</v>
      </c>
      <c r="D91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18" spans="1:4" x14ac:dyDescent="0.2">
      <c r="A918">
        <v>13089021916</v>
      </c>
      <c r="B918" s="14">
        <v>235</v>
      </c>
      <c r="C918" s="14">
        <v>740</v>
      </c>
      <c r="D918" s="15">
        <f>IFERROR(HousingProblemsTbl[[#This Row],[Total Rental Units with Severe Housing Problems and Equal to or less than 80% AMI]]/HousingProblemsTbl[[#This Row],[Total Rental Units Equal to or less than 80% AMI]], "-")</f>
        <v>0.31756756756756754</v>
      </c>
    </row>
    <row r="919" spans="1:4" x14ac:dyDescent="0.2">
      <c r="A919">
        <v>13089021917</v>
      </c>
      <c r="B919" s="14">
        <v>335</v>
      </c>
      <c r="C919" s="14">
        <v>745</v>
      </c>
      <c r="D919" s="15">
        <f>IFERROR(HousingProblemsTbl[[#This Row],[Total Rental Units with Severe Housing Problems and Equal to or less than 80% AMI]]/HousingProblemsTbl[[#This Row],[Total Rental Units Equal to or less than 80% AMI]], "-")</f>
        <v>0.44966442953020136</v>
      </c>
    </row>
    <row r="920" spans="1:4" x14ac:dyDescent="0.2">
      <c r="A920">
        <v>13089022001</v>
      </c>
      <c r="B920" s="14">
        <v>160</v>
      </c>
      <c r="C920" s="14">
        <v>315</v>
      </c>
      <c r="D920" s="15">
        <f>IFERROR(HousingProblemsTbl[[#This Row],[Total Rental Units with Severe Housing Problems and Equal to or less than 80% AMI]]/HousingProblemsTbl[[#This Row],[Total Rental Units Equal to or less than 80% AMI]], "-")</f>
        <v>0.50793650793650791</v>
      </c>
    </row>
    <row r="921" spans="1:4" x14ac:dyDescent="0.2">
      <c r="A921">
        <v>13089022005</v>
      </c>
      <c r="B921" s="14">
        <v>360</v>
      </c>
      <c r="C921" s="14">
        <v>825</v>
      </c>
      <c r="D921" s="15">
        <f>IFERROR(HousingProblemsTbl[[#This Row],[Total Rental Units with Severe Housing Problems and Equal to or less than 80% AMI]]/HousingProblemsTbl[[#This Row],[Total Rental Units Equal to or less than 80% AMI]], "-")</f>
        <v>0.43636363636363634</v>
      </c>
    </row>
    <row r="922" spans="1:4" x14ac:dyDescent="0.2">
      <c r="A922">
        <v>13089022007</v>
      </c>
      <c r="B922" s="14">
        <v>320</v>
      </c>
      <c r="C922" s="14">
        <v>730</v>
      </c>
      <c r="D922" s="15">
        <f>IFERROR(HousingProblemsTbl[[#This Row],[Total Rental Units with Severe Housing Problems and Equal to or less than 80% AMI]]/HousingProblemsTbl[[#This Row],[Total Rental Units Equal to or less than 80% AMI]], "-")</f>
        <v>0.43835616438356162</v>
      </c>
    </row>
    <row r="923" spans="1:4" x14ac:dyDescent="0.2">
      <c r="A923">
        <v>13089022010</v>
      </c>
      <c r="B923" s="14">
        <v>105</v>
      </c>
      <c r="C923" s="14">
        <v>160</v>
      </c>
      <c r="D923" s="15">
        <f>IFERROR(HousingProblemsTbl[[#This Row],[Total Rental Units with Severe Housing Problems and Equal to or less than 80% AMI]]/HousingProblemsTbl[[#This Row],[Total Rental Units Equal to or less than 80% AMI]], "-")</f>
        <v>0.65625</v>
      </c>
    </row>
    <row r="924" spans="1:4" x14ac:dyDescent="0.2">
      <c r="A924">
        <v>13089022011</v>
      </c>
      <c r="B924" s="14">
        <v>620</v>
      </c>
      <c r="C924" s="14">
        <v>1075</v>
      </c>
      <c r="D924" s="15">
        <f>IFERROR(HousingProblemsTbl[[#This Row],[Total Rental Units with Severe Housing Problems and Equal to or less than 80% AMI]]/HousingProblemsTbl[[#This Row],[Total Rental Units Equal to or less than 80% AMI]], "-")</f>
        <v>0.57674418604651168</v>
      </c>
    </row>
    <row r="925" spans="1:4" x14ac:dyDescent="0.2">
      <c r="A925">
        <v>13089022012</v>
      </c>
      <c r="B925" s="14">
        <v>230</v>
      </c>
      <c r="C925" s="14">
        <v>590</v>
      </c>
      <c r="D925" s="15">
        <f>IFERROR(HousingProblemsTbl[[#This Row],[Total Rental Units with Severe Housing Problems and Equal to or less than 80% AMI]]/HousingProblemsTbl[[#This Row],[Total Rental Units Equal to or less than 80% AMI]], "-")</f>
        <v>0.38983050847457629</v>
      </c>
    </row>
    <row r="926" spans="1:4" x14ac:dyDescent="0.2">
      <c r="A926">
        <v>13089022013</v>
      </c>
      <c r="B926" s="14">
        <v>255</v>
      </c>
      <c r="C926" s="14">
        <v>730</v>
      </c>
      <c r="D926" s="15">
        <f>IFERROR(HousingProblemsTbl[[#This Row],[Total Rental Units with Severe Housing Problems and Equal to or less than 80% AMI]]/HousingProblemsTbl[[#This Row],[Total Rental Units Equal to or less than 80% AMI]], "-")</f>
        <v>0.34931506849315069</v>
      </c>
    </row>
    <row r="927" spans="1:4" x14ac:dyDescent="0.2">
      <c r="A927">
        <v>13089022014</v>
      </c>
      <c r="B927" s="14">
        <v>185</v>
      </c>
      <c r="C927" s="14">
        <v>535</v>
      </c>
      <c r="D927" s="15">
        <f>IFERROR(HousingProblemsTbl[[#This Row],[Total Rental Units with Severe Housing Problems and Equal to or less than 80% AMI]]/HousingProblemsTbl[[#This Row],[Total Rental Units Equal to or less than 80% AMI]], "-")</f>
        <v>0.34579439252336447</v>
      </c>
    </row>
    <row r="928" spans="1:4" x14ac:dyDescent="0.2">
      <c r="A928">
        <v>13089022015</v>
      </c>
      <c r="B928" s="14">
        <v>119</v>
      </c>
      <c r="C928" s="14">
        <v>155</v>
      </c>
      <c r="D928" s="15">
        <f>IFERROR(HousingProblemsTbl[[#This Row],[Total Rental Units with Severe Housing Problems and Equal to or less than 80% AMI]]/HousingProblemsTbl[[#This Row],[Total Rental Units Equal to or less than 80% AMI]], "-")</f>
        <v>0.76774193548387093</v>
      </c>
    </row>
    <row r="929" spans="1:4" x14ac:dyDescent="0.2">
      <c r="A929">
        <v>13089022016</v>
      </c>
      <c r="B929" s="14">
        <v>134</v>
      </c>
      <c r="C929" s="14">
        <v>335</v>
      </c>
      <c r="D929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930" spans="1:4" x14ac:dyDescent="0.2">
      <c r="A930">
        <v>13089022100</v>
      </c>
      <c r="B930" s="14">
        <v>180</v>
      </c>
      <c r="C930" s="14">
        <v>660</v>
      </c>
      <c r="D930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931" spans="1:4" x14ac:dyDescent="0.2">
      <c r="A931">
        <v>13089022203</v>
      </c>
      <c r="B931" s="14">
        <v>240</v>
      </c>
      <c r="C931" s="14">
        <v>340</v>
      </c>
      <c r="D931" s="15">
        <f>IFERROR(HousingProblemsTbl[[#This Row],[Total Rental Units with Severe Housing Problems and Equal to or less than 80% AMI]]/HousingProblemsTbl[[#This Row],[Total Rental Units Equal to or less than 80% AMI]], "-")</f>
        <v>0.70588235294117652</v>
      </c>
    </row>
    <row r="932" spans="1:4" x14ac:dyDescent="0.2">
      <c r="A932">
        <v>13089022205</v>
      </c>
      <c r="B932" s="14">
        <v>135</v>
      </c>
      <c r="C932" s="14">
        <v>425</v>
      </c>
      <c r="D932" s="15">
        <f>IFERROR(HousingProblemsTbl[[#This Row],[Total Rental Units with Severe Housing Problems and Equal to or less than 80% AMI]]/HousingProblemsTbl[[#This Row],[Total Rental Units Equal to or less than 80% AMI]], "-")</f>
        <v>0.31764705882352939</v>
      </c>
    </row>
    <row r="933" spans="1:4" x14ac:dyDescent="0.2">
      <c r="A933">
        <v>13089022206</v>
      </c>
      <c r="B933" s="14">
        <v>140</v>
      </c>
      <c r="C933" s="14">
        <v>350</v>
      </c>
      <c r="D933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934" spans="1:4" x14ac:dyDescent="0.2">
      <c r="A934">
        <v>13089022302</v>
      </c>
      <c r="B934" s="14">
        <v>125</v>
      </c>
      <c r="C934" s="14">
        <v>375</v>
      </c>
      <c r="D934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935" spans="1:4" x14ac:dyDescent="0.2">
      <c r="A935">
        <v>13089022303</v>
      </c>
      <c r="B935" s="14">
        <v>75</v>
      </c>
      <c r="C935" s="14">
        <v>270</v>
      </c>
      <c r="D935" s="15">
        <f>IFERROR(HousingProblemsTbl[[#This Row],[Total Rental Units with Severe Housing Problems and Equal to or less than 80% AMI]]/HousingProblemsTbl[[#This Row],[Total Rental Units Equal to or less than 80% AMI]], "-")</f>
        <v>0.27777777777777779</v>
      </c>
    </row>
    <row r="936" spans="1:4" x14ac:dyDescent="0.2">
      <c r="A936">
        <v>13089022304</v>
      </c>
      <c r="B936" s="14">
        <v>265</v>
      </c>
      <c r="C936" s="14">
        <v>475</v>
      </c>
      <c r="D936" s="15">
        <f>IFERROR(HousingProblemsTbl[[#This Row],[Total Rental Units with Severe Housing Problems and Equal to or less than 80% AMI]]/HousingProblemsTbl[[#This Row],[Total Rental Units Equal to or less than 80% AMI]], "-")</f>
        <v>0.55789473684210522</v>
      </c>
    </row>
    <row r="937" spans="1:4" x14ac:dyDescent="0.2">
      <c r="A937">
        <v>13089022401</v>
      </c>
      <c r="B937" s="14">
        <v>235</v>
      </c>
      <c r="C937" s="14">
        <v>315</v>
      </c>
      <c r="D937" s="15">
        <f>IFERROR(HousingProblemsTbl[[#This Row],[Total Rental Units with Severe Housing Problems and Equal to or less than 80% AMI]]/HousingProblemsTbl[[#This Row],[Total Rental Units Equal to or less than 80% AMI]], "-")</f>
        <v>0.74603174603174605</v>
      </c>
    </row>
    <row r="938" spans="1:4" x14ac:dyDescent="0.2">
      <c r="A938">
        <v>13089022403</v>
      </c>
      <c r="B938" s="14">
        <v>15</v>
      </c>
      <c r="C938" s="14">
        <v>15</v>
      </c>
      <c r="D93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939" spans="1:4" x14ac:dyDescent="0.2">
      <c r="A939">
        <v>13089022404</v>
      </c>
      <c r="B939" s="14">
        <v>290</v>
      </c>
      <c r="C939" s="14">
        <v>575</v>
      </c>
      <c r="D939" s="15">
        <f>IFERROR(HousingProblemsTbl[[#This Row],[Total Rental Units with Severe Housing Problems and Equal to or less than 80% AMI]]/HousingProblemsTbl[[#This Row],[Total Rental Units Equal to or less than 80% AMI]], "-")</f>
        <v>0.5043478260869565</v>
      </c>
    </row>
    <row r="940" spans="1:4" x14ac:dyDescent="0.2">
      <c r="A940">
        <v>13089022405</v>
      </c>
      <c r="B940" s="14">
        <v>99</v>
      </c>
      <c r="C940" s="14">
        <v>150</v>
      </c>
      <c r="D940" s="15">
        <f>IFERROR(HousingProblemsTbl[[#This Row],[Total Rental Units with Severe Housing Problems and Equal to or less than 80% AMI]]/HousingProblemsTbl[[#This Row],[Total Rental Units Equal to or less than 80% AMI]], "-")</f>
        <v>0.66</v>
      </c>
    </row>
    <row r="941" spans="1:4" x14ac:dyDescent="0.2">
      <c r="A941">
        <v>13089022501</v>
      </c>
      <c r="B941" s="14">
        <v>170</v>
      </c>
      <c r="C941" s="14">
        <v>520</v>
      </c>
      <c r="D941" s="15">
        <f>IFERROR(HousingProblemsTbl[[#This Row],[Total Rental Units with Severe Housing Problems and Equal to or less than 80% AMI]]/HousingProblemsTbl[[#This Row],[Total Rental Units Equal to or less than 80% AMI]], "-")</f>
        <v>0.32692307692307693</v>
      </c>
    </row>
    <row r="942" spans="1:4" x14ac:dyDescent="0.2">
      <c r="A942">
        <v>13089022502</v>
      </c>
      <c r="B942" s="14">
        <v>35</v>
      </c>
      <c r="C942" s="14">
        <v>70</v>
      </c>
      <c r="D942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943" spans="1:4" x14ac:dyDescent="0.2">
      <c r="A943">
        <v>13089022601</v>
      </c>
      <c r="B943" s="14">
        <v>190</v>
      </c>
      <c r="C943" s="14">
        <v>660</v>
      </c>
      <c r="D943" s="15">
        <f>IFERROR(HousingProblemsTbl[[#This Row],[Total Rental Units with Severe Housing Problems and Equal to or less than 80% AMI]]/HousingProblemsTbl[[#This Row],[Total Rental Units Equal to or less than 80% AMI]], "-")</f>
        <v>0.2878787878787879</v>
      </c>
    </row>
    <row r="944" spans="1:4" x14ac:dyDescent="0.2">
      <c r="A944">
        <v>13089022602</v>
      </c>
      <c r="B944" s="14">
        <v>25</v>
      </c>
      <c r="C944" s="14">
        <v>30</v>
      </c>
      <c r="D944" s="15">
        <f>IFERROR(HousingProblemsTbl[[#This Row],[Total Rental Units with Severe Housing Problems and Equal to or less than 80% AMI]]/HousingProblemsTbl[[#This Row],[Total Rental Units Equal to or less than 80% AMI]], "-")</f>
        <v>0.83333333333333337</v>
      </c>
    </row>
    <row r="945" spans="1:4" x14ac:dyDescent="0.2">
      <c r="A945">
        <v>13089022700</v>
      </c>
      <c r="B945" s="14">
        <v>70</v>
      </c>
      <c r="C945" s="14">
        <v>180</v>
      </c>
      <c r="D945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946" spans="1:4" x14ac:dyDescent="0.2">
      <c r="A946">
        <v>13089022800</v>
      </c>
      <c r="B946" s="14">
        <v>55</v>
      </c>
      <c r="C946" s="14">
        <v>115</v>
      </c>
      <c r="D946" s="15">
        <f>IFERROR(HousingProblemsTbl[[#This Row],[Total Rental Units with Severe Housing Problems and Equal to or less than 80% AMI]]/HousingProblemsTbl[[#This Row],[Total Rental Units Equal to or less than 80% AMI]], "-")</f>
        <v>0.47826086956521741</v>
      </c>
    </row>
    <row r="947" spans="1:4" x14ac:dyDescent="0.2">
      <c r="A947">
        <v>13089022900</v>
      </c>
      <c r="B947" s="14">
        <v>50</v>
      </c>
      <c r="C947" s="14">
        <v>215</v>
      </c>
      <c r="D947" s="15">
        <f>IFERROR(HousingProblemsTbl[[#This Row],[Total Rental Units with Severe Housing Problems and Equal to or less than 80% AMI]]/HousingProblemsTbl[[#This Row],[Total Rental Units Equal to or less than 80% AMI]], "-")</f>
        <v>0.23255813953488372</v>
      </c>
    </row>
    <row r="948" spans="1:4" x14ac:dyDescent="0.2">
      <c r="A948">
        <v>13089023000</v>
      </c>
      <c r="B948" s="14">
        <v>40</v>
      </c>
      <c r="C948" s="14">
        <v>125</v>
      </c>
      <c r="D948" s="15">
        <f>IFERROR(HousingProblemsTbl[[#This Row],[Total Rental Units with Severe Housing Problems and Equal to or less than 80% AMI]]/HousingProblemsTbl[[#This Row],[Total Rental Units Equal to or less than 80% AMI]], "-")</f>
        <v>0.32</v>
      </c>
    </row>
    <row r="949" spans="1:4" x14ac:dyDescent="0.2">
      <c r="A949">
        <v>13089023101</v>
      </c>
      <c r="B949" s="14">
        <v>260</v>
      </c>
      <c r="C949" s="14">
        <v>460</v>
      </c>
      <c r="D949" s="15">
        <f>IFERROR(HousingProblemsTbl[[#This Row],[Total Rental Units with Severe Housing Problems and Equal to or less than 80% AMI]]/HousingProblemsTbl[[#This Row],[Total Rental Units Equal to or less than 80% AMI]], "-")</f>
        <v>0.56521739130434778</v>
      </c>
    </row>
    <row r="950" spans="1:4" x14ac:dyDescent="0.2">
      <c r="A950">
        <v>13089023102</v>
      </c>
      <c r="B950" s="14">
        <v>220</v>
      </c>
      <c r="C950" s="14">
        <v>635</v>
      </c>
      <c r="D950" s="15">
        <f>IFERROR(HousingProblemsTbl[[#This Row],[Total Rental Units with Severe Housing Problems and Equal to or less than 80% AMI]]/HousingProblemsTbl[[#This Row],[Total Rental Units Equal to or less than 80% AMI]], "-")</f>
        <v>0.34645669291338582</v>
      </c>
    </row>
    <row r="951" spans="1:4" x14ac:dyDescent="0.2">
      <c r="A951">
        <v>13089023107</v>
      </c>
      <c r="B951" s="14">
        <v>205</v>
      </c>
      <c r="C951" s="14">
        <v>390</v>
      </c>
      <c r="D951" s="15">
        <f>IFERROR(HousingProblemsTbl[[#This Row],[Total Rental Units with Severe Housing Problems and Equal to or less than 80% AMI]]/HousingProblemsTbl[[#This Row],[Total Rental Units Equal to or less than 80% AMI]], "-")</f>
        <v>0.52564102564102566</v>
      </c>
    </row>
    <row r="952" spans="1:4" x14ac:dyDescent="0.2">
      <c r="A952">
        <v>13089023108</v>
      </c>
      <c r="B952" s="14">
        <v>355</v>
      </c>
      <c r="C952" s="14">
        <v>880</v>
      </c>
      <c r="D952" s="15">
        <f>IFERROR(HousingProblemsTbl[[#This Row],[Total Rental Units with Severe Housing Problems and Equal to or less than 80% AMI]]/HousingProblemsTbl[[#This Row],[Total Rental Units Equal to or less than 80% AMI]], "-")</f>
        <v>0.40340909090909088</v>
      </c>
    </row>
    <row r="953" spans="1:4" x14ac:dyDescent="0.2">
      <c r="A953">
        <v>13089023111</v>
      </c>
      <c r="B953" s="14">
        <v>125</v>
      </c>
      <c r="C953" s="14">
        <v>185</v>
      </c>
      <c r="D953" s="15">
        <f>IFERROR(HousingProblemsTbl[[#This Row],[Total Rental Units with Severe Housing Problems and Equal to or less than 80% AMI]]/HousingProblemsTbl[[#This Row],[Total Rental Units Equal to or less than 80% AMI]], "-")</f>
        <v>0.67567567567567566</v>
      </c>
    </row>
    <row r="954" spans="1:4" x14ac:dyDescent="0.2">
      <c r="A954">
        <v>13089023112</v>
      </c>
      <c r="B954" s="14">
        <v>410</v>
      </c>
      <c r="C954" s="14">
        <v>1470</v>
      </c>
      <c r="D954" s="15">
        <f>IFERROR(HousingProblemsTbl[[#This Row],[Total Rental Units with Severe Housing Problems and Equal to or less than 80% AMI]]/HousingProblemsTbl[[#This Row],[Total Rental Units Equal to or less than 80% AMI]], "-")</f>
        <v>0.27891156462585032</v>
      </c>
    </row>
    <row r="955" spans="1:4" x14ac:dyDescent="0.2">
      <c r="A955">
        <v>13089023113</v>
      </c>
      <c r="B955" s="14">
        <v>425</v>
      </c>
      <c r="C955" s="14">
        <v>825</v>
      </c>
      <c r="D955" s="15">
        <f>IFERROR(HousingProblemsTbl[[#This Row],[Total Rental Units with Severe Housing Problems and Equal to or less than 80% AMI]]/HousingProblemsTbl[[#This Row],[Total Rental Units Equal to or less than 80% AMI]], "-")</f>
        <v>0.51515151515151514</v>
      </c>
    </row>
    <row r="956" spans="1:4" x14ac:dyDescent="0.2">
      <c r="A956">
        <v>13089023114</v>
      </c>
      <c r="B956" s="14">
        <v>230</v>
      </c>
      <c r="C956" s="14">
        <v>355</v>
      </c>
      <c r="D956" s="15">
        <f>IFERROR(HousingProblemsTbl[[#This Row],[Total Rental Units with Severe Housing Problems and Equal to or less than 80% AMI]]/HousingProblemsTbl[[#This Row],[Total Rental Units Equal to or less than 80% AMI]], "-")</f>
        <v>0.647887323943662</v>
      </c>
    </row>
    <row r="957" spans="1:4" x14ac:dyDescent="0.2">
      <c r="A957">
        <v>13089023115</v>
      </c>
      <c r="B957" s="14">
        <v>0</v>
      </c>
      <c r="C957" s="14">
        <v>0</v>
      </c>
      <c r="D95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958" spans="1:4" x14ac:dyDescent="0.2">
      <c r="A958">
        <v>13089023209</v>
      </c>
      <c r="B958" s="14">
        <v>90</v>
      </c>
      <c r="C958" s="14">
        <v>210</v>
      </c>
      <c r="D958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959" spans="1:4" x14ac:dyDescent="0.2">
      <c r="A959">
        <v>13089023211</v>
      </c>
      <c r="B959" s="14">
        <v>45</v>
      </c>
      <c r="C959" s="14">
        <v>465</v>
      </c>
      <c r="D959" s="15">
        <f>IFERROR(HousingProblemsTbl[[#This Row],[Total Rental Units with Severe Housing Problems and Equal to or less than 80% AMI]]/HousingProblemsTbl[[#This Row],[Total Rental Units Equal to or less than 80% AMI]], "-")</f>
        <v>9.6774193548387094E-2</v>
      </c>
    </row>
    <row r="960" spans="1:4" x14ac:dyDescent="0.2">
      <c r="A960">
        <v>13089023212</v>
      </c>
      <c r="B960" s="14">
        <v>90</v>
      </c>
      <c r="C960" s="14">
        <v>330</v>
      </c>
      <c r="D960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961" spans="1:4" x14ac:dyDescent="0.2">
      <c r="A961">
        <v>13089023213</v>
      </c>
      <c r="B961" s="14">
        <v>455</v>
      </c>
      <c r="C961" s="14">
        <v>970</v>
      </c>
      <c r="D961" s="15">
        <f>IFERROR(HousingProblemsTbl[[#This Row],[Total Rental Units with Severe Housing Problems and Equal to or less than 80% AMI]]/HousingProblemsTbl[[#This Row],[Total Rental Units Equal to or less than 80% AMI]], "-")</f>
        <v>0.46907216494845361</v>
      </c>
    </row>
    <row r="962" spans="1:4" x14ac:dyDescent="0.2">
      <c r="A962">
        <v>13089023214</v>
      </c>
      <c r="B962" s="14">
        <v>400</v>
      </c>
      <c r="C962" s="14">
        <v>895</v>
      </c>
      <c r="D962" s="15">
        <f>IFERROR(HousingProblemsTbl[[#This Row],[Total Rental Units with Severe Housing Problems and Equal to or less than 80% AMI]]/HousingProblemsTbl[[#This Row],[Total Rental Units Equal to or less than 80% AMI]], "-")</f>
        <v>0.44692737430167595</v>
      </c>
    </row>
    <row r="963" spans="1:4" x14ac:dyDescent="0.2">
      <c r="A963">
        <v>13089023215</v>
      </c>
      <c r="B963" s="14">
        <v>135</v>
      </c>
      <c r="C963" s="14">
        <v>360</v>
      </c>
      <c r="D963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964" spans="1:4" x14ac:dyDescent="0.2">
      <c r="A964">
        <v>13089023216</v>
      </c>
      <c r="B964" s="14">
        <v>95</v>
      </c>
      <c r="C964" s="14">
        <v>490</v>
      </c>
      <c r="D964" s="15">
        <f>IFERROR(HousingProblemsTbl[[#This Row],[Total Rental Units with Severe Housing Problems and Equal to or less than 80% AMI]]/HousingProblemsTbl[[#This Row],[Total Rental Units Equal to or less than 80% AMI]], "-")</f>
        <v>0.19387755102040816</v>
      </c>
    </row>
    <row r="965" spans="1:4" x14ac:dyDescent="0.2">
      <c r="A965">
        <v>13089023217</v>
      </c>
      <c r="B965" s="14">
        <v>55</v>
      </c>
      <c r="C965" s="14">
        <v>290</v>
      </c>
      <c r="D965" s="15">
        <f>IFERROR(HousingProblemsTbl[[#This Row],[Total Rental Units with Severe Housing Problems and Equal to or less than 80% AMI]]/HousingProblemsTbl[[#This Row],[Total Rental Units Equal to or less than 80% AMI]], "-")</f>
        <v>0.18965517241379309</v>
      </c>
    </row>
    <row r="966" spans="1:4" x14ac:dyDescent="0.2">
      <c r="A966">
        <v>13089023218</v>
      </c>
      <c r="B966" s="14">
        <v>390</v>
      </c>
      <c r="C966" s="14">
        <v>910</v>
      </c>
      <c r="D966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967" spans="1:4" x14ac:dyDescent="0.2">
      <c r="A967">
        <v>13089023219</v>
      </c>
      <c r="B967" s="14">
        <v>100</v>
      </c>
      <c r="C967" s="14">
        <v>155</v>
      </c>
      <c r="D967" s="15">
        <f>IFERROR(HousingProblemsTbl[[#This Row],[Total Rental Units with Severe Housing Problems and Equal to or less than 80% AMI]]/HousingProblemsTbl[[#This Row],[Total Rental Units Equal to or less than 80% AMI]], "-")</f>
        <v>0.64516129032258063</v>
      </c>
    </row>
    <row r="968" spans="1:4" x14ac:dyDescent="0.2">
      <c r="A968">
        <v>13089023220</v>
      </c>
      <c r="B968" s="14">
        <v>60</v>
      </c>
      <c r="C968" s="14">
        <v>160</v>
      </c>
      <c r="D968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969" spans="1:4" x14ac:dyDescent="0.2">
      <c r="A969">
        <v>13089023221</v>
      </c>
      <c r="B969" s="14">
        <v>155</v>
      </c>
      <c r="C969" s="14">
        <v>390</v>
      </c>
      <c r="D969" s="15">
        <f>IFERROR(HousingProblemsTbl[[#This Row],[Total Rental Units with Severe Housing Problems and Equal to or less than 80% AMI]]/HousingProblemsTbl[[#This Row],[Total Rental Units Equal to or less than 80% AMI]], "-")</f>
        <v>0.39743589743589741</v>
      </c>
    </row>
    <row r="970" spans="1:4" x14ac:dyDescent="0.2">
      <c r="A970">
        <v>13089023222</v>
      </c>
      <c r="B970" s="14">
        <v>265</v>
      </c>
      <c r="C970" s="14">
        <v>820</v>
      </c>
      <c r="D970" s="15">
        <f>IFERROR(HousingProblemsTbl[[#This Row],[Total Rental Units with Severe Housing Problems and Equal to or less than 80% AMI]]/HousingProblemsTbl[[#This Row],[Total Rental Units Equal to or less than 80% AMI]], "-")</f>
        <v>0.32317073170731708</v>
      </c>
    </row>
    <row r="971" spans="1:4" x14ac:dyDescent="0.2">
      <c r="A971">
        <v>13089023311</v>
      </c>
      <c r="B971" s="14">
        <v>135</v>
      </c>
      <c r="C971" s="14">
        <v>360</v>
      </c>
      <c r="D971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972" spans="1:4" x14ac:dyDescent="0.2">
      <c r="A972">
        <v>13089023313</v>
      </c>
      <c r="B972" s="14">
        <v>115</v>
      </c>
      <c r="C972" s="14">
        <v>305</v>
      </c>
      <c r="D972" s="15">
        <f>IFERROR(HousingProblemsTbl[[#This Row],[Total Rental Units with Severe Housing Problems and Equal to or less than 80% AMI]]/HousingProblemsTbl[[#This Row],[Total Rental Units Equal to or less than 80% AMI]], "-")</f>
        <v>0.37704918032786883</v>
      </c>
    </row>
    <row r="973" spans="1:4" x14ac:dyDescent="0.2">
      <c r="A973">
        <v>13089023315</v>
      </c>
      <c r="B973" s="14">
        <v>75</v>
      </c>
      <c r="C973" s="14">
        <v>160</v>
      </c>
      <c r="D973" s="15">
        <f>IFERROR(HousingProblemsTbl[[#This Row],[Total Rental Units with Severe Housing Problems and Equal to or less than 80% AMI]]/HousingProblemsTbl[[#This Row],[Total Rental Units Equal to or less than 80% AMI]], "-")</f>
        <v>0.46875</v>
      </c>
    </row>
    <row r="974" spans="1:4" x14ac:dyDescent="0.2">
      <c r="A974">
        <v>13089023317</v>
      </c>
      <c r="B974" s="14">
        <v>245</v>
      </c>
      <c r="C974" s="14">
        <v>710</v>
      </c>
      <c r="D974" s="15">
        <f>IFERROR(HousingProblemsTbl[[#This Row],[Total Rental Units with Severe Housing Problems and Equal to or less than 80% AMI]]/HousingProblemsTbl[[#This Row],[Total Rental Units Equal to or less than 80% AMI]], "-")</f>
        <v>0.34507042253521125</v>
      </c>
    </row>
    <row r="975" spans="1:4" x14ac:dyDescent="0.2">
      <c r="A975">
        <v>13089023318</v>
      </c>
      <c r="B975" s="14">
        <v>25</v>
      </c>
      <c r="C975" s="14">
        <v>80</v>
      </c>
      <c r="D975" s="15">
        <f>IFERROR(HousingProblemsTbl[[#This Row],[Total Rental Units with Severe Housing Problems and Equal to or less than 80% AMI]]/HousingProblemsTbl[[#This Row],[Total Rental Units Equal to or less than 80% AMI]], "-")</f>
        <v>0.3125</v>
      </c>
    </row>
    <row r="976" spans="1:4" x14ac:dyDescent="0.2">
      <c r="A976">
        <v>13089023319</v>
      </c>
      <c r="B976" s="14">
        <v>325</v>
      </c>
      <c r="C976" s="14">
        <v>575</v>
      </c>
      <c r="D976" s="15">
        <f>IFERROR(HousingProblemsTbl[[#This Row],[Total Rental Units with Severe Housing Problems and Equal to or less than 80% AMI]]/HousingProblemsTbl[[#This Row],[Total Rental Units Equal to or less than 80% AMI]], "-")</f>
        <v>0.56521739130434778</v>
      </c>
    </row>
    <row r="977" spans="1:4" x14ac:dyDescent="0.2">
      <c r="A977">
        <v>13089023320</v>
      </c>
      <c r="B977" s="14">
        <v>770</v>
      </c>
      <c r="C977" s="14">
        <v>1120</v>
      </c>
      <c r="D977" s="15">
        <f>IFERROR(HousingProblemsTbl[[#This Row],[Total Rental Units with Severe Housing Problems and Equal to or less than 80% AMI]]/HousingProblemsTbl[[#This Row],[Total Rental Units Equal to or less than 80% AMI]], "-")</f>
        <v>0.6875</v>
      </c>
    </row>
    <row r="978" spans="1:4" x14ac:dyDescent="0.2">
      <c r="A978">
        <v>13089023321</v>
      </c>
      <c r="B978" s="14">
        <v>205</v>
      </c>
      <c r="C978" s="14">
        <v>760</v>
      </c>
      <c r="D978" s="15">
        <f>IFERROR(HousingProblemsTbl[[#This Row],[Total Rental Units with Severe Housing Problems and Equal to or less than 80% AMI]]/HousingProblemsTbl[[#This Row],[Total Rental Units Equal to or less than 80% AMI]], "-")</f>
        <v>0.26973684210526316</v>
      </c>
    </row>
    <row r="979" spans="1:4" x14ac:dyDescent="0.2">
      <c r="A979">
        <v>13089023322</v>
      </c>
      <c r="B979" s="14">
        <v>210</v>
      </c>
      <c r="C979" s="14">
        <v>430</v>
      </c>
      <c r="D979" s="15">
        <f>IFERROR(HousingProblemsTbl[[#This Row],[Total Rental Units with Severe Housing Problems and Equal to or less than 80% AMI]]/HousingProblemsTbl[[#This Row],[Total Rental Units Equal to or less than 80% AMI]], "-")</f>
        <v>0.48837209302325579</v>
      </c>
    </row>
    <row r="980" spans="1:4" x14ac:dyDescent="0.2">
      <c r="A980">
        <v>13089023323</v>
      </c>
      <c r="B980" s="14">
        <v>25</v>
      </c>
      <c r="C980" s="14">
        <v>54</v>
      </c>
      <c r="D980" s="15">
        <f>IFERROR(HousingProblemsTbl[[#This Row],[Total Rental Units with Severe Housing Problems and Equal to or less than 80% AMI]]/HousingProblemsTbl[[#This Row],[Total Rental Units Equal to or less than 80% AMI]], "-")</f>
        <v>0.46296296296296297</v>
      </c>
    </row>
    <row r="981" spans="1:4" x14ac:dyDescent="0.2">
      <c r="A981">
        <v>13089023324</v>
      </c>
      <c r="B981" s="14">
        <v>0</v>
      </c>
      <c r="C981" s="14">
        <v>15</v>
      </c>
      <c r="D98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82" spans="1:4" x14ac:dyDescent="0.2">
      <c r="A982">
        <v>13089023325</v>
      </c>
      <c r="B982" s="14">
        <v>0</v>
      </c>
      <c r="C982" s="14">
        <v>20</v>
      </c>
      <c r="D98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83" spans="1:4" x14ac:dyDescent="0.2">
      <c r="A983">
        <v>13089023326</v>
      </c>
      <c r="B983" s="14">
        <v>45</v>
      </c>
      <c r="C983" s="14">
        <v>300</v>
      </c>
      <c r="D983" s="15">
        <f>IFERROR(HousingProblemsTbl[[#This Row],[Total Rental Units with Severe Housing Problems and Equal to or less than 80% AMI]]/HousingProblemsTbl[[#This Row],[Total Rental Units Equal to or less than 80% AMI]], "-")</f>
        <v>0.15</v>
      </c>
    </row>
    <row r="984" spans="1:4" x14ac:dyDescent="0.2">
      <c r="A984">
        <v>13089023327</v>
      </c>
      <c r="B984" s="14">
        <v>225</v>
      </c>
      <c r="C984" s="14">
        <v>705</v>
      </c>
      <c r="D984" s="15">
        <f>IFERROR(HousingProblemsTbl[[#This Row],[Total Rental Units with Severe Housing Problems and Equal to or less than 80% AMI]]/HousingProblemsTbl[[#This Row],[Total Rental Units Equal to or less than 80% AMI]], "-")</f>
        <v>0.31914893617021278</v>
      </c>
    </row>
    <row r="985" spans="1:4" x14ac:dyDescent="0.2">
      <c r="A985">
        <v>13089023328</v>
      </c>
      <c r="B985" s="14">
        <v>190</v>
      </c>
      <c r="C985" s="14">
        <v>555</v>
      </c>
      <c r="D985" s="15">
        <f>IFERROR(HousingProblemsTbl[[#This Row],[Total Rental Units with Severe Housing Problems and Equal to or less than 80% AMI]]/HousingProblemsTbl[[#This Row],[Total Rental Units Equal to or less than 80% AMI]], "-")</f>
        <v>0.34234234234234234</v>
      </c>
    </row>
    <row r="986" spans="1:4" x14ac:dyDescent="0.2">
      <c r="A986">
        <v>13089023329</v>
      </c>
      <c r="B986" s="14">
        <v>0</v>
      </c>
      <c r="C986" s="14">
        <v>135</v>
      </c>
      <c r="D98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87" spans="1:4" x14ac:dyDescent="0.2">
      <c r="A987">
        <v>13089023330</v>
      </c>
      <c r="B987" s="14">
        <v>0</v>
      </c>
      <c r="C987" s="14">
        <v>15</v>
      </c>
      <c r="D98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88" spans="1:4" x14ac:dyDescent="0.2">
      <c r="A988">
        <v>13089023331</v>
      </c>
      <c r="B988" s="14">
        <v>25</v>
      </c>
      <c r="C988" s="14">
        <v>400</v>
      </c>
      <c r="D988" s="15">
        <f>IFERROR(HousingProblemsTbl[[#This Row],[Total Rental Units with Severe Housing Problems and Equal to or less than 80% AMI]]/HousingProblemsTbl[[#This Row],[Total Rental Units Equal to or less than 80% AMI]], "-")</f>
        <v>6.25E-2</v>
      </c>
    </row>
    <row r="989" spans="1:4" x14ac:dyDescent="0.2">
      <c r="A989">
        <v>13089023332</v>
      </c>
      <c r="B989" s="14">
        <v>10</v>
      </c>
      <c r="C989" s="14">
        <v>145</v>
      </c>
      <c r="D989" s="15">
        <f>IFERROR(HousingProblemsTbl[[#This Row],[Total Rental Units with Severe Housing Problems and Equal to or less than 80% AMI]]/HousingProblemsTbl[[#This Row],[Total Rental Units Equal to or less than 80% AMI]], "-")</f>
        <v>6.8965517241379309E-2</v>
      </c>
    </row>
    <row r="990" spans="1:4" x14ac:dyDescent="0.2">
      <c r="A990">
        <v>13089023410</v>
      </c>
      <c r="B990" s="14">
        <v>275</v>
      </c>
      <c r="C990" s="14">
        <v>850</v>
      </c>
      <c r="D990" s="15">
        <f>IFERROR(HousingProblemsTbl[[#This Row],[Total Rental Units with Severe Housing Problems and Equal to or less than 80% AMI]]/HousingProblemsTbl[[#This Row],[Total Rental Units Equal to or less than 80% AMI]], "-")</f>
        <v>0.3235294117647059</v>
      </c>
    </row>
    <row r="991" spans="1:4" x14ac:dyDescent="0.2">
      <c r="A991">
        <v>13089023411</v>
      </c>
      <c r="B991" s="14">
        <v>175</v>
      </c>
      <c r="C991" s="14">
        <v>500</v>
      </c>
      <c r="D991" s="15">
        <f>IFERROR(HousingProblemsTbl[[#This Row],[Total Rental Units with Severe Housing Problems and Equal to or less than 80% AMI]]/HousingProblemsTbl[[#This Row],[Total Rental Units Equal to or less than 80% AMI]], "-")</f>
        <v>0.35</v>
      </c>
    </row>
    <row r="992" spans="1:4" x14ac:dyDescent="0.2">
      <c r="A992">
        <v>13089023413</v>
      </c>
      <c r="B992" s="14">
        <v>0</v>
      </c>
      <c r="C992" s="14">
        <v>39</v>
      </c>
      <c r="D99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993" spans="1:4" x14ac:dyDescent="0.2">
      <c r="A993">
        <v>13089023422</v>
      </c>
      <c r="B993" s="14">
        <v>190</v>
      </c>
      <c r="C993" s="14">
        <v>310</v>
      </c>
      <c r="D993" s="15">
        <f>IFERROR(HousingProblemsTbl[[#This Row],[Total Rental Units with Severe Housing Problems and Equal to or less than 80% AMI]]/HousingProblemsTbl[[#This Row],[Total Rental Units Equal to or less than 80% AMI]], "-")</f>
        <v>0.61290322580645162</v>
      </c>
    </row>
    <row r="994" spans="1:4" x14ac:dyDescent="0.2">
      <c r="A994">
        <v>13089023424</v>
      </c>
      <c r="B994" s="14">
        <v>115</v>
      </c>
      <c r="C994" s="14">
        <v>210</v>
      </c>
      <c r="D994" s="15">
        <f>IFERROR(HousingProblemsTbl[[#This Row],[Total Rental Units with Severe Housing Problems and Equal to or less than 80% AMI]]/HousingProblemsTbl[[#This Row],[Total Rental Units Equal to or less than 80% AMI]], "-")</f>
        <v>0.54761904761904767</v>
      </c>
    </row>
    <row r="995" spans="1:4" x14ac:dyDescent="0.2">
      <c r="A995">
        <v>13089023425</v>
      </c>
      <c r="B995" s="14">
        <v>125</v>
      </c>
      <c r="C995" s="14">
        <v>285</v>
      </c>
      <c r="D995" s="15">
        <f>IFERROR(HousingProblemsTbl[[#This Row],[Total Rental Units with Severe Housing Problems and Equal to or less than 80% AMI]]/HousingProblemsTbl[[#This Row],[Total Rental Units Equal to or less than 80% AMI]], "-")</f>
        <v>0.43859649122807015</v>
      </c>
    </row>
    <row r="996" spans="1:4" x14ac:dyDescent="0.2">
      <c r="A996">
        <v>13089023426</v>
      </c>
      <c r="B996" s="14">
        <v>95</v>
      </c>
      <c r="C996" s="14">
        <v>290</v>
      </c>
      <c r="D996" s="15">
        <f>IFERROR(HousingProblemsTbl[[#This Row],[Total Rental Units with Severe Housing Problems and Equal to or less than 80% AMI]]/HousingProblemsTbl[[#This Row],[Total Rental Units Equal to or less than 80% AMI]], "-")</f>
        <v>0.32758620689655171</v>
      </c>
    </row>
    <row r="997" spans="1:4" x14ac:dyDescent="0.2">
      <c r="A997">
        <v>13089023427</v>
      </c>
      <c r="B997" s="14">
        <v>110</v>
      </c>
      <c r="C997" s="14">
        <v>140</v>
      </c>
      <c r="D997" s="15">
        <f>IFERROR(HousingProblemsTbl[[#This Row],[Total Rental Units with Severe Housing Problems and Equal to or less than 80% AMI]]/HousingProblemsTbl[[#This Row],[Total Rental Units Equal to or less than 80% AMI]], "-")</f>
        <v>0.7857142857142857</v>
      </c>
    </row>
    <row r="998" spans="1:4" x14ac:dyDescent="0.2">
      <c r="A998">
        <v>13089023429</v>
      </c>
      <c r="B998" s="14">
        <v>235</v>
      </c>
      <c r="C998" s="14">
        <v>830</v>
      </c>
      <c r="D998" s="15">
        <f>IFERROR(HousingProblemsTbl[[#This Row],[Total Rental Units with Severe Housing Problems and Equal to or less than 80% AMI]]/HousingProblemsTbl[[#This Row],[Total Rental Units Equal to or less than 80% AMI]], "-")</f>
        <v>0.28313253012048195</v>
      </c>
    </row>
    <row r="999" spans="1:4" x14ac:dyDescent="0.2">
      <c r="A999">
        <v>13089023430</v>
      </c>
      <c r="B999" s="14">
        <v>575</v>
      </c>
      <c r="C999" s="14">
        <v>935</v>
      </c>
      <c r="D999" s="15">
        <f>IFERROR(HousingProblemsTbl[[#This Row],[Total Rental Units with Severe Housing Problems and Equal to or less than 80% AMI]]/HousingProblemsTbl[[#This Row],[Total Rental Units Equal to or less than 80% AMI]], "-")</f>
        <v>0.61497326203208558</v>
      </c>
    </row>
    <row r="1000" spans="1:4" x14ac:dyDescent="0.2">
      <c r="A1000">
        <v>13089023431</v>
      </c>
      <c r="B1000" s="14">
        <v>150</v>
      </c>
      <c r="C1000" s="14">
        <v>345</v>
      </c>
      <c r="D1000" s="15">
        <f>IFERROR(HousingProblemsTbl[[#This Row],[Total Rental Units with Severe Housing Problems and Equal to or less than 80% AMI]]/HousingProblemsTbl[[#This Row],[Total Rental Units Equal to or less than 80% AMI]], "-")</f>
        <v>0.43478260869565216</v>
      </c>
    </row>
    <row r="1001" spans="1:4" x14ac:dyDescent="0.2">
      <c r="A1001">
        <v>13089023432</v>
      </c>
      <c r="B1001" s="14">
        <v>0</v>
      </c>
      <c r="C1001" s="14">
        <v>150</v>
      </c>
      <c r="D100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02" spans="1:4" x14ac:dyDescent="0.2">
      <c r="A1002">
        <v>13089023433</v>
      </c>
      <c r="B1002" s="14">
        <v>155</v>
      </c>
      <c r="C1002" s="14">
        <v>410</v>
      </c>
      <c r="D1002" s="15">
        <f>IFERROR(HousingProblemsTbl[[#This Row],[Total Rental Units with Severe Housing Problems and Equal to or less than 80% AMI]]/HousingProblemsTbl[[#This Row],[Total Rental Units Equal to or less than 80% AMI]], "-")</f>
        <v>0.37804878048780488</v>
      </c>
    </row>
    <row r="1003" spans="1:4" x14ac:dyDescent="0.2">
      <c r="A1003">
        <v>13089023434</v>
      </c>
      <c r="B1003" s="14">
        <v>0</v>
      </c>
      <c r="C1003" s="14">
        <v>135</v>
      </c>
      <c r="D100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04" spans="1:4" x14ac:dyDescent="0.2">
      <c r="A1004">
        <v>13089023435</v>
      </c>
      <c r="B1004" s="14">
        <v>270</v>
      </c>
      <c r="C1004" s="14">
        <v>665</v>
      </c>
      <c r="D1004" s="15">
        <f>IFERROR(HousingProblemsTbl[[#This Row],[Total Rental Units with Severe Housing Problems and Equal to or less than 80% AMI]]/HousingProblemsTbl[[#This Row],[Total Rental Units Equal to or less than 80% AMI]], "-")</f>
        <v>0.40601503759398494</v>
      </c>
    </row>
    <row r="1005" spans="1:4" x14ac:dyDescent="0.2">
      <c r="A1005">
        <v>13089023436</v>
      </c>
      <c r="B1005" s="14">
        <v>0</v>
      </c>
      <c r="C1005" s="14">
        <v>95</v>
      </c>
      <c r="D100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06" spans="1:4" x14ac:dyDescent="0.2">
      <c r="A1006">
        <v>13089023437</v>
      </c>
      <c r="B1006" s="14">
        <v>45</v>
      </c>
      <c r="C1006" s="14">
        <v>110</v>
      </c>
      <c r="D1006" s="15">
        <f>IFERROR(HousingProblemsTbl[[#This Row],[Total Rental Units with Severe Housing Problems and Equal to or less than 80% AMI]]/HousingProblemsTbl[[#This Row],[Total Rental Units Equal to or less than 80% AMI]], "-")</f>
        <v>0.40909090909090912</v>
      </c>
    </row>
    <row r="1007" spans="1:4" x14ac:dyDescent="0.2">
      <c r="A1007">
        <v>13089023438</v>
      </c>
      <c r="B1007" s="14">
        <v>145</v>
      </c>
      <c r="C1007" s="14">
        <v>485</v>
      </c>
      <c r="D1007" s="15">
        <f>IFERROR(HousingProblemsTbl[[#This Row],[Total Rental Units with Severe Housing Problems and Equal to or less than 80% AMI]]/HousingProblemsTbl[[#This Row],[Total Rental Units Equal to or less than 80% AMI]], "-")</f>
        <v>0.29896907216494845</v>
      </c>
    </row>
    <row r="1008" spans="1:4" x14ac:dyDescent="0.2">
      <c r="A1008">
        <v>13089023439</v>
      </c>
      <c r="B1008" s="14">
        <v>205</v>
      </c>
      <c r="C1008" s="14">
        <v>605</v>
      </c>
      <c r="D1008" s="15">
        <f>IFERROR(HousingProblemsTbl[[#This Row],[Total Rental Units with Severe Housing Problems and Equal to or less than 80% AMI]]/HousingProblemsTbl[[#This Row],[Total Rental Units Equal to or less than 80% AMI]], "-")</f>
        <v>0.33884297520661155</v>
      </c>
    </row>
    <row r="1009" spans="1:4" x14ac:dyDescent="0.2">
      <c r="A1009">
        <v>13089023440</v>
      </c>
      <c r="B1009" s="14">
        <v>365</v>
      </c>
      <c r="C1009" s="14">
        <v>645</v>
      </c>
      <c r="D1009" s="15">
        <f>IFERROR(HousingProblemsTbl[[#This Row],[Total Rental Units with Severe Housing Problems and Equal to or less than 80% AMI]]/HousingProblemsTbl[[#This Row],[Total Rental Units Equal to or less than 80% AMI]], "-")</f>
        <v>0.56589147286821706</v>
      </c>
    </row>
    <row r="1010" spans="1:4" x14ac:dyDescent="0.2">
      <c r="A1010">
        <v>13089023441</v>
      </c>
      <c r="B1010" s="14">
        <v>40</v>
      </c>
      <c r="C1010" s="14">
        <v>225</v>
      </c>
      <c r="D1010" s="15">
        <f>IFERROR(HousingProblemsTbl[[#This Row],[Total Rental Units with Severe Housing Problems and Equal to or less than 80% AMI]]/HousingProblemsTbl[[#This Row],[Total Rental Units Equal to or less than 80% AMI]], "-")</f>
        <v>0.17777777777777778</v>
      </c>
    </row>
    <row r="1011" spans="1:4" x14ac:dyDescent="0.2">
      <c r="A1011">
        <v>13089023442</v>
      </c>
      <c r="B1011" s="14">
        <v>10</v>
      </c>
      <c r="C1011" s="14">
        <v>145</v>
      </c>
      <c r="D1011" s="15">
        <f>IFERROR(HousingProblemsTbl[[#This Row],[Total Rental Units with Severe Housing Problems and Equal to or less than 80% AMI]]/HousingProblemsTbl[[#This Row],[Total Rental Units Equal to or less than 80% AMI]], "-")</f>
        <v>6.8965517241379309E-2</v>
      </c>
    </row>
    <row r="1012" spans="1:4" x14ac:dyDescent="0.2">
      <c r="A1012">
        <v>13089023443</v>
      </c>
      <c r="B1012" s="14">
        <v>0</v>
      </c>
      <c r="C1012" s="14">
        <v>75</v>
      </c>
      <c r="D101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13" spans="1:4" x14ac:dyDescent="0.2">
      <c r="A1013">
        <v>13089023444</v>
      </c>
      <c r="B1013" s="14">
        <v>105</v>
      </c>
      <c r="C1013" s="14">
        <v>170</v>
      </c>
      <c r="D1013" s="15">
        <f>IFERROR(HousingProblemsTbl[[#This Row],[Total Rental Units with Severe Housing Problems and Equal to or less than 80% AMI]]/HousingProblemsTbl[[#This Row],[Total Rental Units Equal to or less than 80% AMI]], "-")</f>
        <v>0.61764705882352944</v>
      </c>
    </row>
    <row r="1014" spans="1:4" x14ac:dyDescent="0.2">
      <c r="A1014">
        <v>13089023445</v>
      </c>
      <c r="B1014" s="14">
        <v>25</v>
      </c>
      <c r="C1014" s="14">
        <v>165</v>
      </c>
      <c r="D1014" s="15">
        <f>IFERROR(HousingProblemsTbl[[#This Row],[Total Rental Units with Severe Housing Problems and Equal to or less than 80% AMI]]/HousingProblemsTbl[[#This Row],[Total Rental Units Equal to or less than 80% AMI]], "-")</f>
        <v>0.15151515151515152</v>
      </c>
    </row>
    <row r="1015" spans="1:4" x14ac:dyDescent="0.2">
      <c r="A1015">
        <v>13089023446</v>
      </c>
      <c r="B1015" s="14">
        <v>25</v>
      </c>
      <c r="C1015" s="14">
        <v>290</v>
      </c>
      <c r="D1015" s="15">
        <f>IFERROR(HousingProblemsTbl[[#This Row],[Total Rental Units with Severe Housing Problems and Equal to or less than 80% AMI]]/HousingProblemsTbl[[#This Row],[Total Rental Units Equal to or less than 80% AMI]], "-")</f>
        <v>8.6206896551724144E-2</v>
      </c>
    </row>
    <row r="1016" spans="1:4" x14ac:dyDescent="0.2">
      <c r="A1016">
        <v>13089023447</v>
      </c>
      <c r="B1016" s="14">
        <v>60</v>
      </c>
      <c r="C1016" s="14">
        <v>60</v>
      </c>
      <c r="D101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017" spans="1:4" x14ac:dyDescent="0.2">
      <c r="A1017">
        <v>13089023448</v>
      </c>
      <c r="B1017" s="14">
        <v>60</v>
      </c>
      <c r="C1017" s="14">
        <v>365</v>
      </c>
      <c r="D1017" s="15">
        <f>IFERROR(HousingProblemsTbl[[#This Row],[Total Rental Units with Severe Housing Problems and Equal to or less than 80% AMI]]/HousingProblemsTbl[[#This Row],[Total Rental Units Equal to or less than 80% AMI]], "-")</f>
        <v>0.16438356164383561</v>
      </c>
    </row>
    <row r="1018" spans="1:4" x14ac:dyDescent="0.2">
      <c r="A1018">
        <v>13089023501</v>
      </c>
      <c r="B1018" s="14">
        <v>254</v>
      </c>
      <c r="C1018" s="14">
        <v>520</v>
      </c>
      <c r="D1018" s="15">
        <f>IFERROR(HousingProblemsTbl[[#This Row],[Total Rental Units with Severe Housing Problems and Equal to or less than 80% AMI]]/HousingProblemsTbl[[#This Row],[Total Rental Units Equal to or less than 80% AMI]], "-")</f>
        <v>0.48846153846153845</v>
      </c>
    </row>
    <row r="1019" spans="1:4" x14ac:dyDescent="0.2">
      <c r="A1019">
        <v>13089023504</v>
      </c>
      <c r="B1019" s="14">
        <v>275</v>
      </c>
      <c r="C1019" s="14">
        <v>660</v>
      </c>
      <c r="D1019" s="15">
        <f>IFERROR(HousingProblemsTbl[[#This Row],[Total Rental Units with Severe Housing Problems and Equal to or less than 80% AMI]]/HousingProblemsTbl[[#This Row],[Total Rental Units Equal to or less than 80% AMI]], "-")</f>
        <v>0.41666666666666669</v>
      </c>
    </row>
    <row r="1020" spans="1:4" x14ac:dyDescent="0.2">
      <c r="A1020">
        <v>13089023505</v>
      </c>
      <c r="B1020" s="14">
        <v>155</v>
      </c>
      <c r="C1020" s="14">
        <v>280</v>
      </c>
      <c r="D1020" s="15">
        <f>IFERROR(HousingProblemsTbl[[#This Row],[Total Rental Units with Severe Housing Problems and Equal to or less than 80% AMI]]/HousingProblemsTbl[[#This Row],[Total Rental Units Equal to or less than 80% AMI]], "-")</f>
        <v>0.5535714285714286</v>
      </c>
    </row>
    <row r="1021" spans="1:4" x14ac:dyDescent="0.2">
      <c r="A1021">
        <v>13089023506</v>
      </c>
      <c r="B1021" s="14">
        <v>320</v>
      </c>
      <c r="C1021" s="14">
        <v>585</v>
      </c>
      <c r="D1021" s="15">
        <f>IFERROR(HousingProblemsTbl[[#This Row],[Total Rental Units with Severe Housing Problems and Equal to or less than 80% AMI]]/HousingProblemsTbl[[#This Row],[Total Rental Units Equal to or less than 80% AMI]], "-")</f>
        <v>0.54700854700854706</v>
      </c>
    </row>
    <row r="1022" spans="1:4" x14ac:dyDescent="0.2">
      <c r="A1022">
        <v>13089023507</v>
      </c>
      <c r="B1022" s="14">
        <v>70</v>
      </c>
      <c r="C1022" s="14">
        <v>300</v>
      </c>
      <c r="D1022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023" spans="1:4" x14ac:dyDescent="0.2">
      <c r="A1023">
        <v>13089023601</v>
      </c>
      <c r="B1023" s="14">
        <v>75</v>
      </c>
      <c r="C1023" s="14">
        <v>230</v>
      </c>
      <c r="D1023" s="15">
        <f>IFERROR(HousingProblemsTbl[[#This Row],[Total Rental Units with Severe Housing Problems and Equal to or less than 80% AMI]]/HousingProblemsTbl[[#This Row],[Total Rental Units Equal to or less than 80% AMI]], "-")</f>
        <v>0.32608695652173914</v>
      </c>
    </row>
    <row r="1024" spans="1:4" x14ac:dyDescent="0.2">
      <c r="A1024">
        <v>13089023602</v>
      </c>
      <c r="B1024" s="14">
        <v>100</v>
      </c>
      <c r="C1024" s="14">
        <v>175</v>
      </c>
      <c r="D1024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1025" spans="1:4" x14ac:dyDescent="0.2">
      <c r="A1025">
        <v>13089023603</v>
      </c>
      <c r="B1025" s="14">
        <v>200</v>
      </c>
      <c r="C1025" s="14">
        <v>625</v>
      </c>
      <c r="D1025" s="15">
        <f>IFERROR(HousingProblemsTbl[[#This Row],[Total Rental Units with Severe Housing Problems and Equal to or less than 80% AMI]]/HousingProblemsTbl[[#This Row],[Total Rental Units Equal to or less than 80% AMI]], "-")</f>
        <v>0.32</v>
      </c>
    </row>
    <row r="1026" spans="1:4" x14ac:dyDescent="0.2">
      <c r="A1026">
        <v>13089023701</v>
      </c>
      <c r="B1026" s="14">
        <v>125</v>
      </c>
      <c r="C1026" s="14">
        <v>275</v>
      </c>
      <c r="D1026" s="15">
        <f>IFERROR(HousingProblemsTbl[[#This Row],[Total Rental Units with Severe Housing Problems and Equal to or less than 80% AMI]]/HousingProblemsTbl[[#This Row],[Total Rental Units Equal to or less than 80% AMI]], "-")</f>
        <v>0.45454545454545453</v>
      </c>
    </row>
    <row r="1027" spans="1:4" x14ac:dyDescent="0.2">
      <c r="A1027">
        <v>13089023702</v>
      </c>
      <c r="B1027" s="14">
        <v>330</v>
      </c>
      <c r="C1027" s="14">
        <v>740</v>
      </c>
      <c r="D1027" s="15">
        <f>IFERROR(HousingProblemsTbl[[#This Row],[Total Rental Units with Severe Housing Problems and Equal to or less than 80% AMI]]/HousingProblemsTbl[[#This Row],[Total Rental Units Equal to or less than 80% AMI]], "-")</f>
        <v>0.44594594594594594</v>
      </c>
    </row>
    <row r="1028" spans="1:4" x14ac:dyDescent="0.2">
      <c r="A1028">
        <v>13089023801</v>
      </c>
      <c r="B1028" s="14">
        <v>30</v>
      </c>
      <c r="C1028" s="14">
        <v>190</v>
      </c>
      <c r="D1028" s="15">
        <f>IFERROR(HousingProblemsTbl[[#This Row],[Total Rental Units with Severe Housing Problems and Equal to or less than 80% AMI]]/HousingProblemsTbl[[#This Row],[Total Rental Units Equal to or less than 80% AMI]], "-")</f>
        <v>0.15789473684210525</v>
      </c>
    </row>
    <row r="1029" spans="1:4" x14ac:dyDescent="0.2">
      <c r="A1029">
        <v>13089023802</v>
      </c>
      <c r="B1029" s="14">
        <v>220</v>
      </c>
      <c r="C1029" s="14">
        <v>470</v>
      </c>
      <c r="D1029" s="15">
        <f>IFERROR(HousingProblemsTbl[[#This Row],[Total Rental Units with Severe Housing Problems and Equal to or less than 80% AMI]]/HousingProblemsTbl[[#This Row],[Total Rental Units Equal to or less than 80% AMI]], "-")</f>
        <v>0.46808510638297873</v>
      </c>
    </row>
    <row r="1030" spans="1:4" x14ac:dyDescent="0.2">
      <c r="A1030">
        <v>13089023803</v>
      </c>
      <c r="B1030" s="14">
        <v>244</v>
      </c>
      <c r="C1030" s="14">
        <v>450</v>
      </c>
      <c r="D1030" s="15">
        <f>IFERROR(HousingProblemsTbl[[#This Row],[Total Rental Units with Severe Housing Problems and Equal to or less than 80% AMI]]/HousingProblemsTbl[[#This Row],[Total Rental Units Equal to or less than 80% AMI]], "-")</f>
        <v>0.54222222222222227</v>
      </c>
    </row>
    <row r="1031" spans="1:4" x14ac:dyDescent="0.2">
      <c r="A1031">
        <v>13089980000</v>
      </c>
      <c r="B1031" s="14">
        <v>0</v>
      </c>
      <c r="C1031" s="14">
        <v>0</v>
      </c>
      <c r="D103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032" spans="1:4" x14ac:dyDescent="0.2">
      <c r="A1032">
        <v>13091960100</v>
      </c>
      <c r="B1032" s="14">
        <v>24</v>
      </c>
      <c r="C1032" s="14">
        <v>165</v>
      </c>
      <c r="D1032" s="15">
        <f>IFERROR(HousingProblemsTbl[[#This Row],[Total Rental Units with Severe Housing Problems and Equal to or less than 80% AMI]]/HousingProblemsTbl[[#This Row],[Total Rental Units Equal to or less than 80% AMI]], "-")</f>
        <v>0.14545454545454545</v>
      </c>
    </row>
    <row r="1033" spans="1:4" x14ac:dyDescent="0.2">
      <c r="A1033">
        <v>13091960200</v>
      </c>
      <c r="B1033" s="14">
        <v>90</v>
      </c>
      <c r="C1033" s="14">
        <v>130</v>
      </c>
      <c r="D1033" s="15">
        <f>IFERROR(HousingProblemsTbl[[#This Row],[Total Rental Units with Severe Housing Problems and Equal to or less than 80% AMI]]/HousingProblemsTbl[[#This Row],[Total Rental Units Equal to or less than 80% AMI]], "-")</f>
        <v>0.69230769230769229</v>
      </c>
    </row>
    <row r="1034" spans="1:4" x14ac:dyDescent="0.2">
      <c r="A1034">
        <v>13091960301</v>
      </c>
      <c r="B1034" s="14">
        <v>160</v>
      </c>
      <c r="C1034" s="14">
        <v>460</v>
      </c>
      <c r="D1034" s="15">
        <f>IFERROR(HousingProblemsTbl[[#This Row],[Total Rental Units with Severe Housing Problems and Equal to or less than 80% AMI]]/HousingProblemsTbl[[#This Row],[Total Rental Units Equal to or less than 80% AMI]], "-")</f>
        <v>0.34782608695652173</v>
      </c>
    </row>
    <row r="1035" spans="1:4" x14ac:dyDescent="0.2">
      <c r="A1035">
        <v>13091960302</v>
      </c>
      <c r="B1035" s="14">
        <v>40</v>
      </c>
      <c r="C1035" s="14">
        <v>155</v>
      </c>
      <c r="D1035" s="15">
        <f>IFERROR(HousingProblemsTbl[[#This Row],[Total Rental Units with Severe Housing Problems and Equal to or less than 80% AMI]]/HousingProblemsTbl[[#This Row],[Total Rental Units Equal to or less than 80% AMI]], "-")</f>
        <v>0.25806451612903225</v>
      </c>
    </row>
    <row r="1036" spans="1:4" x14ac:dyDescent="0.2">
      <c r="A1036">
        <v>13091960400</v>
      </c>
      <c r="B1036" s="14">
        <v>44</v>
      </c>
      <c r="C1036" s="14">
        <v>475</v>
      </c>
      <c r="D1036" s="15">
        <f>IFERROR(HousingProblemsTbl[[#This Row],[Total Rental Units with Severe Housing Problems and Equal to or less than 80% AMI]]/HousingProblemsTbl[[#This Row],[Total Rental Units Equal to or less than 80% AMI]], "-")</f>
        <v>9.2631578947368426E-2</v>
      </c>
    </row>
    <row r="1037" spans="1:4" x14ac:dyDescent="0.2">
      <c r="A1037">
        <v>13091960500</v>
      </c>
      <c r="B1037" s="14">
        <v>29</v>
      </c>
      <c r="C1037" s="14">
        <v>80</v>
      </c>
      <c r="D1037" s="15">
        <f>IFERROR(HousingProblemsTbl[[#This Row],[Total Rental Units with Severe Housing Problems and Equal to or less than 80% AMI]]/HousingProblemsTbl[[#This Row],[Total Rental Units Equal to or less than 80% AMI]], "-")</f>
        <v>0.36249999999999999</v>
      </c>
    </row>
    <row r="1038" spans="1:4" x14ac:dyDescent="0.2">
      <c r="A1038">
        <v>13091960600</v>
      </c>
      <c r="B1038" s="14">
        <v>50</v>
      </c>
      <c r="C1038" s="14">
        <v>155</v>
      </c>
      <c r="D1038" s="15">
        <f>IFERROR(HousingProblemsTbl[[#This Row],[Total Rental Units with Severe Housing Problems and Equal to or less than 80% AMI]]/HousingProblemsTbl[[#This Row],[Total Rental Units Equal to or less than 80% AMI]], "-")</f>
        <v>0.32258064516129031</v>
      </c>
    </row>
    <row r="1039" spans="1:4" x14ac:dyDescent="0.2">
      <c r="A1039">
        <v>13093970100</v>
      </c>
      <c r="B1039" s="14">
        <v>75</v>
      </c>
      <c r="C1039" s="14">
        <v>295</v>
      </c>
      <c r="D1039" s="15">
        <f>IFERROR(HousingProblemsTbl[[#This Row],[Total Rental Units with Severe Housing Problems and Equal to or less than 80% AMI]]/HousingProblemsTbl[[#This Row],[Total Rental Units Equal to or less than 80% AMI]], "-")</f>
        <v>0.25423728813559321</v>
      </c>
    </row>
    <row r="1040" spans="1:4" x14ac:dyDescent="0.2">
      <c r="A1040">
        <v>13093970200</v>
      </c>
      <c r="B1040" s="14">
        <v>45</v>
      </c>
      <c r="C1040" s="14">
        <v>130</v>
      </c>
      <c r="D1040" s="15">
        <f>IFERROR(HousingProblemsTbl[[#This Row],[Total Rental Units with Severe Housing Problems and Equal to or less than 80% AMI]]/HousingProblemsTbl[[#This Row],[Total Rental Units Equal to or less than 80% AMI]], "-")</f>
        <v>0.34615384615384615</v>
      </c>
    </row>
    <row r="1041" spans="1:4" x14ac:dyDescent="0.2">
      <c r="A1041">
        <v>13093970300</v>
      </c>
      <c r="B1041" s="14">
        <v>255</v>
      </c>
      <c r="C1041" s="14">
        <v>595</v>
      </c>
      <c r="D1041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1042" spans="1:4" x14ac:dyDescent="0.2">
      <c r="A1042">
        <v>13095000101</v>
      </c>
      <c r="B1042" s="14">
        <v>280</v>
      </c>
      <c r="C1042" s="14">
        <v>740</v>
      </c>
      <c r="D1042" s="15">
        <f>IFERROR(HousingProblemsTbl[[#This Row],[Total Rental Units with Severe Housing Problems and Equal to or less than 80% AMI]]/HousingProblemsTbl[[#This Row],[Total Rental Units Equal to or less than 80% AMI]], "-")</f>
        <v>0.3783783783783784</v>
      </c>
    </row>
    <row r="1043" spans="1:4" x14ac:dyDescent="0.2">
      <c r="A1043">
        <v>13095000102</v>
      </c>
      <c r="B1043" s="14">
        <v>170</v>
      </c>
      <c r="C1043" s="14">
        <v>415</v>
      </c>
      <c r="D1043" s="15">
        <f>IFERROR(HousingProblemsTbl[[#This Row],[Total Rental Units with Severe Housing Problems and Equal to or less than 80% AMI]]/HousingProblemsTbl[[#This Row],[Total Rental Units Equal to or less than 80% AMI]], "-")</f>
        <v>0.40963855421686746</v>
      </c>
    </row>
    <row r="1044" spans="1:4" x14ac:dyDescent="0.2">
      <c r="A1044">
        <v>13095000200</v>
      </c>
      <c r="B1044" s="14">
        <v>345</v>
      </c>
      <c r="C1044" s="14">
        <v>665</v>
      </c>
      <c r="D1044" s="15">
        <f>IFERROR(HousingProblemsTbl[[#This Row],[Total Rental Units with Severe Housing Problems and Equal to or less than 80% AMI]]/HousingProblemsTbl[[#This Row],[Total Rental Units Equal to or less than 80% AMI]], "-")</f>
        <v>0.51879699248120303</v>
      </c>
    </row>
    <row r="1045" spans="1:4" x14ac:dyDescent="0.2">
      <c r="A1045">
        <v>13095000400</v>
      </c>
      <c r="B1045" s="14">
        <v>495</v>
      </c>
      <c r="C1045" s="14">
        <v>665</v>
      </c>
      <c r="D1045" s="15">
        <f>IFERROR(HousingProblemsTbl[[#This Row],[Total Rental Units with Severe Housing Problems and Equal to or less than 80% AMI]]/HousingProblemsTbl[[#This Row],[Total Rental Units Equal to or less than 80% AMI]], "-")</f>
        <v>0.74436090225563911</v>
      </c>
    </row>
    <row r="1046" spans="1:4" x14ac:dyDescent="0.2">
      <c r="A1046">
        <v>13095000501</v>
      </c>
      <c r="B1046" s="14">
        <v>60</v>
      </c>
      <c r="C1046" s="14">
        <v>290</v>
      </c>
      <c r="D1046" s="15">
        <f>IFERROR(HousingProblemsTbl[[#This Row],[Total Rental Units with Severe Housing Problems and Equal to or less than 80% AMI]]/HousingProblemsTbl[[#This Row],[Total Rental Units Equal to or less than 80% AMI]], "-")</f>
        <v>0.20689655172413793</v>
      </c>
    </row>
    <row r="1047" spans="1:4" x14ac:dyDescent="0.2">
      <c r="A1047">
        <v>13095000502</v>
      </c>
      <c r="B1047" s="14">
        <v>125</v>
      </c>
      <c r="C1047" s="14">
        <v>205</v>
      </c>
      <c r="D1047" s="15">
        <f>IFERROR(HousingProblemsTbl[[#This Row],[Total Rental Units with Severe Housing Problems and Equal to or less than 80% AMI]]/HousingProblemsTbl[[#This Row],[Total Rental Units Equal to or less than 80% AMI]], "-")</f>
        <v>0.6097560975609756</v>
      </c>
    </row>
    <row r="1048" spans="1:4" x14ac:dyDescent="0.2">
      <c r="A1048">
        <v>13095000600</v>
      </c>
      <c r="B1048" s="14">
        <v>245</v>
      </c>
      <c r="C1048" s="14">
        <v>540</v>
      </c>
      <c r="D1048" s="15">
        <f>IFERROR(HousingProblemsTbl[[#This Row],[Total Rental Units with Severe Housing Problems and Equal to or less than 80% AMI]]/HousingProblemsTbl[[#This Row],[Total Rental Units Equal to or less than 80% AMI]], "-")</f>
        <v>0.45370370370370372</v>
      </c>
    </row>
    <row r="1049" spans="1:4" x14ac:dyDescent="0.2">
      <c r="A1049">
        <v>13095000700</v>
      </c>
      <c r="B1049" s="14">
        <v>145</v>
      </c>
      <c r="C1049" s="14">
        <v>215</v>
      </c>
      <c r="D1049" s="15">
        <f>IFERROR(HousingProblemsTbl[[#This Row],[Total Rental Units with Severe Housing Problems and Equal to or less than 80% AMI]]/HousingProblemsTbl[[#This Row],[Total Rental Units Equal to or less than 80% AMI]], "-")</f>
        <v>0.67441860465116277</v>
      </c>
    </row>
    <row r="1050" spans="1:4" x14ac:dyDescent="0.2">
      <c r="A1050">
        <v>13095000800</v>
      </c>
      <c r="B1050" s="14">
        <v>135</v>
      </c>
      <c r="C1050" s="14">
        <v>350</v>
      </c>
      <c r="D1050" s="15">
        <f>IFERROR(HousingProblemsTbl[[#This Row],[Total Rental Units with Severe Housing Problems and Equal to or less than 80% AMI]]/HousingProblemsTbl[[#This Row],[Total Rental Units Equal to or less than 80% AMI]], "-")</f>
        <v>0.38571428571428573</v>
      </c>
    </row>
    <row r="1051" spans="1:4" x14ac:dyDescent="0.2">
      <c r="A1051">
        <v>13095000900</v>
      </c>
      <c r="B1051" s="14">
        <v>160</v>
      </c>
      <c r="C1051" s="14">
        <v>340</v>
      </c>
      <c r="D1051" s="15">
        <f>IFERROR(HousingProblemsTbl[[#This Row],[Total Rental Units with Severe Housing Problems and Equal to or less than 80% AMI]]/HousingProblemsTbl[[#This Row],[Total Rental Units Equal to or less than 80% AMI]], "-")</f>
        <v>0.47058823529411764</v>
      </c>
    </row>
    <row r="1052" spans="1:4" x14ac:dyDescent="0.2">
      <c r="A1052">
        <v>13095001000</v>
      </c>
      <c r="B1052" s="14">
        <v>215</v>
      </c>
      <c r="C1052" s="14">
        <v>410</v>
      </c>
      <c r="D1052" s="15">
        <f>IFERROR(HousingProblemsTbl[[#This Row],[Total Rental Units with Severe Housing Problems and Equal to or less than 80% AMI]]/HousingProblemsTbl[[#This Row],[Total Rental Units Equal to or less than 80% AMI]], "-")</f>
        <v>0.52439024390243905</v>
      </c>
    </row>
    <row r="1053" spans="1:4" x14ac:dyDescent="0.2">
      <c r="A1053">
        <v>13095001100</v>
      </c>
      <c r="B1053" s="14">
        <v>330</v>
      </c>
      <c r="C1053" s="14">
        <v>680</v>
      </c>
      <c r="D1053" s="15">
        <f>IFERROR(HousingProblemsTbl[[#This Row],[Total Rental Units with Severe Housing Problems and Equal to or less than 80% AMI]]/HousingProblemsTbl[[#This Row],[Total Rental Units Equal to or less than 80% AMI]], "-")</f>
        <v>0.48529411764705882</v>
      </c>
    </row>
    <row r="1054" spans="1:4" x14ac:dyDescent="0.2">
      <c r="A1054">
        <v>13095001403</v>
      </c>
      <c r="B1054" s="14">
        <v>190</v>
      </c>
      <c r="C1054" s="14">
        <v>480</v>
      </c>
      <c r="D1054" s="15">
        <f>IFERROR(HousingProblemsTbl[[#This Row],[Total Rental Units with Severe Housing Problems and Equal to or less than 80% AMI]]/HousingProblemsTbl[[#This Row],[Total Rental Units Equal to or less than 80% AMI]], "-")</f>
        <v>0.39583333333333331</v>
      </c>
    </row>
    <row r="1055" spans="1:4" x14ac:dyDescent="0.2">
      <c r="A1055">
        <v>13095001500</v>
      </c>
      <c r="B1055" s="14">
        <v>355</v>
      </c>
      <c r="C1055" s="14">
        <v>545</v>
      </c>
      <c r="D1055" s="15">
        <f>IFERROR(HousingProblemsTbl[[#This Row],[Total Rental Units with Severe Housing Problems and Equal to or less than 80% AMI]]/HousingProblemsTbl[[#This Row],[Total Rental Units Equal to or less than 80% AMI]], "-")</f>
        <v>0.65137614678899081</v>
      </c>
    </row>
    <row r="1056" spans="1:4" x14ac:dyDescent="0.2">
      <c r="A1056">
        <v>13095010302</v>
      </c>
      <c r="B1056" s="14">
        <v>645</v>
      </c>
      <c r="C1056" s="14">
        <v>1020</v>
      </c>
      <c r="D1056" s="15">
        <f>IFERROR(HousingProblemsTbl[[#This Row],[Total Rental Units with Severe Housing Problems and Equal to or less than 80% AMI]]/HousingProblemsTbl[[#This Row],[Total Rental Units Equal to or less than 80% AMI]], "-")</f>
        <v>0.63235294117647056</v>
      </c>
    </row>
    <row r="1057" spans="1:4" x14ac:dyDescent="0.2">
      <c r="A1057">
        <v>13095010401</v>
      </c>
      <c r="B1057" s="14">
        <v>185</v>
      </c>
      <c r="C1057" s="14">
        <v>230</v>
      </c>
      <c r="D1057" s="15">
        <f>IFERROR(HousingProblemsTbl[[#This Row],[Total Rental Units with Severe Housing Problems and Equal to or less than 80% AMI]]/HousingProblemsTbl[[#This Row],[Total Rental Units Equal to or less than 80% AMI]], "-")</f>
        <v>0.80434782608695654</v>
      </c>
    </row>
    <row r="1058" spans="1:4" x14ac:dyDescent="0.2">
      <c r="A1058">
        <v>13095010402</v>
      </c>
      <c r="B1058" s="14">
        <v>135</v>
      </c>
      <c r="C1058" s="14">
        <v>510</v>
      </c>
      <c r="D1058" s="15">
        <f>IFERROR(HousingProblemsTbl[[#This Row],[Total Rental Units with Severe Housing Problems and Equal to or less than 80% AMI]]/HousingProblemsTbl[[#This Row],[Total Rental Units Equal to or less than 80% AMI]], "-")</f>
        <v>0.26470588235294118</v>
      </c>
    </row>
    <row r="1059" spans="1:4" x14ac:dyDescent="0.2">
      <c r="A1059">
        <v>13095010403</v>
      </c>
      <c r="B1059" s="14">
        <v>10</v>
      </c>
      <c r="C1059" s="14">
        <v>95</v>
      </c>
      <c r="D1059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1060" spans="1:4" x14ac:dyDescent="0.2">
      <c r="A1060">
        <v>13095010500</v>
      </c>
      <c r="B1060" s="14">
        <v>25</v>
      </c>
      <c r="C1060" s="14">
        <v>105</v>
      </c>
      <c r="D1060" s="15">
        <f>IFERROR(HousingProblemsTbl[[#This Row],[Total Rental Units with Severe Housing Problems and Equal to or less than 80% AMI]]/HousingProblemsTbl[[#This Row],[Total Rental Units Equal to or less than 80% AMI]], "-")</f>
        <v>0.23809523809523808</v>
      </c>
    </row>
    <row r="1061" spans="1:4" x14ac:dyDescent="0.2">
      <c r="A1061">
        <v>13095010601</v>
      </c>
      <c r="B1061" s="14">
        <v>275</v>
      </c>
      <c r="C1061" s="14">
        <v>490</v>
      </c>
      <c r="D1061" s="15">
        <f>IFERROR(HousingProblemsTbl[[#This Row],[Total Rental Units with Severe Housing Problems and Equal to or less than 80% AMI]]/HousingProblemsTbl[[#This Row],[Total Rental Units Equal to or less than 80% AMI]], "-")</f>
        <v>0.56122448979591832</v>
      </c>
    </row>
    <row r="1062" spans="1:4" x14ac:dyDescent="0.2">
      <c r="A1062">
        <v>13095010602</v>
      </c>
      <c r="B1062" s="14">
        <v>190</v>
      </c>
      <c r="C1062" s="14">
        <v>375</v>
      </c>
      <c r="D1062" s="15">
        <f>IFERROR(HousingProblemsTbl[[#This Row],[Total Rental Units with Severe Housing Problems and Equal to or less than 80% AMI]]/HousingProblemsTbl[[#This Row],[Total Rental Units Equal to or less than 80% AMI]], "-")</f>
        <v>0.50666666666666671</v>
      </c>
    </row>
    <row r="1063" spans="1:4" x14ac:dyDescent="0.2">
      <c r="A1063">
        <v>13095010701</v>
      </c>
      <c r="B1063" s="14">
        <v>229</v>
      </c>
      <c r="C1063" s="14">
        <v>545</v>
      </c>
      <c r="D1063" s="15">
        <f>IFERROR(HousingProblemsTbl[[#This Row],[Total Rental Units with Severe Housing Problems and Equal to or less than 80% AMI]]/HousingProblemsTbl[[#This Row],[Total Rental Units Equal to or less than 80% AMI]], "-")</f>
        <v>0.42018348623853213</v>
      </c>
    </row>
    <row r="1064" spans="1:4" x14ac:dyDescent="0.2">
      <c r="A1064">
        <v>13095010702</v>
      </c>
      <c r="B1064" s="14">
        <v>125</v>
      </c>
      <c r="C1064" s="14">
        <v>230</v>
      </c>
      <c r="D1064" s="15">
        <f>IFERROR(HousingProblemsTbl[[#This Row],[Total Rental Units with Severe Housing Problems and Equal to or less than 80% AMI]]/HousingProblemsTbl[[#This Row],[Total Rental Units Equal to or less than 80% AMI]], "-")</f>
        <v>0.54347826086956519</v>
      </c>
    </row>
    <row r="1065" spans="1:4" x14ac:dyDescent="0.2">
      <c r="A1065">
        <v>13095010900</v>
      </c>
      <c r="B1065" s="14">
        <v>89</v>
      </c>
      <c r="C1065" s="14">
        <v>115</v>
      </c>
      <c r="D1065" s="15">
        <f>IFERROR(HousingProblemsTbl[[#This Row],[Total Rental Units with Severe Housing Problems and Equal to or less than 80% AMI]]/HousingProblemsTbl[[#This Row],[Total Rental Units Equal to or less than 80% AMI]], "-")</f>
        <v>0.77391304347826084</v>
      </c>
    </row>
    <row r="1066" spans="1:4" x14ac:dyDescent="0.2">
      <c r="A1066">
        <v>13095011000</v>
      </c>
      <c r="B1066" s="14">
        <v>190</v>
      </c>
      <c r="C1066" s="14">
        <v>260</v>
      </c>
      <c r="D1066" s="15">
        <f>IFERROR(HousingProblemsTbl[[#This Row],[Total Rental Units with Severe Housing Problems and Equal to or less than 80% AMI]]/HousingProblemsTbl[[#This Row],[Total Rental Units Equal to or less than 80% AMI]], "-")</f>
        <v>0.73076923076923073</v>
      </c>
    </row>
    <row r="1067" spans="1:4" x14ac:dyDescent="0.2">
      <c r="A1067">
        <v>13095011200</v>
      </c>
      <c r="B1067" s="14">
        <v>130</v>
      </c>
      <c r="C1067" s="14">
        <v>320</v>
      </c>
      <c r="D1067" s="15">
        <f>IFERROR(HousingProblemsTbl[[#This Row],[Total Rental Units with Severe Housing Problems and Equal to or less than 80% AMI]]/HousingProblemsTbl[[#This Row],[Total Rental Units Equal to or less than 80% AMI]], "-")</f>
        <v>0.40625</v>
      </c>
    </row>
    <row r="1068" spans="1:4" x14ac:dyDescent="0.2">
      <c r="A1068">
        <v>13095011300</v>
      </c>
      <c r="B1068" s="14">
        <v>110</v>
      </c>
      <c r="C1068" s="14">
        <v>335</v>
      </c>
      <c r="D1068" s="15">
        <f>IFERROR(HousingProblemsTbl[[#This Row],[Total Rental Units with Severe Housing Problems and Equal to or less than 80% AMI]]/HousingProblemsTbl[[#This Row],[Total Rental Units Equal to or less than 80% AMI]], "-")</f>
        <v>0.32835820895522388</v>
      </c>
    </row>
    <row r="1069" spans="1:4" x14ac:dyDescent="0.2">
      <c r="A1069">
        <v>13095011400</v>
      </c>
      <c r="B1069" s="14">
        <v>114</v>
      </c>
      <c r="C1069" s="14">
        <v>295</v>
      </c>
      <c r="D1069" s="15">
        <f>IFERROR(HousingProblemsTbl[[#This Row],[Total Rental Units with Severe Housing Problems and Equal to or less than 80% AMI]]/HousingProblemsTbl[[#This Row],[Total Rental Units Equal to or less than 80% AMI]], "-")</f>
        <v>0.38644067796610171</v>
      </c>
    </row>
    <row r="1070" spans="1:4" x14ac:dyDescent="0.2">
      <c r="A1070">
        <v>13095011600</v>
      </c>
      <c r="B1070" s="14">
        <v>14</v>
      </c>
      <c r="C1070" s="14">
        <v>70</v>
      </c>
      <c r="D1070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071" spans="1:4" x14ac:dyDescent="0.2">
      <c r="A1071">
        <v>13097080104</v>
      </c>
      <c r="B1071" s="14">
        <v>665</v>
      </c>
      <c r="C1071" s="14">
        <v>1210</v>
      </c>
      <c r="D1071" s="15">
        <f>IFERROR(HousingProblemsTbl[[#This Row],[Total Rental Units with Severe Housing Problems and Equal to or less than 80% AMI]]/HousingProblemsTbl[[#This Row],[Total Rental Units Equal to or less than 80% AMI]], "-")</f>
        <v>0.54958677685950408</v>
      </c>
    </row>
    <row r="1072" spans="1:4" x14ac:dyDescent="0.2">
      <c r="A1072">
        <v>13097080105</v>
      </c>
      <c r="B1072" s="14">
        <v>95</v>
      </c>
      <c r="C1072" s="14">
        <v>165</v>
      </c>
      <c r="D1072" s="15">
        <f>IFERROR(HousingProblemsTbl[[#This Row],[Total Rental Units with Severe Housing Problems and Equal to or less than 80% AMI]]/HousingProblemsTbl[[#This Row],[Total Rental Units Equal to or less than 80% AMI]], "-")</f>
        <v>0.5757575757575758</v>
      </c>
    </row>
    <row r="1073" spans="1:4" x14ac:dyDescent="0.2">
      <c r="A1073">
        <v>13097080106</v>
      </c>
      <c r="B1073" s="14">
        <v>155</v>
      </c>
      <c r="C1073" s="14">
        <v>485</v>
      </c>
      <c r="D1073" s="15">
        <f>IFERROR(HousingProblemsTbl[[#This Row],[Total Rental Units with Severe Housing Problems and Equal to or less than 80% AMI]]/HousingProblemsTbl[[#This Row],[Total Rental Units Equal to or less than 80% AMI]], "-")</f>
        <v>0.31958762886597936</v>
      </c>
    </row>
    <row r="1074" spans="1:4" x14ac:dyDescent="0.2">
      <c r="A1074">
        <v>13097080107</v>
      </c>
      <c r="B1074" s="14">
        <v>150</v>
      </c>
      <c r="C1074" s="14">
        <v>1315</v>
      </c>
      <c r="D1074" s="15">
        <f>IFERROR(HousingProblemsTbl[[#This Row],[Total Rental Units with Severe Housing Problems and Equal to or less than 80% AMI]]/HousingProblemsTbl[[#This Row],[Total Rental Units Equal to or less than 80% AMI]], "-")</f>
        <v>0.11406844106463879</v>
      </c>
    </row>
    <row r="1075" spans="1:4" x14ac:dyDescent="0.2">
      <c r="A1075">
        <v>13097080201</v>
      </c>
      <c r="B1075" s="14">
        <v>179</v>
      </c>
      <c r="C1075" s="14">
        <v>324</v>
      </c>
      <c r="D1075" s="15">
        <f>IFERROR(HousingProblemsTbl[[#This Row],[Total Rental Units with Severe Housing Problems and Equal to or less than 80% AMI]]/HousingProblemsTbl[[#This Row],[Total Rental Units Equal to or less than 80% AMI]], "-")</f>
        <v>0.55246913580246915</v>
      </c>
    </row>
    <row r="1076" spans="1:4" x14ac:dyDescent="0.2">
      <c r="A1076">
        <v>13097080203</v>
      </c>
      <c r="B1076" s="14">
        <v>200</v>
      </c>
      <c r="C1076" s="14">
        <v>555</v>
      </c>
      <c r="D1076" s="15">
        <f>IFERROR(HousingProblemsTbl[[#This Row],[Total Rental Units with Severe Housing Problems and Equal to or less than 80% AMI]]/HousingProblemsTbl[[#This Row],[Total Rental Units Equal to or less than 80% AMI]], "-")</f>
        <v>0.36036036036036034</v>
      </c>
    </row>
    <row r="1077" spans="1:4" x14ac:dyDescent="0.2">
      <c r="A1077">
        <v>13097080204</v>
      </c>
      <c r="B1077" s="14">
        <v>135</v>
      </c>
      <c r="C1077" s="14">
        <v>375</v>
      </c>
      <c r="D1077" s="15">
        <f>IFERROR(HousingProblemsTbl[[#This Row],[Total Rental Units with Severe Housing Problems and Equal to or less than 80% AMI]]/HousingProblemsTbl[[#This Row],[Total Rental Units Equal to or less than 80% AMI]], "-")</f>
        <v>0.36</v>
      </c>
    </row>
    <row r="1078" spans="1:4" x14ac:dyDescent="0.2">
      <c r="A1078">
        <v>13097080303</v>
      </c>
      <c r="B1078" s="14">
        <v>200</v>
      </c>
      <c r="C1078" s="14">
        <v>505</v>
      </c>
      <c r="D1078" s="15">
        <f>IFERROR(HousingProblemsTbl[[#This Row],[Total Rental Units with Severe Housing Problems and Equal to or less than 80% AMI]]/HousingProblemsTbl[[#This Row],[Total Rental Units Equal to or less than 80% AMI]], "-")</f>
        <v>0.39603960396039606</v>
      </c>
    </row>
    <row r="1079" spans="1:4" x14ac:dyDescent="0.2">
      <c r="A1079">
        <v>13097080304</v>
      </c>
      <c r="B1079" s="14">
        <v>295</v>
      </c>
      <c r="C1079" s="14">
        <v>1220</v>
      </c>
      <c r="D1079" s="15">
        <f>IFERROR(HousingProblemsTbl[[#This Row],[Total Rental Units with Severe Housing Problems and Equal to or less than 80% AMI]]/HousingProblemsTbl[[#This Row],[Total Rental Units Equal to or less than 80% AMI]], "-")</f>
        <v>0.24180327868852458</v>
      </c>
    </row>
    <row r="1080" spans="1:4" x14ac:dyDescent="0.2">
      <c r="A1080">
        <v>13097080305</v>
      </c>
      <c r="B1080" s="14">
        <v>95</v>
      </c>
      <c r="C1080" s="14">
        <v>350</v>
      </c>
      <c r="D1080" s="15">
        <f>IFERROR(HousingProblemsTbl[[#This Row],[Total Rental Units with Severe Housing Problems and Equal to or less than 80% AMI]]/HousingProblemsTbl[[#This Row],[Total Rental Units Equal to or less than 80% AMI]], "-")</f>
        <v>0.27142857142857141</v>
      </c>
    </row>
    <row r="1081" spans="1:4" x14ac:dyDescent="0.2">
      <c r="A1081">
        <v>13097080306</v>
      </c>
      <c r="B1081" s="14">
        <v>115</v>
      </c>
      <c r="C1081" s="14">
        <v>480</v>
      </c>
      <c r="D1081" s="15">
        <f>IFERROR(HousingProblemsTbl[[#This Row],[Total Rental Units with Severe Housing Problems and Equal to or less than 80% AMI]]/HousingProblemsTbl[[#This Row],[Total Rental Units Equal to or less than 80% AMI]], "-")</f>
        <v>0.23958333333333334</v>
      </c>
    </row>
    <row r="1082" spans="1:4" x14ac:dyDescent="0.2">
      <c r="A1082">
        <v>13097080307</v>
      </c>
      <c r="B1082" s="14">
        <v>50</v>
      </c>
      <c r="C1082" s="14">
        <v>315</v>
      </c>
      <c r="D1082" s="15">
        <f>IFERROR(HousingProblemsTbl[[#This Row],[Total Rental Units with Severe Housing Problems and Equal to or less than 80% AMI]]/HousingProblemsTbl[[#This Row],[Total Rental Units Equal to or less than 80% AMI]], "-")</f>
        <v>0.15873015873015872</v>
      </c>
    </row>
    <row r="1083" spans="1:4" x14ac:dyDescent="0.2">
      <c r="A1083">
        <v>13097080403</v>
      </c>
      <c r="B1083" s="14">
        <v>49</v>
      </c>
      <c r="C1083" s="14">
        <v>95</v>
      </c>
      <c r="D1083" s="15">
        <f>IFERROR(HousingProblemsTbl[[#This Row],[Total Rental Units with Severe Housing Problems and Equal to or less than 80% AMI]]/HousingProblemsTbl[[#This Row],[Total Rental Units Equal to or less than 80% AMI]], "-")</f>
        <v>0.51578947368421058</v>
      </c>
    </row>
    <row r="1084" spans="1:4" x14ac:dyDescent="0.2">
      <c r="A1084">
        <v>13097080405</v>
      </c>
      <c r="B1084" s="14">
        <v>0</v>
      </c>
      <c r="C1084" s="14">
        <v>20</v>
      </c>
      <c r="D108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85" spans="1:4" x14ac:dyDescent="0.2">
      <c r="A1085">
        <v>13097080406</v>
      </c>
      <c r="B1085" s="14">
        <v>0</v>
      </c>
      <c r="C1085" s="14">
        <v>85</v>
      </c>
      <c r="D108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86" spans="1:4" x14ac:dyDescent="0.2">
      <c r="A1086">
        <v>13097080407</v>
      </c>
      <c r="B1086" s="14">
        <v>160</v>
      </c>
      <c r="C1086" s="14">
        <v>310</v>
      </c>
      <c r="D1086" s="15">
        <f>IFERROR(HousingProblemsTbl[[#This Row],[Total Rental Units with Severe Housing Problems and Equal to or less than 80% AMI]]/HousingProblemsTbl[[#This Row],[Total Rental Units Equal to or less than 80% AMI]], "-")</f>
        <v>0.5161290322580645</v>
      </c>
    </row>
    <row r="1087" spans="1:4" x14ac:dyDescent="0.2">
      <c r="A1087">
        <v>13097080408</v>
      </c>
      <c r="B1087" s="14">
        <v>80</v>
      </c>
      <c r="C1087" s="14">
        <v>265</v>
      </c>
      <c r="D1087" s="15">
        <f>IFERROR(HousingProblemsTbl[[#This Row],[Total Rental Units with Severe Housing Problems and Equal to or less than 80% AMI]]/HousingProblemsTbl[[#This Row],[Total Rental Units Equal to or less than 80% AMI]], "-")</f>
        <v>0.30188679245283018</v>
      </c>
    </row>
    <row r="1088" spans="1:4" x14ac:dyDescent="0.2">
      <c r="A1088">
        <v>13097080505</v>
      </c>
      <c r="B1088" s="14">
        <v>110</v>
      </c>
      <c r="C1088" s="14">
        <v>390</v>
      </c>
      <c r="D1088" s="15">
        <f>IFERROR(HousingProblemsTbl[[#This Row],[Total Rental Units with Severe Housing Problems and Equal to or less than 80% AMI]]/HousingProblemsTbl[[#This Row],[Total Rental Units Equal to or less than 80% AMI]], "-")</f>
        <v>0.28205128205128205</v>
      </c>
    </row>
    <row r="1089" spans="1:4" x14ac:dyDescent="0.2">
      <c r="A1089">
        <v>13097080506</v>
      </c>
      <c r="B1089" s="14">
        <v>125</v>
      </c>
      <c r="C1089" s="14">
        <v>285</v>
      </c>
      <c r="D1089" s="15">
        <f>IFERROR(HousingProblemsTbl[[#This Row],[Total Rental Units with Severe Housing Problems and Equal to or less than 80% AMI]]/HousingProblemsTbl[[#This Row],[Total Rental Units Equal to or less than 80% AMI]], "-")</f>
        <v>0.43859649122807015</v>
      </c>
    </row>
    <row r="1090" spans="1:4" x14ac:dyDescent="0.2">
      <c r="A1090">
        <v>13097080507</v>
      </c>
      <c r="B1090" s="14">
        <v>30</v>
      </c>
      <c r="C1090" s="14">
        <v>190</v>
      </c>
      <c r="D1090" s="15">
        <f>IFERROR(HousingProblemsTbl[[#This Row],[Total Rental Units with Severe Housing Problems and Equal to or less than 80% AMI]]/HousingProblemsTbl[[#This Row],[Total Rental Units Equal to or less than 80% AMI]], "-")</f>
        <v>0.15789473684210525</v>
      </c>
    </row>
    <row r="1091" spans="1:4" x14ac:dyDescent="0.2">
      <c r="A1091">
        <v>13097080508</v>
      </c>
      <c r="B1091" s="14">
        <v>224</v>
      </c>
      <c r="C1091" s="14">
        <v>430</v>
      </c>
      <c r="D1091" s="15">
        <f>IFERROR(HousingProblemsTbl[[#This Row],[Total Rental Units with Severe Housing Problems and Equal to or less than 80% AMI]]/HousingProblemsTbl[[#This Row],[Total Rental Units Equal to or less than 80% AMI]], "-")</f>
        <v>0.52093023255813953</v>
      </c>
    </row>
    <row r="1092" spans="1:4" x14ac:dyDescent="0.2">
      <c r="A1092">
        <v>13097080509</v>
      </c>
      <c r="B1092" s="14">
        <v>45</v>
      </c>
      <c r="C1092" s="14">
        <v>100</v>
      </c>
      <c r="D1092" s="15">
        <f>IFERROR(HousingProblemsTbl[[#This Row],[Total Rental Units with Severe Housing Problems and Equal to or less than 80% AMI]]/HousingProblemsTbl[[#This Row],[Total Rental Units Equal to or less than 80% AMI]], "-")</f>
        <v>0.45</v>
      </c>
    </row>
    <row r="1093" spans="1:4" x14ac:dyDescent="0.2">
      <c r="A1093">
        <v>13097080512</v>
      </c>
      <c r="B1093" s="14">
        <v>65</v>
      </c>
      <c r="C1093" s="14">
        <v>105</v>
      </c>
      <c r="D1093" s="15">
        <f>IFERROR(HousingProblemsTbl[[#This Row],[Total Rental Units with Severe Housing Problems and Equal to or less than 80% AMI]]/HousingProblemsTbl[[#This Row],[Total Rental Units Equal to or less than 80% AMI]], "-")</f>
        <v>0.61904761904761907</v>
      </c>
    </row>
    <row r="1094" spans="1:4" x14ac:dyDescent="0.2">
      <c r="A1094">
        <v>13097080513</v>
      </c>
      <c r="B1094" s="14">
        <v>155</v>
      </c>
      <c r="C1094" s="14">
        <v>155</v>
      </c>
      <c r="D109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095" spans="1:4" x14ac:dyDescent="0.2">
      <c r="A1095">
        <v>13097080514</v>
      </c>
      <c r="B1095" s="14">
        <v>0</v>
      </c>
      <c r="C1095" s="14">
        <v>50</v>
      </c>
      <c r="D109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096" spans="1:4" x14ac:dyDescent="0.2">
      <c r="A1096">
        <v>13097080515</v>
      </c>
      <c r="B1096" s="14">
        <v>60</v>
      </c>
      <c r="C1096" s="14">
        <v>70</v>
      </c>
      <c r="D1096" s="15">
        <f>IFERROR(HousingProblemsTbl[[#This Row],[Total Rental Units with Severe Housing Problems and Equal to or less than 80% AMI]]/HousingProblemsTbl[[#This Row],[Total Rental Units Equal to or less than 80% AMI]], "-")</f>
        <v>0.8571428571428571</v>
      </c>
    </row>
    <row r="1097" spans="1:4" x14ac:dyDescent="0.2">
      <c r="A1097">
        <v>13097080602</v>
      </c>
      <c r="B1097" s="14">
        <v>115</v>
      </c>
      <c r="C1097" s="14">
        <v>435</v>
      </c>
      <c r="D1097" s="15">
        <f>IFERROR(HousingProblemsTbl[[#This Row],[Total Rental Units with Severe Housing Problems and Equal to or less than 80% AMI]]/HousingProblemsTbl[[#This Row],[Total Rental Units Equal to or less than 80% AMI]], "-")</f>
        <v>0.26436781609195403</v>
      </c>
    </row>
    <row r="1098" spans="1:4" x14ac:dyDescent="0.2">
      <c r="A1098">
        <v>13097080605</v>
      </c>
      <c r="B1098" s="14">
        <v>210</v>
      </c>
      <c r="C1098" s="14">
        <v>370</v>
      </c>
      <c r="D1098" s="15">
        <f>IFERROR(HousingProblemsTbl[[#This Row],[Total Rental Units with Severe Housing Problems and Equal to or less than 80% AMI]]/HousingProblemsTbl[[#This Row],[Total Rental Units Equal to or less than 80% AMI]], "-")</f>
        <v>0.56756756756756754</v>
      </c>
    </row>
    <row r="1099" spans="1:4" x14ac:dyDescent="0.2">
      <c r="A1099">
        <v>13097080606</v>
      </c>
      <c r="B1099" s="14">
        <v>54</v>
      </c>
      <c r="C1099" s="14">
        <v>139</v>
      </c>
      <c r="D1099" s="15">
        <f>IFERROR(HousingProblemsTbl[[#This Row],[Total Rental Units with Severe Housing Problems and Equal to or less than 80% AMI]]/HousingProblemsTbl[[#This Row],[Total Rental Units Equal to or less than 80% AMI]], "-")</f>
        <v>0.38848920863309355</v>
      </c>
    </row>
    <row r="1100" spans="1:4" x14ac:dyDescent="0.2">
      <c r="A1100">
        <v>13097080607</v>
      </c>
      <c r="B1100" s="14">
        <v>0</v>
      </c>
      <c r="C1100" s="14">
        <v>35</v>
      </c>
      <c r="D110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01" spans="1:4" x14ac:dyDescent="0.2">
      <c r="A1101">
        <v>13097080608</v>
      </c>
      <c r="B1101" s="14">
        <v>240</v>
      </c>
      <c r="C1101" s="14">
        <v>260</v>
      </c>
      <c r="D1101" s="15">
        <f>IFERROR(HousingProblemsTbl[[#This Row],[Total Rental Units with Severe Housing Problems and Equal to or less than 80% AMI]]/HousingProblemsTbl[[#This Row],[Total Rental Units Equal to or less than 80% AMI]], "-")</f>
        <v>0.92307692307692313</v>
      </c>
    </row>
    <row r="1102" spans="1:4" x14ac:dyDescent="0.2">
      <c r="A1102">
        <v>13099090100</v>
      </c>
      <c r="B1102" s="14">
        <v>35</v>
      </c>
      <c r="C1102" s="14">
        <v>90</v>
      </c>
      <c r="D1102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1103" spans="1:4" x14ac:dyDescent="0.2">
      <c r="A1103">
        <v>13099090200</v>
      </c>
      <c r="B1103" s="14">
        <v>240</v>
      </c>
      <c r="C1103" s="14">
        <v>425</v>
      </c>
      <c r="D1103" s="15">
        <f>IFERROR(HousingProblemsTbl[[#This Row],[Total Rental Units with Severe Housing Problems and Equal to or less than 80% AMI]]/HousingProblemsTbl[[#This Row],[Total Rental Units Equal to or less than 80% AMI]], "-")</f>
        <v>0.56470588235294117</v>
      </c>
    </row>
    <row r="1104" spans="1:4" x14ac:dyDescent="0.2">
      <c r="A1104">
        <v>13099090300</v>
      </c>
      <c r="B1104" s="14">
        <v>10</v>
      </c>
      <c r="C1104" s="14">
        <v>75</v>
      </c>
      <c r="D1104" s="15">
        <f>IFERROR(HousingProblemsTbl[[#This Row],[Total Rental Units with Severe Housing Problems and Equal to or less than 80% AMI]]/HousingProblemsTbl[[#This Row],[Total Rental Units Equal to or less than 80% AMI]], "-")</f>
        <v>0.13333333333333333</v>
      </c>
    </row>
    <row r="1105" spans="1:4" x14ac:dyDescent="0.2">
      <c r="A1105">
        <v>13099090400</v>
      </c>
      <c r="B1105" s="14">
        <v>70</v>
      </c>
      <c r="C1105" s="14">
        <v>300</v>
      </c>
      <c r="D1105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106" spans="1:4" x14ac:dyDescent="0.2">
      <c r="A1106">
        <v>13099090500</v>
      </c>
      <c r="B1106" s="14">
        <v>35</v>
      </c>
      <c r="C1106" s="14">
        <v>150</v>
      </c>
      <c r="D1106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107" spans="1:4" x14ac:dyDescent="0.2">
      <c r="A1107">
        <v>13101880100</v>
      </c>
      <c r="B1107" s="14">
        <v>40</v>
      </c>
      <c r="C1107" s="14">
        <v>100</v>
      </c>
      <c r="D1107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108" spans="1:4" x14ac:dyDescent="0.2">
      <c r="A1108">
        <v>13101880200</v>
      </c>
      <c r="B1108" s="14">
        <v>35</v>
      </c>
      <c r="C1108" s="14">
        <v>205</v>
      </c>
      <c r="D1108" s="15">
        <f>IFERROR(HousingProblemsTbl[[#This Row],[Total Rental Units with Severe Housing Problems and Equal to or less than 80% AMI]]/HousingProblemsTbl[[#This Row],[Total Rental Units Equal to or less than 80% AMI]], "-")</f>
        <v>0.17073170731707318</v>
      </c>
    </row>
    <row r="1109" spans="1:4" x14ac:dyDescent="0.2">
      <c r="A1109">
        <v>13103030100</v>
      </c>
      <c r="B1109" s="14">
        <v>0</v>
      </c>
      <c r="C1109" s="14">
        <v>80</v>
      </c>
      <c r="D110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10" spans="1:4" x14ac:dyDescent="0.2">
      <c r="A1110">
        <v>13103030204</v>
      </c>
      <c r="B1110" s="14">
        <v>100</v>
      </c>
      <c r="C1110" s="14">
        <v>255</v>
      </c>
      <c r="D1110" s="15">
        <f>IFERROR(HousingProblemsTbl[[#This Row],[Total Rental Units with Severe Housing Problems and Equal to or less than 80% AMI]]/HousingProblemsTbl[[#This Row],[Total Rental Units Equal to or less than 80% AMI]], "-")</f>
        <v>0.39215686274509803</v>
      </c>
    </row>
    <row r="1111" spans="1:4" x14ac:dyDescent="0.2">
      <c r="A1111">
        <v>13103030205</v>
      </c>
      <c r="B1111" s="14">
        <v>55</v>
      </c>
      <c r="C1111" s="14">
        <v>255</v>
      </c>
      <c r="D1111" s="15">
        <f>IFERROR(HousingProblemsTbl[[#This Row],[Total Rental Units with Severe Housing Problems and Equal to or less than 80% AMI]]/HousingProblemsTbl[[#This Row],[Total Rental Units Equal to or less than 80% AMI]], "-")</f>
        <v>0.21568627450980393</v>
      </c>
    </row>
    <row r="1112" spans="1:4" x14ac:dyDescent="0.2">
      <c r="A1112">
        <v>13103030206</v>
      </c>
      <c r="B1112" s="14">
        <v>0</v>
      </c>
      <c r="C1112" s="14">
        <v>100</v>
      </c>
      <c r="D111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13" spans="1:4" x14ac:dyDescent="0.2">
      <c r="A1113">
        <v>13103030207</v>
      </c>
      <c r="B1113" s="14">
        <v>40</v>
      </c>
      <c r="C1113" s="14">
        <v>140</v>
      </c>
      <c r="D1113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1114" spans="1:4" x14ac:dyDescent="0.2">
      <c r="A1114">
        <v>13103030208</v>
      </c>
      <c r="B1114" s="14">
        <v>0</v>
      </c>
      <c r="C1114" s="14">
        <v>29</v>
      </c>
      <c r="D111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15" spans="1:4" x14ac:dyDescent="0.2">
      <c r="A1115">
        <v>13103030209</v>
      </c>
      <c r="B1115" s="14">
        <v>15</v>
      </c>
      <c r="C1115" s="14">
        <v>100</v>
      </c>
      <c r="D1115" s="15">
        <f>IFERROR(HousingProblemsTbl[[#This Row],[Total Rental Units with Severe Housing Problems and Equal to or less than 80% AMI]]/HousingProblemsTbl[[#This Row],[Total Rental Units Equal to or less than 80% AMI]], "-")</f>
        <v>0.15</v>
      </c>
    </row>
    <row r="1116" spans="1:4" x14ac:dyDescent="0.2">
      <c r="A1116">
        <v>13103030301</v>
      </c>
      <c r="B1116" s="14">
        <v>55</v>
      </c>
      <c r="C1116" s="14">
        <v>125</v>
      </c>
      <c r="D1116" s="15">
        <f>IFERROR(HousingProblemsTbl[[#This Row],[Total Rental Units with Severe Housing Problems and Equal to or less than 80% AMI]]/HousingProblemsTbl[[#This Row],[Total Rental Units Equal to or less than 80% AMI]], "-")</f>
        <v>0.44</v>
      </c>
    </row>
    <row r="1117" spans="1:4" x14ac:dyDescent="0.2">
      <c r="A1117">
        <v>13103030303</v>
      </c>
      <c r="B1117" s="14">
        <v>39</v>
      </c>
      <c r="C1117" s="14">
        <v>59</v>
      </c>
      <c r="D1117" s="15">
        <f>IFERROR(HousingProblemsTbl[[#This Row],[Total Rental Units with Severe Housing Problems and Equal to or less than 80% AMI]]/HousingProblemsTbl[[#This Row],[Total Rental Units Equal to or less than 80% AMI]], "-")</f>
        <v>0.66101694915254239</v>
      </c>
    </row>
    <row r="1118" spans="1:4" x14ac:dyDescent="0.2">
      <c r="A1118">
        <v>13103030306</v>
      </c>
      <c r="B1118" s="14">
        <v>65</v>
      </c>
      <c r="C1118" s="14">
        <v>235</v>
      </c>
      <c r="D1118" s="15">
        <f>IFERROR(HousingProblemsTbl[[#This Row],[Total Rental Units with Severe Housing Problems and Equal to or less than 80% AMI]]/HousingProblemsTbl[[#This Row],[Total Rental Units Equal to or less than 80% AMI]], "-")</f>
        <v>0.27659574468085107</v>
      </c>
    </row>
    <row r="1119" spans="1:4" x14ac:dyDescent="0.2">
      <c r="A1119">
        <v>13103030307</v>
      </c>
      <c r="B1119" s="14">
        <v>15</v>
      </c>
      <c r="C1119" s="14">
        <v>365</v>
      </c>
      <c r="D1119" s="15">
        <f>IFERROR(HousingProblemsTbl[[#This Row],[Total Rental Units with Severe Housing Problems and Equal to or less than 80% AMI]]/HousingProblemsTbl[[#This Row],[Total Rental Units Equal to or less than 80% AMI]], "-")</f>
        <v>4.1095890410958902E-2</v>
      </c>
    </row>
    <row r="1120" spans="1:4" x14ac:dyDescent="0.2">
      <c r="A1120">
        <v>13103030308</v>
      </c>
      <c r="B1120" s="14">
        <v>70</v>
      </c>
      <c r="C1120" s="14">
        <v>285</v>
      </c>
      <c r="D1120" s="15">
        <f>IFERROR(HousingProblemsTbl[[#This Row],[Total Rental Units with Severe Housing Problems and Equal to or less than 80% AMI]]/HousingProblemsTbl[[#This Row],[Total Rental Units Equal to or less than 80% AMI]], "-")</f>
        <v>0.24561403508771928</v>
      </c>
    </row>
    <row r="1121" spans="1:4" x14ac:dyDescent="0.2">
      <c r="A1121">
        <v>13103030309</v>
      </c>
      <c r="B1121" s="14">
        <v>80</v>
      </c>
      <c r="C1121" s="14">
        <v>195</v>
      </c>
      <c r="D1121" s="15">
        <f>IFERROR(HousingProblemsTbl[[#This Row],[Total Rental Units with Severe Housing Problems and Equal to or less than 80% AMI]]/HousingProblemsTbl[[#This Row],[Total Rental Units Equal to or less than 80% AMI]], "-")</f>
        <v>0.41025641025641024</v>
      </c>
    </row>
    <row r="1122" spans="1:4" x14ac:dyDescent="0.2">
      <c r="A1122">
        <v>13103030401</v>
      </c>
      <c r="B1122" s="14">
        <v>70</v>
      </c>
      <c r="C1122" s="14">
        <v>155</v>
      </c>
      <c r="D1122" s="15">
        <f>IFERROR(HousingProblemsTbl[[#This Row],[Total Rental Units with Severe Housing Problems and Equal to or less than 80% AMI]]/HousingProblemsTbl[[#This Row],[Total Rental Units Equal to or less than 80% AMI]], "-")</f>
        <v>0.45161290322580644</v>
      </c>
    </row>
    <row r="1123" spans="1:4" x14ac:dyDescent="0.2">
      <c r="A1123">
        <v>13103030403</v>
      </c>
      <c r="B1123" s="14">
        <v>20</v>
      </c>
      <c r="C1123" s="14">
        <v>230</v>
      </c>
      <c r="D1123" s="15">
        <f>IFERROR(HousingProblemsTbl[[#This Row],[Total Rental Units with Severe Housing Problems and Equal to or less than 80% AMI]]/HousingProblemsTbl[[#This Row],[Total Rental Units Equal to or less than 80% AMI]], "-")</f>
        <v>8.6956521739130432E-2</v>
      </c>
    </row>
    <row r="1124" spans="1:4" x14ac:dyDescent="0.2">
      <c r="A1124">
        <v>13103030404</v>
      </c>
      <c r="B1124" s="14">
        <v>0</v>
      </c>
      <c r="C1124" s="14">
        <v>0</v>
      </c>
      <c r="D112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125" spans="1:4" x14ac:dyDescent="0.2">
      <c r="A1125">
        <v>13105000100</v>
      </c>
      <c r="B1125" s="14">
        <v>130</v>
      </c>
      <c r="C1125" s="14">
        <v>215</v>
      </c>
      <c r="D1125" s="15">
        <f>IFERROR(HousingProblemsTbl[[#This Row],[Total Rental Units with Severe Housing Problems and Equal to or less than 80% AMI]]/HousingProblemsTbl[[#This Row],[Total Rental Units Equal to or less than 80% AMI]], "-")</f>
        <v>0.60465116279069764</v>
      </c>
    </row>
    <row r="1126" spans="1:4" x14ac:dyDescent="0.2">
      <c r="A1126">
        <v>13105000200</v>
      </c>
      <c r="B1126" s="14">
        <v>4</v>
      </c>
      <c r="C1126" s="14">
        <v>34</v>
      </c>
      <c r="D1126" s="15">
        <f>IFERROR(HousingProblemsTbl[[#This Row],[Total Rental Units with Severe Housing Problems and Equal to or less than 80% AMI]]/HousingProblemsTbl[[#This Row],[Total Rental Units Equal to or less than 80% AMI]], "-")</f>
        <v>0.11764705882352941</v>
      </c>
    </row>
    <row r="1127" spans="1:4" x14ac:dyDescent="0.2">
      <c r="A1127">
        <v>13105000300</v>
      </c>
      <c r="B1127" s="14">
        <v>25</v>
      </c>
      <c r="C1127" s="14">
        <v>175</v>
      </c>
      <c r="D1127" s="15">
        <f>IFERROR(HousingProblemsTbl[[#This Row],[Total Rental Units with Severe Housing Problems and Equal to or less than 80% AMI]]/HousingProblemsTbl[[#This Row],[Total Rental Units Equal to or less than 80% AMI]], "-")</f>
        <v>0.14285714285714285</v>
      </c>
    </row>
    <row r="1128" spans="1:4" x14ac:dyDescent="0.2">
      <c r="A1128">
        <v>13105000400</v>
      </c>
      <c r="B1128" s="14">
        <v>220</v>
      </c>
      <c r="C1128" s="14">
        <v>475</v>
      </c>
      <c r="D1128" s="15">
        <f>IFERROR(HousingProblemsTbl[[#This Row],[Total Rental Units with Severe Housing Problems and Equal to or less than 80% AMI]]/HousingProblemsTbl[[#This Row],[Total Rental Units Equal to or less than 80% AMI]], "-")</f>
        <v>0.4631578947368421</v>
      </c>
    </row>
    <row r="1129" spans="1:4" x14ac:dyDescent="0.2">
      <c r="A1129">
        <v>13105000501</v>
      </c>
      <c r="B1129" s="14">
        <v>0</v>
      </c>
      <c r="C1129" s="14">
        <v>25</v>
      </c>
      <c r="D112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30" spans="1:4" x14ac:dyDescent="0.2">
      <c r="A1130">
        <v>13105000502</v>
      </c>
      <c r="B1130" s="14">
        <v>205</v>
      </c>
      <c r="C1130" s="14">
        <v>540</v>
      </c>
      <c r="D1130" s="15">
        <f>IFERROR(HousingProblemsTbl[[#This Row],[Total Rental Units with Severe Housing Problems and Equal to or less than 80% AMI]]/HousingProblemsTbl[[#This Row],[Total Rental Units Equal to or less than 80% AMI]], "-")</f>
        <v>0.37962962962962965</v>
      </c>
    </row>
    <row r="1131" spans="1:4" x14ac:dyDescent="0.2">
      <c r="A1131">
        <v>13107970101</v>
      </c>
      <c r="B1131" s="14">
        <v>30</v>
      </c>
      <c r="C1131" s="14">
        <v>290</v>
      </c>
      <c r="D1131" s="15">
        <f>IFERROR(HousingProblemsTbl[[#This Row],[Total Rental Units with Severe Housing Problems and Equal to or less than 80% AMI]]/HousingProblemsTbl[[#This Row],[Total Rental Units Equal to or less than 80% AMI]], "-")</f>
        <v>0.10344827586206896</v>
      </c>
    </row>
    <row r="1132" spans="1:4" x14ac:dyDescent="0.2">
      <c r="A1132">
        <v>13107970102</v>
      </c>
      <c r="B1132" s="14">
        <v>89</v>
      </c>
      <c r="C1132" s="14">
        <v>125</v>
      </c>
      <c r="D1132" s="15">
        <f>IFERROR(HousingProblemsTbl[[#This Row],[Total Rental Units with Severe Housing Problems and Equal to or less than 80% AMI]]/HousingProblemsTbl[[#This Row],[Total Rental Units Equal to or less than 80% AMI]], "-")</f>
        <v>0.71199999999999997</v>
      </c>
    </row>
    <row r="1133" spans="1:4" x14ac:dyDescent="0.2">
      <c r="A1133">
        <v>13107970200</v>
      </c>
      <c r="B1133" s="14">
        <v>25</v>
      </c>
      <c r="C1133" s="14">
        <v>104</v>
      </c>
      <c r="D1133" s="15">
        <f>IFERROR(HousingProblemsTbl[[#This Row],[Total Rental Units with Severe Housing Problems and Equal to or less than 80% AMI]]/HousingProblemsTbl[[#This Row],[Total Rental Units Equal to or less than 80% AMI]], "-")</f>
        <v>0.24038461538461539</v>
      </c>
    </row>
    <row r="1134" spans="1:4" x14ac:dyDescent="0.2">
      <c r="A1134">
        <v>13107970300</v>
      </c>
      <c r="B1134" s="14">
        <v>205</v>
      </c>
      <c r="C1134" s="14">
        <v>550</v>
      </c>
      <c r="D1134" s="15">
        <f>IFERROR(HousingProblemsTbl[[#This Row],[Total Rental Units with Severe Housing Problems and Equal to or less than 80% AMI]]/HousingProblemsTbl[[#This Row],[Total Rental Units Equal to or less than 80% AMI]], "-")</f>
        <v>0.37272727272727274</v>
      </c>
    </row>
    <row r="1135" spans="1:4" x14ac:dyDescent="0.2">
      <c r="A1135">
        <v>13107970401</v>
      </c>
      <c r="B1135" s="14">
        <v>190</v>
      </c>
      <c r="C1135" s="14">
        <v>569</v>
      </c>
      <c r="D1135" s="15">
        <f>IFERROR(HousingProblemsTbl[[#This Row],[Total Rental Units with Severe Housing Problems and Equal to or less than 80% AMI]]/HousingProblemsTbl[[#This Row],[Total Rental Units Equal to or less than 80% AMI]], "-")</f>
        <v>0.33391915641476272</v>
      </c>
    </row>
    <row r="1136" spans="1:4" x14ac:dyDescent="0.2">
      <c r="A1136">
        <v>13107970402</v>
      </c>
      <c r="B1136" s="14">
        <v>40</v>
      </c>
      <c r="C1136" s="14">
        <v>120</v>
      </c>
      <c r="D1136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137" spans="1:4" x14ac:dyDescent="0.2">
      <c r="A1137">
        <v>13107970500</v>
      </c>
      <c r="B1137" s="14">
        <v>10</v>
      </c>
      <c r="C1137" s="14">
        <v>95</v>
      </c>
      <c r="D1137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1138" spans="1:4" x14ac:dyDescent="0.2">
      <c r="A1138">
        <v>13107970601</v>
      </c>
      <c r="B1138" s="14">
        <v>120</v>
      </c>
      <c r="C1138" s="14">
        <v>275</v>
      </c>
      <c r="D1138" s="15">
        <f>IFERROR(HousingProblemsTbl[[#This Row],[Total Rental Units with Severe Housing Problems and Equal to or less than 80% AMI]]/HousingProblemsTbl[[#This Row],[Total Rental Units Equal to or less than 80% AMI]], "-")</f>
        <v>0.43636363636363634</v>
      </c>
    </row>
    <row r="1139" spans="1:4" x14ac:dyDescent="0.2">
      <c r="A1139">
        <v>13107970602</v>
      </c>
      <c r="B1139" s="14">
        <v>30</v>
      </c>
      <c r="C1139" s="14">
        <v>225</v>
      </c>
      <c r="D1139" s="15">
        <f>IFERROR(HousingProblemsTbl[[#This Row],[Total Rental Units with Severe Housing Problems and Equal to or less than 80% AMI]]/HousingProblemsTbl[[#This Row],[Total Rental Units Equal to or less than 80% AMI]], "-")</f>
        <v>0.13333333333333333</v>
      </c>
    </row>
    <row r="1140" spans="1:4" x14ac:dyDescent="0.2">
      <c r="A1140">
        <v>13109970100</v>
      </c>
      <c r="B1140" s="14">
        <v>39</v>
      </c>
      <c r="C1140" s="14">
        <v>134</v>
      </c>
      <c r="D1140" s="15">
        <f>IFERROR(HousingProblemsTbl[[#This Row],[Total Rental Units with Severe Housing Problems and Equal to or less than 80% AMI]]/HousingProblemsTbl[[#This Row],[Total Rental Units Equal to or less than 80% AMI]], "-")</f>
        <v>0.29104477611940299</v>
      </c>
    </row>
    <row r="1141" spans="1:4" x14ac:dyDescent="0.2">
      <c r="A1141">
        <v>13109970200</v>
      </c>
      <c r="B1141" s="14">
        <v>200</v>
      </c>
      <c r="C1141" s="14">
        <v>300</v>
      </c>
      <c r="D1141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142" spans="1:4" x14ac:dyDescent="0.2">
      <c r="A1142">
        <v>13109970300</v>
      </c>
      <c r="B1142" s="14">
        <v>110</v>
      </c>
      <c r="C1142" s="14">
        <v>420</v>
      </c>
      <c r="D1142" s="15">
        <f>IFERROR(HousingProblemsTbl[[#This Row],[Total Rental Units with Severe Housing Problems and Equal to or less than 80% AMI]]/HousingProblemsTbl[[#This Row],[Total Rental Units Equal to or less than 80% AMI]], "-")</f>
        <v>0.26190476190476192</v>
      </c>
    </row>
    <row r="1143" spans="1:4" x14ac:dyDescent="0.2">
      <c r="A1143">
        <v>13111050100</v>
      </c>
      <c r="B1143" s="14">
        <v>25</v>
      </c>
      <c r="C1143" s="14">
        <v>120</v>
      </c>
      <c r="D1143" s="15">
        <f>IFERROR(HousingProblemsTbl[[#This Row],[Total Rental Units with Severe Housing Problems and Equal to or less than 80% AMI]]/HousingProblemsTbl[[#This Row],[Total Rental Units Equal to or less than 80% AMI]], "-")</f>
        <v>0.20833333333333334</v>
      </c>
    </row>
    <row r="1144" spans="1:4" x14ac:dyDescent="0.2">
      <c r="A1144">
        <v>13111050200</v>
      </c>
      <c r="B1144" s="14">
        <v>115</v>
      </c>
      <c r="C1144" s="14">
        <v>450</v>
      </c>
      <c r="D1144" s="15">
        <f>IFERROR(HousingProblemsTbl[[#This Row],[Total Rental Units with Severe Housing Problems and Equal to or less than 80% AMI]]/HousingProblemsTbl[[#This Row],[Total Rental Units Equal to or less than 80% AMI]], "-")</f>
        <v>0.25555555555555554</v>
      </c>
    </row>
    <row r="1145" spans="1:4" x14ac:dyDescent="0.2">
      <c r="A1145">
        <v>13111050300</v>
      </c>
      <c r="B1145" s="14">
        <v>0</v>
      </c>
      <c r="C1145" s="14">
        <v>40</v>
      </c>
      <c r="D11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46" spans="1:4" x14ac:dyDescent="0.2">
      <c r="A1146">
        <v>13111050400</v>
      </c>
      <c r="B1146" s="14">
        <v>150</v>
      </c>
      <c r="C1146" s="14">
        <v>770</v>
      </c>
      <c r="D1146" s="15">
        <f>IFERROR(HousingProblemsTbl[[#This Row],[Total Rental Units with Severe Housing Problems and Equal to or less than 80% AMI]]/HousingProblemsTbl[[#This Row],[Total Rental Units Equal to or less than 80% AMI]], "-")</f>
        <v>0.19480519480519481</v>
      </c>
    </row>
    <row r="1147" spans="1:4" x14ac:dyDescent="0.2">
      <c r="A1147">
        <v>13111050500</v>
      </c>
      <c r="B1147" s="14">
        <v>0</v>
      </c>
      <c r="C1147" s="14">
        <v>170</v>
      </c>
      <c r="D114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48" spans="1:4" x14ac:dyDescent="0.2">
      <c r="A1148">
        <v>13113140102</v>
      </c>
      <c r="B1148" s="14">
        <v>15</v>
      </c>
      <c r="C1148" s="14">
        <v>145</v>
      </c>
      <c r="D1148" s="15">
        <f>IFERROR(HousingProblemsTbl[[#This Row],[Total Rental Units with Severe Housing Problems and Equal to or less than 80% AMI]]/HousingProblemsTbl[[#This Row],[Total Rental Units Equal to or less than 80% AMI]], "-")</f>
        <v>0.10344827586206896</v>
      </c>
    </row>
    <row r="1149" spans="1:4" x14ac:dyDescent="0.2">
      <c r="A1149">
        <v>13113140103</v>
      </c>
      <c r="B1149" s="14">
        <v>0</v>
      </c>
      <c r="C1149" s="14">
        <v>45</v>
      </c>
      <c r="D114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50" spans="1:4" x14ac:dyDescent="0.2">
      <c r="A1150">
        <v>13113140104</v>
      </c>
      <c r="B1150" s="14">
        <v>0</v>
      </c>
      <c r="C1150" s="14">
        <v>0</v>
      </c>
      <c r="D115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151" spans="1:4" x14ac:dyDescent="0.2">
      <c r="A1151">
        <v>13113140203</v>
      </c>
      <c r="B1151" s="14">
        <v>15</v>
      </c>
      <c r="C1151" s="14">
        <v>125</v>
      </c>
      <c r="D1151" s="15">
        <f>IFERROR(HousingProblemsTbl[[#This Row],[Total Rental Units with Severe Housing Problems and Equal to or less than 80% AMI]]/HousingProblemsTbl[[#This Row],[Total Rental Units Equal to or less than 80% AMI]], "-")</f>
        <v>0.12</v>
      </c>
    </row>
    <row r="1152" spans="1:4" x14ac:dyDescent="0.2">
      <c r="A1152">
        <v>13113140204</v>
      </c>
      <c r="B1152" s="14">
        <v>115</v>
      </c>
      <c r="C1152" s="14">
        <v>295</v>
      </c>
      <c r="D1152" s="15">
        <f>IFERROR(HousingProblemsTbl[[#This Row],[Total Rental Units with Severe Housing Problems and Equal to or less than 80% AMI]]/HousingProblemsTbl[[#This Row],[Total Rental Units Equal to or less than 80% AMI]], "-")</f>
        <v>0.38983050847457629</v>
      </c>
    </row>
    <row r="1153" spans="1:4" x14ac:dyDescent="0.2">
      <c r="A1153">
        <v>13113140206</v>
      </c>
      <c r="B1153" s="14">
        <v>115</v>
      </c>
      <c r="C1153" s="14">
        <v>175</v>
      </c>
      <c r="D1153" s="15">
        <f>IFERROR(HousingProblemsTbl[[#This Row],[Total Rental Units with Severe Housing Problems and Equal to or less than 80% AMI]]/HousingProblemsTbl[[#This Row],[Total Rental Units Equal to or less than 80% AMI]], "-")</f>
        <v>0.65714285714285714</v>
      </c>
    </row>
    <row r="1154" spans="1:4" x14ac:dyDescent="0.2">
      <c r="A1154">
        <v>13113140207</v>
      </c>
      <c r="B1154" s="14">
        <v>175</v>
      </c>
      <c r="C1154" s="14">
        <v>355</v>
      </c>
      <c r="D1154" s="15">
        <f>IFERROR(HousingProblemsTbl[[#This Row],[Total Rental Units with Severe Housing Problems and Equal to or less than 80% AMI]]/HousingProblemsTbl[[#This Row],[Total Rental Units Equal to or less than 80% AMI]], "-")</f>
        <v>0.49295774647887325</v>
      </c>
    </row>
    <row r="1155" spans="1:4" x14ac:dyDescent="0.2">
      <c r="A1155">
        <v>13113140209</v>
      </c>
      <c r="B1155" s="14">
        <v>45</v>
      </c>
      <c r="C1155" s="14">
        <v>45</v>
      </c>
      <c r="D115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156" spans="1:4" x14ac:dyDescent="0.2">
      <c r="A1156">
        <v>13113140210</v>
      </c>
      <c r="B1156" s="14">
        <v>0</v>
      </c>
      <c r="C1156" s="14">
        <v>15</v>
      </c>
      <c r="D115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57" spans="1:4" x14ac:dyDescent="0.2">
      <c r="A1157">
        <v>13113140303</v>
      </c>
      <c r="B1157" s="14">
        <v>35</v>
      </c>
      <c r="C1157" s="14">
        <v>160</v>
      </c>
      <c r="D1157" s="15">
        <f>IFERROR(HousingProblemsTbl[[#This Row],[Total Rental Units with Severe Housing Problems and Equal to or less than 80% AMI]]/HousingProblemsTbl[[#This Row],[Total Rental Units Equal to or less than 80% AMI]], "-")</f>
        <v>0.21875</v>
      </c>
    </row>
    <row r="1158" spans="1:4" x14ac:dyDescent="0.2">
      <c r="A1158">
        <v>13113140304</v>
      </c>
      <c r="B1158" s="14">
        <v>90</v>
      </c>
      <c r="C1158" s="14">
        <v>115</v>
      </c>
      <c r="D1158" s="15">
        <f>IFERROR(HousingProblemsTbl[[#This Row],[Total Rental Units with Severe Housing Problems and Equal to or less than 80% AMI]]/HousingProblemsTbl[[#This Row],[Total Rental Units Equal to or less than 80% AMI]], "-")</f>
        <v>0.78260869565217395</v>
      </c>
    </row>
    <row r="1159" spans="1:4" x14ac:dyDescent="0.2">
      <c r="A1159">
        <v>13113140305</v>
      </c>
      <c r="B1159" s="14">
        <v>10</v>
      </c>
      <c r="C1159" s="14">
        <v>29</v>
      </c>
      <c r="D1159" s="15">
        <f>IFERROR(HousingProblemsTbl[[#This Row],[Total Rental Units with Severe Housing Problems and Equal to or less than 80% AMI]]/HousingProblemsTbl[[#This Row],[Total Rental Units Equal to or less than 80% AMI]], "-")</f>
        <v>0.34482758620689657</v>
      </c>
    </row>
    <row r="1160" spans="1:4" x14ac:dyDescent="0.2">
      <c r="A1160">
        <v>13113140307</v>
      </c>
      <c r="B1160" s="14">
        <v>0</v>
      </c>
      <c r="C1160" s="14">
        <v>0</v>
      </c>
      <c r="D116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161" spans="1:4" x14ac:dyDescent="0.2">
      <c r="A1161">
        <v>13113140308</v>
      </c>
      <c r="B1161" s="14">
        <v>75</v>
      </c>
      <c r="C1161" s="14">
        <v>150</v>
      </c>
      <c r="D1161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162" spans="1:4" x14ac:dyDescent="0.2">
      <c r="A1162">
        <v>13113140309</v>
      </c>
      <c r="B1162" s="14">
        <v>260</v>
      </c>
      <c r="C1162" s="14">
        <v>545</v>
      </c>
      <c r="D1162" s="15">
        <f>IFERROR(HousingProblemsTbl[[#This Row],[Total Rental Units with Severe Housing Problems and Equal to or less than 80% AMI]]/HousingProblemsTbl[[#This Row],[Total Rental Units Equal to or less than 80% AMI]], "-")</f>
        <v>0.47706422018348627</v>
      </c>
    </row>
    <row r="1163" spans="1:4" x14ac:dyDescent="0.2">
      <c r="A1163">
        <v>13113140403</v>
      </c>
      <c r="B1163" s="14">
        <v>19</v>
      </c>
      <c r="C1163" s="14">
        <v>55</v>
      </c>
      <c r="D1163" s="15">
        <f>IFERROR(HousingProblemsTbl[[#This Row],[Total Rental Units with Severe Housing Problems and Equal to or less than 80% AMI]]/HousingProblemsTbl[[#This Row],[Total Rental Units Equal to or less than 80% AMI]], "-")</f>
        <v>0.34545454545454546</v>
      </c>
    </row>
    <row r="1164" spans="1:4" x14ac:dyDescent="0.2">
      <c r="A1164">
        <v>13113140404</v>
      </c>
      <c r="B1164" s="14">
        <v>250</v>
      </c>
      <c r="C1164" s="14">
        <v>385</v>
      </c>
      <c r="D1164" s="15">
        <f>IFERROR(HousingProblemsTbl[[#This Row],[Total Rental Units with Severe Housing Problems and Equal to or less than 80% AMI]]/HousingProblemsTbl[[#This Row],[Total Rental Units Equal to or less than 80% AMI]], "-")</f>
        <v>0.64935064935064934</v>
      </c>
    </row>
    <row r="1165" spans="1:4" x14ac:dyDescent="0.2">
      <c r="A1165">
        <v>13113140405</v>
      </c>
      <c r="B1165" s="14">
        <v>25</v>
      </c>
      <c r="C1165" s="14">
        <v>35</v>
      </c>
      <c r="D1165" s="15">
        <f>IFERROR(HousingProblemsTbl[[#This Row],[Total Rental Units with Severe Housing Problems and Equal to or less than 80% AMI]]/HousingProblemsTbl[[#This Row],[Total Rental Units Equal to or less than 80% AMI]], "-")</f>
        <v>0.7142857142857143</v>
      </c>
    </row>
    <row r="1166" spans="1:4" x14ac:dyDescent="0.2">
      <c r="A1166">
        <v>13113140406</v>
      </c>
      <c r="B1166" s="14">
        <v>85</v>
      </c>
      <c r="C1166" s="14">
        <v>285</v>
      </c>
      <c r="D1166" s="15">
        <f>IFERROR(HousingProblemsTbl[[#This Row],[Total Rental Units with Severe Housing Problems and Equal to or less than 80% AMI]]/HousingProblemsTbl[[#This Row],[Total Rental Units Equal to or less than 80% AMI]], "-")</f>
        <v>0.2982456140350877</v>
      </c>
    </row>
    <row r="1167" spans="1:4" x14ac:dyDescent="0.2">
      <c r="A1167">
        <v>13113140408</v>
      </c>
      <c r="B1167" s="14">
        <v>20</v>
      </c>
      <c r="C1167" s="14">
        <v>20</v>
      </c>
      <c r="D116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168" spans="1:4" x14ac:dyDescent="0.2">
      <c r="A1168">
        <v>13113140409</v>
      </c>
      <c r="B1168" s="14">
        <v>0</v>
      </c>
      <c r="C1168" s="14">
        <v>15</v>
      </c>
      <c r="D116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69" spans="1:4" x14ac:dyDescent="0.2">
      <c r="A1169">
        <v>13113140410</v>
      </c>
      <c r="B1169" s="14">
        <v>205</v>
      </c>
      <c r="C1169" s="14">
        <v>505</v>
      </c>
      <c r="D1169" s="15">
        <f>IFERROR(HousingProblemsTbl[[#This Row],[Total Rental Units with Severe Housing Problems and Equal to or less than 80% AMI]]/HousingProblemsTbl[[#This Row],[Total Rental Units Equal to or less than 80% AMI]], "-")</f>
        <v>0.40594059405940597</v>
      </c>
    </row>
    <row r="1170" spans="1:4" x14ac:dyDescent="0.2">
      <c r="A1170">
        <v>13113140501</v>
      </c>
      <c r="B1170" s="14">
        <v>20</v>
      </c>
      <c r="C1170" s="14">
        <v>20</v>
      </c>
      <c r="D1170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171" spans="1:4" x14ac:dyDescent="0.2">
      <c r="A1171">
        <v>13113140502</v>
      </c>
      <c r="B1171" s="14">
        <v>4</v>
      </c>
      <c r="C1171" s="14">
        <v>74</v>
      </c>
      <c r="D1171" s="15">
        <f>IFERROR(HousingProblemsTbl[[#This Row],[Total Rental Units with Severe Housing Problems and Equal to or less than 80% AMI]]/HousingProblemsTbl[[#This Row],[Total Rental Units Equal to or less than 80% AMI]], "-")</f>
        <v>5.4054054054054057E-2</v>
      </c>
    </row>
    <row r="1172" spans="1:4" x14ac:dyDescent="0.2">
      <c r="A1172">
        <v>13115000100</v>
      </c>
      <c r="B1172" s="14">
        <v>140</v>
      </c>
      <c r="C1172" s="14">
        <v>330</v>
      </c>
      <c r="D1172" s="15">
        <f>IFERROR(HousingProblemsTbl[[#This Row],[Total Rental Units with Severe Housing Problems and Equal to or less than 80% AMI]]/HousingProblemsTbl[[#This Row],[Total Rental Units Equal to or less than 80% AMI]], "-")</f>
        <v>0.42424242424242425</v>
      </c>
    </row>
    <row r="1173" spans="1:4" x14ac:dyDescent="0.2">
      <c r="A1173">
        <v>13115000202</v>
      </c>
      <c r="B1173" s="14">
        <v>35</v>
      </c>
      <c r="C1173" s="14">
        <v>180</v>
      </c>
      <c r="D1173" s="15">
        <f>IFERROR(HousingProblemsTbl[[#This Row],[Total Rental Units with Severe Housing Problems and Equal to or less than 80% AMI]]/HousingProblemsTbl[[#This Row],[Total Rental Units Equal to or less than 80% AMI]], "-")</f>
        <v>0.19444444444444445</v>
      </c>
    </row>
    <row r="1174" spans="1:4" x14ac:dyDescent="0.2">
      <c r="A1174">
        <v>13115000203</v>
      </c>
      <c r="B1174" s="14">
        <v>40</v>
      </c>
      <c r="C1174" s="14">
        <v>235</v>
      </c>
      <c r="D1174" s="15">
        <f>IFERROR(HousingProblemsTbl[[#This Row],[Total Rental Units with Severe Housing Problems and Equal to or less than 80% AMI]]/HousingProblemsTbl[[#This Row],[Total Rental Units Equal to or less than 80% AMI]], "-")</f>
        <v>0.1702127659574468</v>
      </c>
    </row>
    <row r="1175" spans="1:4" x14ac:dyDescent="0.2">
      <c r="A1175">
        <v>13115000204</v>
      </c>
      <c r="B1175" s="14">
        <v>25</v>
      </c>
      <c r="C1175" s="14">
        <v>335</v>
      </c>
      <c r="D1175" s="15">
        <f>IFERROR(HousingProblemsTbl[[#This Row],[Total Rental Units with Severe Housing Problems and Equal to or less than 80% AMI]]/HousingProblemsTbl[[#This Row],[Total Rental Units Equal to or less than 80% AMI]], "-")</f>
        <v>7.4626865671641784E-2</v>
      </c>
    </row>
    <row r="1176" spans="1:4" x14ac:dyDescent="0.2">
      <c r="A1176">
        <v>13115000300</v>
      </c>
      <c r="B1176" s="14">
        <v>40</v>
      </c>
      <c r="C1176" s="14">
        <v>180</v>
      </c>
      <c r="D1176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1177" spans="1:4" x14ac:dyDescent="0.2">
      <c r="A1177">
        <v>13115000401</v>
      </c>
      <c r="B1177" s="14">
        <v>100</v>
      </c>
      <c r="C1177" s="14">
        <v>230</v>
      </c>
      <c r="D1177" s="15">
        <f>IFERROR(HousingProblemsTbl[[#This Row],[Total Rental Units with Severe Housing Problems and Equal to or less than 80% AMI]]/HousingProblemsTbl[[#This Row],[Total Rental Units Equal to or less than 80% AMI]], "-")</f>
        <v>0.43478260869565216</v>
      </c>
    </row>
    <row r="1178" spans="1:4" x14ac:dyDescent="0.2">
      <c r="A1178">
        <v>13115000402</v>
      </c>
      <c r="B1178" s="14">
        <v>0</v>
      </c>
      <c r="C1178" s="14">
        <v>35</v>
      </c>
      <c r="D117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79" spans="1:4" x14ac:dyDescent="0.2">
      <c r="A1179">
        <v>13115000403</v>
      </c>
      <c r="B1179" s="14">
        <v>170</v>
      </c>
      <c r="C1179" s="14">
        <v>280</v>
      </c>
      <c r="D1179" s="15">
        <f>IFERROR(HousingProblemsTbl[[#This Row],[Total Rental Units with Severe Housing Problems and Equal to or less than 80% AMI]]/HousingProblemsTbl[[#This Row],[Total Rental Units Equal to or less than 80% AMI]], "-")</f>
        <v>0.6071428571428571</v>
      </c>
    </row>
    <row r="1180" spans="1:4" x14ac:dyDescent="0.2">
      <c r="A1180">
        <v>13115000500</v>
      </c>
      <c r="B1180" s="14">
        <v>250</v>
      </c>
      <c r="C1180" s="14">
        <v>655</v>
      </c>
      <c r="D1180" s="15">
        <f>IFERROR(HousingProblemsTbl[[#This Row],[Total Rental Units with Severe Housing Problems and Equal to or less than 80% AMI]]/HousingProblemsTbl[[#This Row],[Total Rental Units Equal to or less than 80% AMI]], "-")</f>
        <v>0.38167938931297712</v>
      </c>
    </row>
    <row r="1181" spans="1:4" x14ac:dyDescent="0.2">
      <c r="A1181">
        <v>13115000600</v>
      </c>
      <c r="B1181" s="14">
        <v>255</v>
      </c>
      <c r="C1181" s="14">
        <v>690</v>
      </c>
      <c r="D1181" s="15">
        <f>IFERROR(HousingProblemsTbl[[#This Row],[Total Rental Units with Severe Housing Problems and Equal to or less than 80% AMI]]/HousingProblemsTbl[[#This Row],[Total Rental Units Equal to or less than 80% AMI]], "-")</f>
        <v>0.36956521739130432</v>
      </c>
    </row>
    <row r="1182" spans="1:4" x14ac:dyDescent="0.2">
      <c r="A1182">
        <v>13115000700</v>
      </c>
      <c r="B1182" s="14">
        <v>30</v>
      </c>
      <c r="C1182" s="14">
        <v>155</v>
      </c>
      <c r="D1182" s="15">
        <f>IFERROR(HousingProblemsTbl[[#This Row],[Total Rental Units with Severe Housing Problems and Equal to or less than 80% AMI]]/HousingProblemsTbl[[#This Row],[Total Rental Units Equal to or less than 80% AMI]], "-")</f>
        <v>0.19354838709677419</v>
      </c>
    </row>
    <row r="1183" spans="1:4" x14ac:dyDescent="0.2">
      <c r="A1183">
        <v>13115000800</v>
      </c>
      <c r="B1183" s="14">
        <v>45</v>
      </c>
      <c r="C1183" s="14">
        <v>115</v>
      </c>
      <c r="D1183" s="15">
        <f>IFERROR(HousingProblemsTbl[[#This Row],[Total Rental Units with Severe Housing Problems and Equal to or less than 80% AMI]]/HousingProblemsTbl[[#This Row],[Total Rental Units Equal to or less than 80% AMI]], "-")</f>
        <v>0.39130434782608697</v>
      </c>
    </row>
    <row r="1184" spans="1:4" x14ac:dyDescent="0.2">
      <c r="A1184">
        <v>13115000900</v>
      </c>
      <c r="B1184" s="14">
        <v>70</v>
      </c>
      <c r="C1184" s="14">
        <v>295</v>
      </c>
      <c r="D1184" s="15">
        <f>IFERROR(HousingProblemsTbl[[#This Row],[Total Rental Units with Severe Housing Problems and Equal to or less than 80% AMI]]/HousingProblemsTbl[[#This Row],[Total Rental Units Equal to or less than 80% AMI]], "-")</f>
        <v>0.23728813559322035</v>
      </c>
    </row>
    <row r="1185" spans="1:4" x14ac:dyDescent="0.2">
      <c r="A1185">
        <v>13115001100</v>
      </c>
      <c r="B1185" s="14">
        <v>195</v>
      </c>
      <c r="C1185" s="14">
        <v>760</v>
      </c>
      <c r="D1185" s="15">
        <f>IFERROR(HousingProblemsTbl[[#This Row],[Total Rental Units with Severe Housing Problems and Equal to or less than 80% AMI]]/HousingProblemsTbl[[#This Row],[Total Rental Units Equal to or less than 80% AMI]], "-")</f>
        <v>0.25657894736842107</v>
      </c>
    </row>
    <row r="1186" spans="1:4" x14ac:dyDescent="0.2">
      <c r="A1186">
        <v>13115001200</v>
      </c>
      <c r="B1186" s="14">
        <v>139</v>
      </c>
      <c r="C1186" s="14">
        <v>410</v>
      </c>
      <c r="D1186" s="15">
        <f>IFERROR(HousingProblemsTbl[[#This Row],[Total Rental Units with Severe Housing Problems and Equal to or less than 80% AMI]]/HousingProblemsTbl[[#This Row],[Total Rental Units Equal to or less than 80% AMI]], "-")</f>
        <v>0.33902439024390246</v>
      </c>
    </row>
    <row r="1187" spans="1:4" x14ac:dyDescent="0.2">
      <c r="A1187">
        <v>13115001301</v>
      </c>
      <c r="B1187" s="14">
        <v>210</v>
      </c>
      <c r="C1187" s="14">
        <v>254</v>
      </c>
      <c r="D1187" s="15">
        <f>IFERROR(HousingProblemsTbl[[#This Row],[Total Rental Units with Severe Housing Problems and Equal to or less than 80% AMI]]/HousingProblemsTbl[[#This Row],[Total Rental Units Equal to or less than 80% AMI]], "-")</f>
        <v>0.82677165354330706</v>
      </c>
    </row>
    <row r="1188" spans="1:4" x14ac:dyDescent="0.2">
      <c r="A1188">
        <v>13115001302</v>
      </c>
      <c r="B1188" s="14">
        <v>70</v>
      </c>
      <c r="C1188" s="14">
        <v>325</v>
      </c>
      <c r="D1188" s="15">
        <f>IFERROR(HousingProblemsTbl[[#This Row],[Total Rental Units with Severe Housing Problems and Equal to or less than 80% AMI]]/HousingProblemsTbl[[#This Row],[Total Rental Units Equal to or less than 80% AMI]], "-")</f>
        <v>0.2153846153846154</v>
      </c>
    </row>
    <row r="1189" spans="1:4" x14ac:dyDescent="0.2">
      <c r="A1189">
        <v>13115001400</v>
      </c>
      <c r="B1189" s="14">
        <v>135</v>
      </c>
      <c r="C1189" s="14">
        <v>330</v>
      </c>
      <c r="D1189" s="15">
        <f>IFERROR(HousingProblemsTbl[[#This Row],[Total Rental Units with Severe Housing Problems and Equal to or less than 80% AMI]]/HousingProblemsTbl[[#This Row],[Total Rental Units Equal to or less than 80% AMI]], "-")</f>
        <v>0.40909090909090912</v>
      </c>
    </row>
    <row r="1190" spans="1:4" x14ac:dyDescent="0.2">
      <c r="A1190">
        <v>13115001600</v>
      </c>
      <c r="B1190" s="14">
        <v>235</v>
      </c>
      <c r="C1190" s="14">
        <v>560</v>
      </c>
      <c r="D1190" s="15">
        <f>IFERROR(HousingProblemsTbl[[#This Row],[Total Rental Units with Severe Housing Problems and Equal to or less than 80% AMI]]/HousingProblemsTbl[[#This Row],[Total Rental Units Equal to or less than 80% AMI]], "-")</f>
        <v>0.41964285714285715</v>
      </c>
    </row>
    <row r="1191" spans="1:4" x14ac:dyDescent="0.2">
      <c r="A1191">
        <v>13115001703</v>
      </c>
      <c r="B1191" s="14">
        <v>60</v>
      </c>
      <c r="C1191" s="14">
        <v>220</v>
      </c>
      <c r="D1191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1192" spans="1:4" x14ac:dyDescent="0.2">
      <c r="A1192">
        <v>13115001704</v>
      </c>
      <c r="B1192" s="14">
        <v>55</v>
      </c>
      <c r="C1192" s="14">
        <v>165</v>
      </c>
      <c r="D1192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193" spans="1:4" x14ac:dyDescent="0.2">
      <c r="A1193">
        <v>13115001705</v>
      </c>
      <c r="B1193" s="14">
        <v>225</v>
      </c>
      <c r="C1193" s="14">
        <v>525</v>
      </c>
      <c r="D1193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1194" spans="1:4" x14ac:dyDescent="0.2">
      <c r="A1194">
        <v>13115001706</v>
      </c>
      <c r="B1194" s="14">
        <v>0</v>
      </c>
      <c r="C1194" s="14">
        <v>140</v>
      </c>
      <c r="D119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195" spans="1:4" x14ac:dyDescent="0.2">
      <c r="A1195">
        <v>13115001800</v>
      </c>
      <c r="B1195" s="14">
        <v>270</v>
      </c>
      <c r="C1195" s="14">
        <v>615</v>
      </c>
      <c r="D1195" s="15">
        <f>IFERROR(HousingProblemsTbl[[#This Row],[Total Rental Units with Severe Housing Problems and Equal to or less than 80% AMI]]/HousingProblemsTbl[[#This Row],[Total Rental Units Equal to or less than 80% AMI]], "-")</f>
        <v>0.43902439024390244</v>
      </c>
    </row>
    <row r="1196" spans="1:4" x14ac:dyDescent="0.2">
      <c r="A1196">
        <v>13115002000</v>
      </c>
      <c r="B1196" s="14">
        <v>70</v>
      </c>
      <c r="C1196" s="14">
        <v>275</v>
      </c>
      <c r="D1196" s="15">
        <f>IFERROR(HousingProblemsTbl[[#This Row],[Total Rental Units with Severe Housing Problems and Equal to or less than 80% AMI]]/HousingProblemsTbl[[#This Row],[Total Rental Units Equal to or less than 80% AMI]], "-")</f>
        <v>0.25454545454545452</v>
      </c>
    </row>
    <row r="1197" spans="1:4" x14ac:dyDescent="0.2">
      <c r="A1197">
        <v>13115002100</v>
      </c>
      <c r="B1197" s="14">
        <v>190</v>
      </c>
      <c r="C1197" s="14">
        <v>660</v>
      </c>
      <c r="D1197" s="15">
        <f>IFERROR(HousingProblemsTbl[[#This Row],[Total Rental Units with Severe Housing Problems and Equal to or less than 80% AMI]]/HousingProblemsTbl[[#This Row],[Total Rental Units Equal to or less than 80% AMI]], "-")</f>
        <v>0.2878787878787879</v>
      </c>
    </row>
    <row r="1198" spans="1:4" x14ac:dyDescent="0.2">
      <c r="A1198">
        <v>13117130101</v>
      </c>
      <c r="B1198" s="14">
        <v>40</v>
      </c>
      <c r="C1198" s="14">
        <v>60</v>
      </c>
      <c r="D1198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199" spans="1:4" x14ac:dyDescent="0.2">
      <c r="A1199">
        <v>13117130102</v>
      </c>
      <c r="B1199" s="14">
        <v>25</v>
      </c>
      <c r="C1199" s="14">
        <v>70</v>
      </c>
      <c r="D1199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1200" spans="1:4" x14ac:dyDescent="0.2">
      <c r="A1200">
        <v>13117130103</v>
      </c>
      <c r="B1200" s="14">
        <v>20</v>
      </c>
      <c r="C1200" s="14">
        <v>190</v>
      </c>
      <c r="D1200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1201" spans="1:4" x14ac:dyDescent="0.2">
      <c r="A1201">
        <v>13117130104</v>
      </c>
      <c r="B1201" s="14">
        <v>0</v>
      </c>
      <c r="C1201" s="14">
        <v>45</v>
      </c>
      <c r="D120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02" spans="1:4" x14ac:dyDescent="0.2">
      <c r="A1202">
        <v>13117130105</v>
      </c>
      <c r="B1202" s="14">
        <v>45</v>
      </c>
      <c r="C1202" s="14">
        <v>220</v>
      </c>
      <c r="D1202" s="15">
        <f>IFERROR(HousingProblemsTbl[[#This Row],[Total Rental Units with Severe Housing Problems and Equal to or less than 80% AMI]]/HousingProblemsTbl[[#This Row],[Total Rental Units Equal to or less than 80% AMI]], "-")</f>
        <v>0.20454545454545456</v>
      </c>
    </row>
    <row r="1203" spans="1:4" x14ac:dyDescent="0.2">
      <c r="A1203">
        <v>13117130201</v>
      </c>
      <c r="B1203" s="14">
        <v>35</v>
      </c>
      <c r="C1203" s="14">
        <v>120</v>
      </c>
      <c r="D1203" s="15">
        <f>IFERROR(HousingProblemsTbl[[#This Row],[Total Rental Units with Severe Housing Problems and Equal to or less than 80% AMI]]/HousingProblemsTbl[[#This Row],[Total Rental Units Equal to or less than 80% AMI]], "-")</f>
        <v>0.29166666666666669</v>
      </c>
    </row>
    <row r="1204" spans="1:4" x14ac:dyDescent="0.2">
      <c r="A1204">
        <v>13117130202</v>
      </c>
      <c r="B1204" s="14">
        <v>10</v>
      </c>
      <c r="C1204" s="14">
        <v>55</v>
      </c>
      <c r="D1204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1205" spans="1:4" x14ac:dyDescent="0.2">
      <c r="A1205">
        <v>13117130203</v>
      </c>
      <c r="B1205" s="14">
        <v>70</v>
      </c>
      <c r="C1205" s="14">
        <v>300</v>
      </c>
      <c r="D1205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206" spans="1:4" x14ac:dyDescent="0.2">
      <c r="A1206">
        <v>13117130204</v>
      </c>
      <c r="B1206" s="14">
        <v>4</v>
      </c>
      <c r="C1206" s="14">
        <v>134</v>
      </c>
      <c r="D1206" s="15">
        <f>IFERROR(HousingProblemsTbl[[#This Row],[Total Rental Units with Severe Housing Problems and Equal to or less than 80% AMI]]/HousingProblemsTbl[[#This Row],[Total Rental Units Equal to or less than 80% AMI]], "-")</f>
        <v>2.9850746268656716E-2</v>
      </c>
    </row>
    <row r="1207" spans="1:4" x14ac:dyDescent="0.2">
      <c r="A1207">
        <v>13117130205</v>
      </c>
      <c r="B1207" s="14">
        <v>94</v>
      </c>
      <c r="C1207" s="14">
        <v>150</v>
      </c>
      <c r="D1207" s="15">
        <f>IFERROR(HousingProblemsTbl[[#This Row],[Total Rental Units with Severe Housing Problems and Equal to or less than 80% AMI]]/HousingProblemsTbl[[#This Row],[Total Rental Units Equal to or less than 80% AMI]], "-")</f>
        <v>0.62666666666666671</v>
      </c>
    </row>
    <row r="1208" spans="1:4" x14ac:dyDescent="0.2">
      <c r="A1208">
        <v>13117130301</v>
      </c>
      <c r="B1208" s="14">
        <v>10</v>
      </c>
      <c r="C1208" s="14">
        <v>55</v>
      </c>
      <c r="D1208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1209" spans="1:4" x14ac:dyDescent="0.2">
      <c r="A1209">
        <v>13117130302</v>
      </c>
      <c r="B1209" s="14">
        <v>0</v>
      </c>
      <c r="C1209" s="14">
        <v>15</v>
      </c>
      <c r="D120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10" spans="1:4" x14ac:dyDescent="0.2">
      <c r="A1210">
        <v>13117130303</v>
      </c>
      <c r="B1210" s="14">
        <v>0</v>
      </c>
      <c r="C1210" s="14">
        <v>4</v>
      </c>
      <c r="D121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11" spans="1:4" x14ac:dyDescent="0.2">
      <c r="A1211">
        <v>13117130304</v>
      </c>
      <c r="B1211" s="14">
        <v>0</v>
      </c>
      <c r="C1211" s="14">
        <v>14</v>
      </c>
      <c r="D121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12" spans="1:4" x14ac:dyDescent="0.2">
      <c r="A1212">
        <v>13117130305</v>
      </c>
      <c r="B1212" s="14">
        <v>10</v>
      </c>
      <c r="C1212" s="14">
        <v>10</v>
      </c>
      <c r="D121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213" spans="1:4" x14ac:dyDescent="0.2">
      <c r="A1213">
        <v>13117130306</v>
      </c>
      <c r="B1213" s="14">
        <v>15</v>
      </c>
      <c r="C1213" s="14">
        <v>35</v>
      </c>
      <c r="D1213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1214" spans="1:4" x14ac:dyDescent="0.2">
      <c r="A1214">
        <v>13117130307</v>
      </c>
      <c r="B1214" s="14">
        <v>115</v>
      </c>
      <c r="C1214" s="14">
        <v>160</v>
      </c>
      <c r="D1214" s="15">
        <f>IFERROR(HousingProblemsTbl[[#This Row],[Total Rental Units with Severe Housing Problems and Equal to or less than 80% AMI]]/HousingProblemsTbl[[#This Row],[Total Rental Units Equal to or less than 80% AMI]], "-")</f>
        <v>0.71875</v>
      </c>
    </row>
    <row r="1215" spans="1:4" x14ac:dyDescent="0.2">
      <c r="A1215">
        <v>13117130406</v>
      </c>
      <c r="B1215" s="14">
        <v>90</v>
      </c>
      <c r="C1215" s="14">
        <v>365</v>
      </c>
      <c r="D1215" s="15">
        <f>IFERROR(HousingProblemsTbl[[#This Row],[Total Rental Units with Severe Housing Problems and Equal to or less than 80% AMI]]/HousingProblemsTbl[[#This Row],[Total Rental Units Equal to or less than 80% AMI]], "-")</f>
        <v>0.24657534246575341</v>
      </c>
    </row>
    <row r="1216" spans="1:4" x14ac:dyDescent="0.2">
      <c r="A1216">
        <v>13117130409</v>
      </c>
      <c r="B1216" s="14">
        <v>185</v>
      </c>
      <c r="C1216" s="14">
        <v>339</v>
      </c>
      <c r="D1216" s="15">
        <f>IFERROR(HousingProblemsTbl[[#This Row],[Total Rental Units with Severe Housing Problems and Equal to or less than 80% AMI]]/HousingProblemsTbl[[#This Row],[Total Rental Units Equal to or less than 80% AMI]], "-")</f>
        <v>0.54572271386430682</v>
      </c>
    </row>
    <row r="1217" spans="1:4" x14ac:dyDescent="0.2">
      <c r="A1217">
        <v>13117130410</v>
      </c>
      <c r="B1217" s="14">
        <v>260</v>
      </c>
      <c r="C1217" s="14">
        <v>635</v>
      </c>
      <c r="D1217" s="15">
        <f>IFERROR(HousingProblemsTbl[[#This Row],[Total Rental Units with Severe Housing Problems and Equal to or less than 80% AMI]]/HousingProblemsTbl[[#This Row],[Total Rental Units Equal to or less than 80% AMI]], "-")</f>
        <v>0.40944881889763779</v>
      </c>
    </row>
    <row r="1218" spans="1:4" x14ac:dyDescent="0.2">
      <c r="A1218">
        <v>13117130411</v>
      </c>
      <c r="B1218" s="14">
        <v>4</v>
      </c>
      <c r="C1218" s="14">
        <v>59</v>
      </c>
      <c r="D1218" s="15">
        <f>IFERROR(HousingProblemsTbl[[#This Row],[Total Rental Units with Severe Housing Problems and Equal to or less than 80% AMI]]/HousingProblemsTbl[[#This Row],[Total Rental Units Equal to or less than 80% AMI]], "-")</f>
        <v>6.7796610169491525E-2</v>
      </c>
    </row>
    <row r="1219" spans="1:4" x14ac:dyDescent="0.2">
      <c r="A1219">
        <v>13117130412</v>
      </c>
      <c r="B1219" s="14">
        <v>65</v>
      </c>
      <c r="C1219" s="14">
        <v>125</v>
      </c>
      <c r="D1219" s="15">
        <f>IFERROR(HousingProblemsTbl[[#This Row],[Total Rental Units with Severe Housing Problems and Equal to or less than 80% AMI]]/HousingProblemsTbl[[#This Row],[Total Rental Units Equal to or less than 80% AMI]], "-")</f>
        <v>0.52</v>
      </c>
    </row>
    <row r="1220" spans="1:4" x14ac:dyDescent="0.2">
      <c r="A1220">
        <v>13117130413</v>
      </c>
      <c r="B1220" s="14">
        <v>189</v>
      </c>
      <c r="C1220" s="14">
        <v>445</v>
      </c>
      <c r="D1220" s="15">
        <f>IFERROR(HousingProblemsTbl[[#This Row],[Total Rental Units with Severe Housing Problems and Equal to or less than 80% AMI]]/HousingProblemsTbl[[#This Row],[Total Rental Units Equal to or less than 80% AMI]], "-")</f>
        <v>0.42471910112359551</v>
      </c>
    </row>
    <row r="1221" spans="1:4" x14ac:dyDescent="0.2">
      <c r="A1221">
        <v>13117130414</v>
      </c>
      <c r="B1221" s="14">
        <v>4</v>
      </c>
      <c r="C1221" s="14">
        <v>4</v>
      </c>
      <c r="D122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222" spans="1:4" x14ac:dyDescent="0.2">
      <c r="A1222">
        <v>13117130415</v>
      </c>
      <c r="B1222" s="14">
        <v>35</v>
      </c>
      <c r="C1222" s="14">
        <v>44</v>
      </c>
      <c r="D1222" s="15">
        <f>IFERROR(HousingProblemsTbl[[#This Row],[Total Rental Units with Severe Housing Problems and Equal to or less than 80% AMI]]/HousingProblemsTbl[[#This Row],[Total Rental Units Equal to or less than 80% AMI]], "-")</f>
        <v>0.79545454545454541</v>
      </c>
    </row>
    <row r="1223" spans="1:4" x14ac:dyDescent="0.2">
      <c r="A1223">
        <v>13117130503</v>
      </c>
      <c r="B1223" s="14">
        <v>34</v>
      </c>
      <c r="C1223" s="14">
        <v>75</v>
      </c>
      <c r="D1223" s="15">
        <f>IFERROR(HousingProblemsTbl[[#This Row],[Total Rental Units with Severe Housing Problems and Equal to or less than 80% AMI]]/HousingProblemsTbl[[#This Row],[Total Rental Units Equal to or less than 80% AMI]], "-")</f>
        <v>0.45333333333333331</v>
      </c>
    </row>
    <row r="1224" spans="1:4" x14ac:dyDescent="0.2">
      <c r="A1224">
        <v>13117130504</v>
      </c>
      <c r="B1224" s="14">
        <v>35</v>
      </c>
      <c r="C1224" s="14">
        <v>145</v>
      </c>
      <c r="D1224" s="15">
        <f>IFERROR(HousingProblemsTbl[[#This Row],[Total Rental Units with Severe Housing Problems and Equal to or less than 80% AMI]]/HousingProblemsTbl[[#This Row],[Total Rental Units Equal to or less than 80% AMI]], "-")</f>
        <v>0.2413793103448276</v>
      </c>
    </row>
    <row r="1225" spans="1:4" x14ac:dyDescent="0.2">
      <c r="A1225">
        <v>13117130505</v>
      </c>
      <c r="B1225" s="14">
        <v>29</v>
      </c>
      <c r="C1225" s="14">
        <v>64</v>
      </c>
      <c r="D1225" s="15">
        <f>IFERROR(HousingProblemsTbl[[#This Row],[Total Rental Units with Severe Housing Problems and Equal to or less than 80% AMI]]/HousingProblemsTbl[[#This Row],[Total Rental Units Equal to or less than 80% AMI]], "-")</f>
        <v>0.453125</v>
      </c>
    </row>
    <row r="1226" spans="1:4" x14ac:dyDescent="0.2">
      <c r="A1226">
        <v>13117130506</v>
      </c>
      <c r="B1226" s="14">
        <v>25</v>
      </c>
      <c r="C1226" s="14">
        <v>160</v>
      </c>
      <c r="D1226" s="15">
        <f>IFERROR(HousingProblemsTbl[[#This Row],[Total Rental Units with Severe Housing Problems and Equal to or less than 80% AMI]]/HousingProblemsTbl[[#This Row],[Total Rental Units Equal to or less than 80% AMI]], "-")</f>
        <v>0.15625</v>
      </c>
    </row>
    <row r="1227" spans="1:4" x14ac:dyDescent="0.2">
      <c r="A1227">
        <v>13117130507</v>
      </c>
      <c r="B1227" s="14">
        <v>20</v>
      </c>
      <c r="C1227" s="14">
        <v>110</v>
      </c>
      <c r="D1227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1228" spans="1:4" x14ac:dyDescent="0.2">
      <c r="A1228">
        <v>13117130508</v>
      </c>
      <c r="B1228" s="14">
        <v>0</v>
      </c>
      <c r="C1228" s="14">
        <v>10</v>
      </c>
      <c r="D122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29" spans="1:4" x14ac:dyDescent="0.2">
      <c r="A1229">
        <v>13117130509</v>
      </c>
      <c r="B1229" s="14">
        <v>10</v>
      </c>
      <c r="C1229" s="14">
        <v>180</v>
      </c>
      <c r="D1229" s="15">
        <f>IFERROR(HousingProblemsTbl[[#This Row],[Total Rental Units with Severe Housing Problems and Equal to or less than 80% AMI]]/HousingProblemsTbl[[#This Row],[Total Rental Units Equal to or less than 80% AMI]], "-")</f>
        <v>5.5555555555555552E-2</v>
      </c>
    </row>
    <row r="1230" spans="1:4" x14ac:dyDescent="0.2">
      <c r="A1230">
        <v>13117130511</v>
      </c>
      <c r="B1230" s="14">
        <v>65</v>
      </c>
      <c r="C1230" s="14">
        <v>280</v>
      </c>
      <c r="D1230" s="15">
        <f>IFERROR(HousingProblemsTbl[[#This Row],[Total Rental Units with Severe Housing Problems and Equal to or less than 80% AMI]]/HousingProblemsTbl[[#This Row],[Total Rental Units Equal to or less than 80% AMI]], "-")</f>
        <v>0.23214285714285715</v>
      </c>
    </row>
    <row r="1231" spans="1:4" x14ac:dyDescent="0.2">
      <c r="A1231">
        <v>13117130512</v>
      </c>
      <c r="B1231" s="14">
        <v>0</v>
      </c>
      <c r="C1231" s="14">
        <v>0</v>
      </c>
      <c r="D123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232" spans="1:4" x14ac:dyDescent="0.2">
      <c r="A1232">
        <v>13117130601</v>
      </c>
      <c r="B1232" s="14">
        <v>105</v>
      </c>
      <c r="C1232" s="14">
        <v>180</v>
      </c>
      <c r="D1232" s="15">
        <f>IFERROR(HousingProblemsTbl[[#This Row],[Total Rental Units with Severe Housing Problems and Equal to or less than 80% AMI]]/HousingProblemsTbl[[#This Row],[Total Rental Units Equal to or less than 80% AMI]], "-")</f>
        <v>0.58333333333333337</v>
      </c>
    </row>
    <row r="1233" spans="1:4" x14ac:dyDescent="0.2">
      <c r="A1233">
        <v>13117130602</v>
      </c>
      <c r="B1233" s="14">
        <v>305</v>
      </c>
      <c r="C1233" s="14">
        <v>410</v>
      </c>
      <c r="D1233" s="15">
        <f>IFERROR(HousingProblemsTbl[[#This Row],[Total Rental Units with Severe Housing Problems and Equal to or less than 80% AMI]]/HousingProblemsTbl[[#This Row],[Total Rental Units Equal to or less than 80% AMI]], "-")</f>
        <v>0.74390243902439024</v>
      </c>
    </row>
    <row r="1234" spans="1:4" x14ac:dyDescent="0.2">
      <c r="A1234">
        <v>13117130603</v>
      </c>
      <c r="B1234" s="14">
        <v>290</v>
      </c>
      <c r="C1234" s="14">
        <v>395</v>
      </c>
      <c r="D1234" s="15">
        <f>IFERROR(HousingProblemsTbl[[#This Row],[Total Rental Units with Severe Housing Problems and Equal to or less than 80% AMI]]/HousingProblemsTbl[[#This Row],[Total Rental Units Equal to or less than 80% AMI]], "-")</f>
        <v>0.73417721518987344</v>
      </c>
    </row>
    <row r="1235" spans="1:4" x14ac:dyDescent="0.2">
      <c r="A1235">
        <v>13117130604</v>
      </c>
      <c r="B1235" s="14">
        <v>0</v>
      </c>
      <c r="C1235" s="14">
        <v>20</v>
      </c>
      <c r="D123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36" spans="1:4" x14ac:dyDescent="0.2">
      <c r="A1236">
        <v>13117130605</v>
      </c>
      <c r="B1236" s="14">
        <v>4</v>
      </c>
      <c r="C1236" s="14">
        <v>40</v>
      </c>
      <c r="D1236" s="15">
        <f>IFERROR(HousingProblemsTbl[[#This Row],[Total Rental Units with Severe Housing Problems and Equal to or less than 80% AMI]]/HousingProblemsTbl[[#This Row],[Total Rental Units Equal to or less than 80% AMI]], "-")</f>
        <v>0.1</v>
      </c>
    </row>
    <row r="1237" spans="1:4" x14ac:dyDescent="0.2">
      <c r="A1237">
        <v>13117130606</v>
      </c>
      <c r="B1237" s="14">
        <v>100</v>
      </c>
      <c r="C1237" s="14">
        <v>205</v>
      </c>
      <c r="D1237" s="15">
        <f>IFERROR(HousingProblemsTbl[[#This Row],[Total Rental Units with Severe Housing Problems and Equal to or less than 80% AMI]]/HousingProblemsTbl[[#This Row],[Total Rental Units Equal to or less than 80% AMI]], "-")</f>
        <v>0.48780487804878048</v>
      </c>
    </row>
    <row r="1238" spans="1:4" x14ac:dyDescent="0.2">
      <c r="A1238">
        <v>13117130607</v>
      </c>
      <c r="B1238" s="14">
        <v>30</v>
      </c>
      <c r="C1238" s="14">
        <v>65</v>
      </c>
      <c r="D1238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1239" spans="1:4" x14ac:dyDescent="0.2">
      <c r="A1239">
        <v>13117130608</v>
      </c>
      <c r="B1239" s="14">
        <v>4</v>
      </c>
      <c r="C1239" s="14">
        <v>34</v>
      </c>
      <c r="D1239" s="15">
        <f>IFERROR(HousingProblemsTbl[[#This Row],[Total Rental Units with Severe Housing Problems and Equal to or less than 80% AMI]]/HousingProblemsTbl[[#This Row],[Total Rental Units Equal to or less than 80% AMI]], "-")</f>
        <v>0.11764705882352941</v>
      </c>
    </row>
    <row r="1240" spans="1:4" x14ac:dyDescent="0.2">
      <c r="A1240">
        <v>13117130609</v>
      </c>
      <c r="B1240" s="14">
        <v>60</v>
      </c>
      <c r="C1240" s="14">
        <v>190</v>
      </c>
      <c r="D1240" s="15">
        <f>IFERROR(HousingProblemsTbl[[#This Row],[Total Rental Units with Severe Housing Problems and Equal to or less than 80% AMI]]/HousingProblemsTbl[[#This Row],[Total Rental Units Equal to or less than 80% AMI]], "-")</f>
        <v>0.31578947368421051</v>
      </c>
    </row>
    <row r="1241" spans="1:4" x14ac:dyDescent="0.2">
      <c r="A1241">
        <v>13117130610</v>
      </c>
      <c r="B1241" s="14">
        <v>10</v>
      </c>
      <c r="C1241" s="14">
        <v>35</v>
      </c>
      <c r="D1241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1242" spans="1:4" x14ac:dyDescent="0.2">
      <c r="A1242">
        <v>13117130611</v>
      </c>
      <c r="B1242" s="14">
        <v>20</v>
      </c>
      <c r="C1242" s="14">
        <v>30</v>
      </c>
      <c r="D1242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243" spans="1:4" x14ac:dyDescent="0.2">
      <c r="A1243">
        <v>13117130613</v>
      </c>
      <c r="B1243" s="14">
        <v>160</v>
      </c>
      <c r="C1243" s="14">
        <v>315</v>
      </c>
      <c r="D1243" s="15">
        <f>IFERROR(HousingProblemsTbl[[#This Row],[Total Rental Units with Severe Housing Problems and Equal to or less than 80% AMI]]/HousingProblemsTbl[[#This Row],[Total Rental Units Equal to or less than 80% AMI]], "-")</f>
        <v>0.50793650793650791</v>
      </c>
    </row>
    <row r="1244" spans="1:4" x14ac:dyDescent="0.2">
      <c r="A1244">
        <v>13117130614</v>
      </c>
      <c r="B1244" s="14">
        <v>215</v>
      </c>
      <c r="C1244" s="14">
        <v>290</v>
      </c>
      <c r="D1244" s="15">
        <f>IFERROR(HousingProblemsTbl[[#This Row],[Total Rental Units with Severe Housing Problems and Equal to or less than 80% AMI]]/HousingProblemsTbl[[#This Row],[Total Rental Units Equal to or less than 80% AMI]], "-")</f>
        <v>0.74137931034482762</v>
      </c>
    </row>
    <row r="1245" spans="1:4" x14ac:dyDescent="0.2">
      <c r="A1245">
        <v>13117130615</v>
      </c>
      <c r="B1245" s="14">
        <v>0</v>
      </c>
      <c r="C1245" s="14">
        <v>10</v>
      </c>
      <c r="D12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46" spans="1:4" x14ac:dyDescent="0.2">
      <c r="A1246">
        <v>13119890101</v>
      </c>
      <c r="B1246" s="14">
        <v>80</v>
      </c>
      <c r="C1246" s="14">
        <v>490</v>
      </c>
      <c r="D1246" s="15">
        <f>IFERROR(HousingProblemsTbl[[#This Row],[Total Rental Units with Severe Housing Problems and Equal to or less than 80% AMI]]/HousingProblemsTbl[[#This Row],[Total Rental Units Equal to or less than 80% AMI]], "-")</f>
        <v>0.16326530612244897</v>
      </c>
    </row>
    <row r="1247" spans="1:4" x14ac:dyDescent="0.2">
      <c r="A1247">
        <v>13119890103</v>
      </c>
      <c r="B1247" s="14">
        <v>10</v>
      </c>
      <c r="C1247" s="14">
        <v>75</v>
      </c>
      <c r="D1247" s="15">
        <f>IFERROR(HousingProblemsTbl[[#This Row],[Total Rental Units with Severe Housing Problems and Equal to or less than 80% AMI]]/HousingProblemsTbl[[#This Row],[Total Rental Units Equal to or less than 80% AMI]], "-")</f>
        <v>0.13333333333333333</v>
      </c>
    </row>
    <row r="1248" spans="1:4" x14ac:dyDescent="0.2">
      <c r="A1248">
        <v>13119890104</v>
      </c>
      <c r="B1248" s="14">
        <v>40</v>
      </c>
      <c r="C1248" s="14">
        <v>80</v>
      </c>
      <c r="D1248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249" spans="1:4" x14ac:dyDescent="0.2">
      <c r="A1249">
        <v>13119890201</v>
      </c>
      <c r="B1249" s="14">
        <v>15</v>
      </c>
      <c r="C1249" s="14">
        <v>90</v>
      </c>
      <c r="D1249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1250" spans="1:4" x14ac:dyDescent="0.2">
      <c r="A1250">
        <v>13119890202</v>
      </c>
      <c r="B1250" s="14">
        <v>35</v>
      </c>
      <c r="C1250" s="14">
        <v>130</v>
      </c>
      <c r="D1250" s="15">
        <f>IFERROR(HousingProblemsTbl[[#This Row],[Total Rental Units with Severe Housing Problems and Equal to or less than 80% AMI]]/HousingProblemsTbl[[#This Row],[Total Rental Units Equal to or less than 80% AMI]], "-")</f>
        <v>0.26923076923076922</v>
      </c>
    </row>
    <row r="1251" spans="1:4" x14ac:dyDescent="0.2">
      <c r="A1251">
        <v>13119890300</v>
      </c>
      <c r="B1251" s="14">
        <v>0</v>
      </c>
      <c r="C1251" s="14">
        <v>165</v>
      </c>
      <c r="D125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52" spans="1:4" x14ac:dyDescent="0.2">
      <c r="A1252">
        <v>13119890401</v>
      </c>
      <c r="B1252" s="14">
        <v>10</v>
      </c>
      <c r="C1252" s="14">
        <v>95</v>
      </c>
      <c r="D1252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1253" spans="1:4" x14ac:dyDescent="0.2">
      <c r="A1253">
        <v>13119890402</v>
      </c>
      <c r="B1253" s="14">
        <v>164</v>
      </c>
      <c r="C1253" s="14">
        <v>465</v>
      </c>
      <c r="D1253" s="15">
        <f>IFERROR(HousingProblemsTbl[[#This Row],[Total Rental Units with Severe Housing Problems and Equal to or less than 80% AMI]]/HousingProblemsTbl[[#This Row],[Total Rental Units Equal to or less than 80% AMI]], "-")</f>
        <v>0.35268817204301073</v>
      </c>
    </row>
    <row r="1254" spans="1:4" x14ac:dyDescent="0.2">
      <c r="A1254">
        <v>13121000100</v>
      </c>
      <c r="B1254" s="14">
        <v>235</v>
      </c>
      <c r="C1254" s="14">
        <v>245</v>
      </c>
      <c r="D1254" s="15">
        <f>IFERROR(HousingProblemsTbl[[#This Row],[Total Rental Units with Severe Housing Problems and Equal to or less than 80% AMI]]/HousingProblemsTbl[[#This Row],[Total Rental Units Equal to or less than 80% AMI]], "-")</f>
        <v>0.95918367346938771</v>
      </c>
    </row>
    <row r="1255" spans="1:4" x14ac:dyDescent="0.2">
      <c r="A1255">
        <v>13121000201</v>
      </c>
      <c r="B1255" s="14">
        <v>0</v>
      </c>
      <c r="C1255" s="14">
        <v>0</v>
      </c>
      <c r="D125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256" spans="1:4" x14ac:dyDescent="0.2">
      <c r="A1256">
        <v>13121000202</v>
      </c>
      <c r="B1256" s="14">
        <v>40</v>
      </c>
      <c r="C1256" s="14">
        <v>105</v>
      </c>
      <c r="D1256" s="15">
        <f>IFERROR(HousingProblemsTbl[[#This Row],[Total Rental Units with Severe Housing Problems and Equal to or less than 80% AMI]]/HousingProblemsTbl[[#This Row],[Total Rental Units Equal to or less than 80% AMI]], "-")</f>
        <v>0.38095238095238093</v>
      </c>
    </row>
    <row r="1257" spans="1:4" x14ac:dyDescent="0.2">
      <c r="A1257">
        <v>13121000400</v>
      </c>
      <c r="B1257" s="14">
        <v>15</v>
      </c>
      <c r="C1257" s="14">
        <v>95</v>
      </c>
      <c r="D1257" s="15">
        <f>IFERROR(HousingProblemsTbl[[#This Row],[Total Rental Units with Severe Housing Problems and Equal to or less than 80% AMI]]/HousingProblemsTbl[[#This Row],[Total Rental Units Equal to or less than 80% AMI]], "-")</f>
        <v>0.15789473684210525</v>
      </c>
    </row>
    <row r="1258" spans="1:4" x14ac:dyDescent="0.2">
      <c r="A1258">
        <v>13121000501</v>
      </c>
      <c r="B1258" s="14">
        <v>185</v>
      </c>
      <c r="C1258" s="14">
        <v>460</v>
      </c>
      <c r="D1258" s="15">
        <f>IFERROR(HousingProblemsTbl[[#This Row],[Total Rental Units with Severe Housing Problems and Equal to or less than 80% AMI]]/HousingProblemsTbl[[#This Row],[Total Rental Units Equal to or less than 80% AMI]], "-")</f>
        <v>0.40217391304347827</v>
      </c>
    </row>
    <row r="1259" spans="1:4" x14ac:dyDescent="0.2">
      <c r="A1259">
        <v>13121000502</v>
      </c>
      <c r="B1259" s="14">
        <v>45</v>
      </c>
      <c r="C1259" s="14">
        <v>135</v>
      </c>
      <c r="D1259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260" spans="1:4" x14ac:dyDescent="0.2">
      <c r="A1260">
        <v>13121000601</v>
      </c>
      <c r="B1260" s="14">
        <v>290</v>
      </c>
      <c r="C1260" s="14">
        <v>625</v>
      </c>
      <c r="D1260" s="15">
        <f>IFERROR(HousingProblemsTbl[[#This Row],[Total Rental Units with Severe Housing Problems and Equal to or less than 80% AMI]]/HousingProblemsTbl[[#This Row],[Total Rental Units Equal to or less than 80% AMI]], "-")</f>
        <v>0.46400000000000002</v>
      </c>
    </row>
    <row r="1261" spans="1:4" x14ac:dyDescent="0.2">
      <c r="A1261">
        <v>13121000602</v>
      </c>
      <c r="B1261" s="14">
        <v>580</v>
      </c>
      <c r="C1261" s="14">
        <v>790</v>
      </c>
      <c r="D1261" s="15">
        <f>IFERROR(HousingProblemsTbl[[#This Row],[Total Rental Units with Severe Housing Problems and Equal to or less than 80% AMI]]/HousingProblemsTbl[[#This Row],[Total Rental Units Equal to or less than 80% AMI]], "-")</f>
        <v>0.73417721518987344</v>
      </c>
    </row>
    <row r="1262" spans="1:4" x14ac:dyDescent="0.2">
      <c r="A1262">
        <v>13121000700</v>
      </c>
      <c r="B1262" s="14">
        <v>40</v>
      </c>
      <c r="C1262" s="14">
        <v>94</v>
      </c>
      <c r="D1262" s="15">
        <f>IFERROR(HousingProblemsTbl[[#This Row],[Total Rental Units with Severe Housing Problems and Equal to or less than 80% AMI]]/HousingProblemsTbl[[#This Row],[Total Rental Units Equal to or less than 80% AMI]], "-")</f>
        <v>0.42553191489361702</v>
      </c>
    </row>
    <row r="1263" spans="1:4" x14ac:dyDescent="0.2">
      <c r="A1263">
        <v>13121001001</v>
      </c>
      <c r="B1263" s="14">
        <v>110</v>
      </c>
      <c r="C1263" s="14">
        <v>180</v>
      </c>
      <c r="D1263" s="15">
        <f>IFERROR(HousingProblemsTbl[[#This Row],[Total Rental Units with Severe Housing Problems and Equal to or less than 80% AMI]]/HousingProblemsTbl[[#This Row],[Total Rental Units Equal to or less than 80% AMI]], "-")</f>
        <v>0.61111111111111116</v>
      </c>
    </row>
    <row r="1264" spans="1:4" x14ac:dyDescent="0.2">
      <c r="A1264">
        <v>13121001002</v>
      </c>
      <c r="B1264" s="14">
        <v>160</v>
      </c>
      <c r="C1264" s="14">
        <v>280</v>
      </c>
      <c r="D1264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1265" spans="1:4" x14ac:dyDescent="0.2">
      <c r="A1265">
        <v>13121001101</v>
      </c>
      <c r="B1265" s="14">
        <v>25</v>
      </c>
      <c r="C1265" s="14">
        <v>50</v>
      </c>
      <c r="D126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266" spans="1:4" x14ac:dyDescent="0.2">
      <c r="A1266">
        <v>13121001102</v>
      </c>
      <c r="B1266" s="14">
        <v>280</v>
      </c>
      <c r="C1266" s="14">
        <v>320</v>
      </c>
      <c r="D1266" s="15">
        <f>IFERROR(HousingProblemsTbl[[#This Row],[Total Rental Units with Severe Housing Problems and Equal to or less than 80% AMI]]/HousingProblemsTbl[[#This Row],[Total Rental Units Equal to or less than 80% AMI]], "-")</f>
        <v>0.875</v>
      </c>
    </row>
    <row r="1267" spans="1:4" x14ac:dyDescent="0.2">
      <c r="A1267">
        <v>13121001203</v>
      </c>
      <c r="B1267" s="14">
        <v>160</v>
      </c>
      <c r="C1267" s="14">
        <v>785</v>
      </c>
      <c r="D1267" s="15">
        <f>IFERROR(HousingProblemsTbl[[#This Row],[Total Rental Units with Severe Housing Problems and Equal to or less than 80% AMI]]/HousingProblemsTbl[[#This Row],[Total Rental Units Equal to or less than 80% AMI]], "-")</f>
        <v>0.20382165605095542</v>
      </c>
    </row>
    <row r="1268" spans="1:4" x14ac:dyDescent="0.2">
      <c r="A1268">
        <v>13121001204</v>
      </c>
      <c r="B1268" s="14">
        <v>60</v>
      </c>
      <c r="C1268" s="14">
        <v>150</v>
      </c>
      <c r="D1268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269" spans="1:4" x14ac:dyDescent="0.2">
      <c r="A1269">
        <v>13121001205</v>
      </c>
      <c r="B1269" s="14">
        <v>210</v>
      </c>
      <c r="C1269" s="14">
        <v>265</v>
      </c>
      <c r="D1269" s="15">
        <f>IFERROR(HousingProblemsTbl[[#This Row],[Total Rental Units with Severe Housing Problems and Equal to or less than 80% AMI]]/HousingProblemsTbl[[#This Row],[Total Rental Units Equal to or less than 80% AMI]], "-")</f>
        <v>0.79245283018867929</v>
      </c>
    </row>
    <row r="1270" spans="1:4" x14ac:dyDescent="0.2">
      <c r="A1270">
        <v>13121001206</v>
      </c>
      <c r="B1270" s="14">
        <v>250</v>
      </c>
      <c r="C1270" s="14">
        <v>295</v>
      </c>
      <c r="D1270" s="15">
        <f>IFERROR(HousingProblemsTbl[[#This Row],[Total Rental Units with Severe Housing Problems and Equal to or less than 80% AMI]]/HousingProblemsTbl[[#This Row],[Total Rental Units Equal to or less than 80% AMI]], "-")</f>
        <v>0.84745762711864403</v>
      </c>
    </row>
    <row r="1271" spans="1:4" x14ac:dyDescent="0.2">
      <c r="A1271">
        <v>13121001301</v>
      </c>
      <c r="B1271" s="14">
        <v>505</v>
      </c>
      <c r="C1271" s="14">
        <v>560</v>
      </c>
      <c r="D1271" s="15">
        <f>IFERROR(HousingProblemsTbl[[#This Row],[Total Rental Units with Severe Housing Problems and Equal to or less than 80% AMI]]/HousingProblemsTbl[[#This Row],[Total Rental Units Equal to or less than 80% AMI]], "-")</f>
        <v>0.9017857142857143</v>
      </c>
    </row>
    <row r="1272" spans="1:4" x14ac:dyDescent="0.2">
      <c r="A1272">
        <v>13121001302</v>
      </c>
      <c r="B1272" s="14">
        <v>70</v>
      </c>
      <c r="C1272" s="14">
        <v>265</v>
      </c>
      <c r="D1272" s="15">
        <f>IFERROR(HousingProblemsTbl[[#This Row],[Total Rental Units with Severe Housing Problems and Equal to or less than 80% AMI]]/HousingProblemsTbl[[#This Row],[Total Rental Units Equal to or less than 80% AMI]], "-")</f>
        <v>0.26415094339622641</v>
      </c>
    </row>
    <row r="1273" spans="1:4" x14ac:dyDescent="0.2">
      <c r="A1273">
        <v>13121001400</v>
      </c>
      <c r="B1273" s="14">
        <v>60</v>
      </c>
      <c r="C1273" s="14">
        <v>180</v>
      </c>
      <c r="D1273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274" spans="1:4" x14ac:dyDescent="0.2">
      <c r="A1274">
        <v>13121001501</v>
      </c>
      <c r="B1274" s="14">
        <v>330</v>
      </c>
      <c r="C1274" s="14">
        <v>475</v>
      </c>
      <c r="D1274" s="15">
        <f>IFERROR(HousingProblemsTbl[[#This Row],[Total Rental Units with Severe Housing Problems and Equal to or less than 80% AMI]]/HousingProblemsTbl[[#This Row],[Total Rental Units Equal to or less than 80% AMI]], "-")</f>
        <v>0.69473684210526321</v>
      </c>
    </row>
    <row r="1275" spans="1:4" x14ac:dyDescent="0.2">
      <c r="A1275">
        <v>13121001502</v>
      </c>
      <c r="B1275" s="14">
        <v>185</v>
      </c>
      <c r="C1275" s="14">
        <v>330</v>
      </c>
      <c r="D1275" s="15">
        <f>IFERROR(HousingProblemsTbl[[#This Row],[Total Rental Units with Severe Housing Problems and Equal to or less than 80% AMI]]/HousingProblemsTbl[[#This Row],[Total Rental Units Equal to or less than 80% AMI]], "-")</f>
        <v>0.56060606060606055</v>
      </c>
    </row>
    <row r="1276" spans="1:4" x14ac:dyDescent="0.2">
      <c r="A1276">
        <v>13121001600</v>
      </c>
      <c r="B1276" s="14">
        <v>65</v>
      </c>
      <c r="C1276" s="14">
        <v>175</v>
      </c>
      <c r="D1276" s="15">
        <f>IFERROR(HousingProblemsTbl[[#This Row],[Total Rental Units with Severe Housing Problems and Equal to or less than 80% AMI]]/HousingProblemsTbl[[#This Row],[Total Rental Units Equal to or less than 80% AMI]], "-")</f>
        <v>0.37142857142857144</v>
      </c>
    </row>
    <row r="1277" spans="1:4" x14ac:dyDescent="0.2">
      <c r="A1277">
        <v>13121001701</v>
      </c>
      <c r="B1277" s="14">
        <v>85</v>
      </c>
      <c r="C1277" s="14">
        <v>295</v>
      </c>
      <c r="D1277" s="15">
        <f>IFERROR(HousingProblemsTbl[[#This Row],[Total Rental Units with Severe Housing Problems and Equal to or less than 80% AMI]]/HousingProblemsTbl[[#This Row],[Total Rental Units Equal to or less than 80% AMI]], "-")</f>
        <v>0.28813559322033899</v>
      </c>
    </row>
    <row r="1278" spans="1:4" x14ac:dyDescent="0.2">
      <c r="A1278">
        <v>13121001702</v>
      </c>
      <c r="B1278" s="14">
        <v>100</v>
      </c>
      <c r="C1278" s="14">
        <v>230</v>
      </c>
      <c r="D1278" s="15">
        <f>IFERROR(HousingProblemsTbl[[#This Row],[Total Rental Units with Severe Housing Problems and Equal to or less than 80% AMI]]/HousingProblemsTbl[[#This Row],[Total Rental Units Equal to or less than 80% AMI]], "-")</f>
        <v>0.43478260869565216</v>
      </c>
    </row>
    <row r="1279" spans="1:4" x14ac:dyDescent="0.2">
      <c r="A1279">
        <v>13121001801</v>
      </c>
      <c r="B1279" s="14">
        <v>225</v>
      </c>
      <c r="C1279" s="14">
        <v>1005</v>
      </c>
      <c r="D1279" s="15">
        <f>IFERROR(HousingProblemsTbl[[#This Row],[Total Rental Units with Severe Housing Problems and Equal to or less than 80% AMI]]/HousingProblemsTbl[[#This Row],[Total Rental Units Equal to or less than 80% AMI]], "-")</f>
        <v>0.22388059701492538</v>
      </c>
    </row>
    <row r="1280" spans="1:4" x14ac:dyDescent="0.2">
      <c r="A1280">
        <v>13121001802</v>
      </c>
      <c r="B1280" s="14">
        <v>100</v>
      </c>
      <c r="C1280" s="14">
        <v>445</v>
      </c>
      <c r="D1280" s="15">
        <f>IFERROR(HousingProblemsTbl[[#This Row],[Total Rental Units with Severe Housing Problems and Equal to or less than 80% AMI]]/HousingProblemsTbl[[#This Row],[Total Rental Units Equal to or less than 80% AMI]], "-")</f>
        <v>0.2247191011235955</v>
      </c>
    </row>
    <row r="1281" spans="1:4" x14ac:dyDescent="0.2">
      <c r="A1281">
        <v>13121001901</v>
      </c>
      <c r="B1281" s="14">
        <v>0</v>
      </c>
      <c r="C1281" s="14">
        <v>150</v>
      </c>
      <c r="D128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282" spans="1:4" x14ac:dyDescent="0.2">
      <c r="A1282">
        <v>13121001902</v>
      </c>
      <c r="B1282" s="14">
        <v>165</v>
      </c>
      <c r="C1282" s="14">
        <v>360</v>
      </c>
      <c r="D1282" s="15">
        <f>IFERROR(HousingProblemsTbl[[#This Row],[Total Rental Units with Severe Housing Problems and Equal to or less than 80% AMI]]/HousingProblemsTbl[[#This Row],[Total Rental Units Equal to or less than 80% AMI]], "-")</f>
        <v>0.45833333333333331</v>
      </c>
    </row>
    <row r="1283" spans="1:4" x14ac:dyDescent="0.2">
      <c r="A1283">
        <v>13121002100</v>
      </c>
      <c r="B1283" s="14">
        <v>120</v>
      </c>
      <c r="C1283" s="14">
        <v>270</v>
      </c>
      <c r="D1283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1284" spans="1:4" x14ac:dyDescent="0.2">
      <c r="A1284">
        <v>13121002300</v>
      </c>
      <c r="B1284" s="14">
        <v>145</v>
      </c>
      <c r="C1284" s="14">
        <v>330</v>
      </c>
      <c r="D1284" s="15">
        <f>IFERROR(HousingProblemsTbl[[#This Row],[Total Rental Units with Severe Housing Problems and Equal to or less than 80% AMI]]/HousingProblemsTbl[[#This Row],[Total Rental Units Equal to or less than 80% AMI]], "-")</f>
        <v>0.43939393939393939</v>
      </c>
    </row>
    <row r="1285" spans="1:4" x14ac:dyDescent="0.2">
      <c r="A1285">
        <v>13121002400</v>
      </c>
      <c r="B1285" s="14">
        <v>340</v>
      </c>
      <c r="C1285" s="14">
        <v>655</v>
      </c>
      <c r="D1285" s="15">
        <f>IFERROR(HousingProblemsTbl[[#This Row],[Total Rental Units with Severe Housing Problems and Equal to or less than 80% AMI]]/HousingProblemsTbl[[#This Row],[Total Rental Units Equal to or less than 80% AMI]], "-")</f>
        <v>0.51908396946564883</v>
      </c>
    </row>
    <row r="1286" spans="1:4" x14ac:dyDescent="0.2">
      <c r="A1286">
        <v>13121002500</v>
      </c>
      <c r="B1286" s="14">
        <v>335</v>
      </c>
      <c r="C1286" s="14">
        <v>860</v>
      </c>
      <c r="D1286" s="15">
        <f>IFERROR(HousingProblemsTbl[[#This Row],[Total Rental Units with Severe Housing Problems and Equal to or less than 80% AMI]]/HousingProblemsTbl[[#This Row],[Total Rental Units Equal to or less than 80% AMI]], "-")</f>
        <v>0.38953488372093026</v>
      </c>
    </row>
    <row r="1287" spans="1:4" x14ac:dyDescent="0.2">
      <c r="A1287">
        <v>13121002600</v>
      </c>
      <c r="B1287" s="14">
        <v>220</v>
      </c>
      <c r="C1287" s="14">
        <v>385</v>
      </c>
      <c r="D1287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1288" spans="1:4" x14ac:dyDescent="0.2">
      <c r="A1288">
        <v>13121002801</v>
      </c>
      <c r="B1288" s="14">
        <v>185</v>
      </c>
      <c r="C1288" s="14">
        <v>345</v>
      </c>
      <c r="D1288" s="15">
        <f>IFERROR(HousingProblemsTbl[[#This Row],[Total Rental Units with Severe Housing Problems and Equal to or less than 80% AMI]]/HousingProblemsTbl[[#This Row],[Total Rental Units Equal to or less than 80% AMI]], "-")</f>
        <v>0.53623188405797106</v>
      </c>
    </row>
    <row r="1289" spans="1:4" x14ac:dyDescent="0.2">
      <c r="A1289">
        <v>13121002802</v>
      </c>
      <c r="B1289" s="14">
        <v>215</v>
      </c>
      <c r="C1289" s="14">
        <v>475</v>
      </c>
      <c r="D1289" s="15">
        <f>IFERROR(HousingProblemsTbl[[#This Row],[Total Rental Units with Severe Housing Problems and Equal to or less than 80% AMI]]/HousingProblemsTbl[[#This Row],[Total Rental Units Equal to or less than 80% AMI]], "-")</f>
        <v>0.45263157894736844</v>
      </c>
    </row>
    <row r="1290" spans="1:4" x14ac:dyDescent="0.2">
      <c r="A1290">
        <v>13121002900</v>
      </c>
      <c r="B1290" s="14">
        <v>105</v>
      </c>
      <c r="C1290" s="14">
        <v>255</v>
      </c>
      <c r="D1290" s="15">
        <f>IFERROR(HousingProblemsTbl[[#This Row],[Total Rental Units with Severe Housing Problems and Equal to or less than 80% AMI]]/HousingProblemsTbl[[#This Row],[Total Rental Units Equal to or less than 80% AMI]], "-")</f>
        <v>0.41176470588235292</v>
      </c>
    </row>
    <row r="1291" spans="1:4" x14ac:dyDescent="0.2">
      <c r="A1291">
        <v>13121003000</v>
      </c>
      <c r="B1291" s="14">
        <v>145</v>
      </c>
      <c r="C1291" s="14">
        <v>170</v>
      </c>
      <c r="D1291" s="15">
        <f>IFERROR(HousingProblemsTbl[[#This Row],[Total Rental Units with Severe Housing Problems and Equal to or less than 80% AMI]]/HousingProblemsTbl[[#This Row],[Total Rental Units Equal to or less than 80% AMI]], "-")</f>
        <v>0.8529411764705882</v>
      </c>
    </row>
    <row r="1292" spans="1:4" x14ac:dyDescent="0.2">
      <c r="A1292">
        <v>13121003100</v>
      </c>
      <c r="B1292" s="14">
        <v>130</v>
      </c>
      <c r="C1292" s="14">
        <v>370</v>
      </c>
      <c r="D1292" s="15">
        <f>IFERROR(HousingProblemsTbl[[#This Row],[Total Rental Units with Severe Housing Problems and Equal to or less than 80% AMI]]/HousingProblemsTbl[[#This Row],[Total Rental Units Equal to or less than 80% AMI]], "-")</f>
        <v>0.35135135135135137</v>
      </c>
    </row>
    <row r="1293" spans="1:4" x14ac:dyDescent="0.2">
      <c r="A1293">
        <v>13121003200</v>
      </c>
      <c r="B1293" s="14">
        <v>45</v>
      </c>
      <c r="C1293" s="14">
        <v>65</v>
      </c>
      <c r="D1293" s="15">
        <f>IFERROR(HousingProblemsTbl[[#This Row],[Total Rental Units with Severe Housing Problems and Equal to or less than 80% AMI]]/HousingProblemsTbl[[#This Row],[Total Rental Units Equal to or less than 80% AMI]], "-")</f>
        <v>0.69230769230769229</v>
      </c>
    </row>
    <row r="1294" spans="1:4" x14ac:dyDescent="0.2">
      <c r="A1294">
        <v>13121003500</v>
      </c>
      <c r="B1294" s="14">
        <v>145</v>
      </c>
      <c r="C1294" s="14">
        <v>370</v>
      </c>
      <c r="D1294" s="15">
        <f>IFERROR(HousingProblemsTbl[[#This Row],[Total Rental Units with Severe Housing Problems and Equal to or less than 80% AMI]]/HousingProblemsTbl[[#This Row],[Total Rental Units Equal to or less than 80% AMI]], "-")</f>
        <v>0.39189189189189189</v>
      </c>
    </row>
    <row r="1295" spans="1:4" x14ac:dyDescent="0.2">
      <c r="A1295">
        <v>13121003600</v>
      </c>
      <c r="B1295" s="14">
        <v>95</v>
      </c>
      <c r="C1295" s="14">
        <v>259</v>
      </c>
      <c r="D1295" s="15">
        <f>IFERROR(HousingProblemsTbl[[#This Row],[Total Rental Units with Severe Housing Problems and Equal to or less than 80% AMI]]/HousingProblemsTbl[[#This Row],[Total Rental Units Equal to or less than 80% AMI]], "-")</f>
        <v>0.36679536679536678</v>
      </c>
    </row>
    <row r="1296" spans="1:4" x14ac:dyDescent="0.2">
      <c r="A1296">
        <v>13121003700</v>
      </c>
      <c r="B1296" s="14">
        <v>20</v>
      </c>
      <c r="C1296" s="14">
        <v>145</v>
      </c>
      <c r="D1296" s="15">
        <f>IFERROR(HousingProblemsTbl[[#This Row],[Total Rental Units with Severe Housing Problems and Equal to or less than 80% AMI]]/HousingProblemsTbl[[#This Row],[Total Rental Units Equal to or less than 80% AMI]], "-")</f>
        <v>0.13793103448275862</v>
      </c>
    </row>
    <row r="1297" spans="1:4" x14ac:dyDescent="0.2">
      <c r="A1297">
        <v>13121003800</v>
      </c>
      <c r="B1297" s="14">
        <v>125</v>
      </c>
      <c r="C1297" s="14">
        <v>220</v>
      </c>
      <c r="D1297" s="15">
        <f>IFERROR(HousingProblemsTbl[[#This Row],[Total Rental Units with Severe Housing Problems and Equal to or less than 80% AMI]]/HousingProblemsTbl[[#This Row],[Total Rental Units Equal to or less than 80% AMI]], "-")</f>
        <v>0.56818181818181823</v>
      </c>
    </row>
    <row r="1298" spans="1:4" x14ac:dyDescent="0.2">
      <c r="A1298">
        <v>13121003900</v>
      </c>
      <c r="B1298" s="14">
        <v>119</v>
      </c>
      <c r="C1298" s="14">
        <v>350</v>
      </c>
      <c r="D1298" s="15">
        <f>IFERROR(HousingProblemsTbl[[#This Row],[Total Rental Units with Severe Housing Problems and Equal to or less than 80% AMI]]/HousingProblemsTbl[[#This Row],[Total Rental Units Equal to or less than 80% AMI]], "-")</f>
        <v>0.34</v>
      </c>
    </row>
    <row r="1299" spans="1:4" x14ac:dyDescent="0.2">
      <c r="A1299">
        <v>13121004000</v>
      </c>
      <c r="B1299" s="14">
        <v>219</v>
      </c>
      <c r="C1299" s="14">
        <v>555</v>
      </c>
      <c r="D1299" s="15">
        <f>IFERROR(HousingProblemsTbl[[#This Row],[Total Rental Units with Severe Housing Problems and Equal to or less than 80% AMI]]/HousingProblemsTbl[[#This Row],[Total Rental Units Equal to or less than 80% AMI]], "-")</f>
        <v>0.39459459459459462</v>
      </c>
    </row>
    <row r="1300" spans="1:4" x14ac:dyDescent="0.2">
      <c r="A1300">
        <v>13121004100</v>
      </c>
      <c r="B1300" s="14">
        <v>65</v>
      </c>
      <c r="C1300" s="14">
        <v>235</v>
      </c>
      <c r="D1300" s="15">
        <f>IFERROR(HousingProblemsTbl[[#This Row],[Total Rental Units with Severe Housing Problems and Equal to or less than 80% AMI]]/HousingProblemsTbl[[#This Row],[Total Rental Units Equal to or less than 80% AMI]], "-")</f>
        <v>0.27659574468085107</v>
      </c>
    </row>
    <row r="1301" spans="1:4" x14ac:dyDescent="0.2">
      <c r="A1301">
        <v>13121004200</v>
      </c>
      <c r="B1301" s="14">
        <v>210</v>
      </c>
      <c r="C1301" s="14">
        <v>1015</v>
      </c>
      <c r="D1301" s="15">
        <f>IFERROR(HousingProblemsTbl[[#This Row],[Total Rental Units with Severe Housing Problems and Equal to or less than 80% AMI]]/HousingProblemsTbl[[#This Row],[Total Rental Units Equal to or less than 80% AMI]], "-")</f>
        <v>0.20689655172413793</v>
      </c>
    </row>
    <row r="1302" spans="1:4" x14ac:dyDescent="0.2">
      <c r="A1302">
        <v>13121004300</v>
      </c>
      <c r="B1302" s="14">
        <v>70</v>
      </c>
      <c r="C1302" s="14">
        <v>275</v>
      </c>
      <c r="D1302" s="15">
        <f>IFERROR(HousingProblemsTbl[[#This Row],[Total Rental Units with Severe Housing Problems and Equal to or less than 80% AMI]]/HousingProblemsTbl[[#This Row],[Total Rental Units Equal to or less than 80% AMI]], "-")</f>
        <v>0.25454545454545452</v>
      </c>
    </row>
    <row r="1303" spans="1:4" x14ac:dyDescent="0.2">
      <c r="A1303">
        <v>13121004400</v>
      </c>
      <c r="B1303" s="14">
        <v>370</v>
      </c>
      <c r="C1303" s="14">
        <v>1170</v>
      </c>
      <c r="D1303" s="15">
        <f>IFERROR(HousingProblemsTbl[[#This Row],[Total Rental Units with Severe Housing Problems and Equal to or less than 80% AMI]]/HousingProblemsTbl[[#This Row],[Total Rental Units Equal to or less than 80% AMI]], "-")</f>
        <v>0.31623931623931623</v>
      </c>
    </row>
    <row r="1304" spans="1:4" x14ac:dyDescent="0.2">
      <c r="A1304">
        <v>13121004800</v>
      </c>
      <c r="B1304" s="14">
        <v>164</v>
      </c>
      <c r="C1304" s="14">
        <v>585</v>
      </c>
      <c r="D1304" s="15">
        <f>IFERROR(HousingProblemsTbl[[#This Row],[Total Rental Units with Severe Housing Problems and Equal to or less than 80% AMI]]/HousingProblemsTbl[[#This Row],[Total Rental Units Equal to or less than 80% AMI]], "-")</f>
        <v>0.28034188034188035</v>
      </c>
    </row>
    <row r="1305" spans="1:4" x14ac:dyDescent="0.2">
      <c r="A1305">
        <v>13121004900</v>
      </c>
      <c r="B1305" s="14">
        <v>189</v>
      </c>
      <c r="C1305" s="14">
        <v>260</v>
      </c>
      <c r="D1305" s="15">
        <f>IFERROR(HousingProblemsTbl[[#This Row],[Total Rental Units with Severe Housing Problems and Equal to or less than 80% AMI]]/HousingProblemsTbl[[#This Row],[Total Rental Units Equal to or less than 80% AMI]], "-")</f>
        <v>0.72692307692307689</v>
      </c>
    </row>
    <row r="1306" spans="1:4" x14ac:dyDescent="0.2">
      <c r="A1306">
        <v>13121005000</v>
      </c>
      <c r="B1306" s="14">
        <v>119</v>
      </c>
      <c r="C1306" s="14">
        <v>355</v>
      </c>
      <c r="D1306" s="15">
        <f>IFERROR(HousingProblemsTbl[[#This Row],[Total Rental Units with Severe Housing Problems and Equal to or less than 80% AMI]]/HousingProblemsTbl[[#This Row],[Total Rental Units Equal to or less than 80% AMI]], "-")</f>
        <v>0.3352112676056338</v>
      </c>
    </row>
    <row r="1307" spans="1:4" x14ac:dyDescent="0.2">
      <c r="A1307">
        <v>13121005200</v>
      </c>
      <c r="B1307" s="14">
        <v>105</v>
      </c>
      <c r="C1307" s="14">
        <v>175</v>
      </c>
      <c r="D1307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1308" spans="1:4" x14ac:dyDescent="0.2">
      <c r="A1308">
        <v>13121005300</v>
      </c>
      <c r="B1308" s="14">
        <v>95</v>
      </c>
      <c r="C1308" s="14">
        <v>195</v>
      </c>
      <c r="D1308" s="15">
        <f>IFERROR(HousingProblemsTbl[[#This Row],[Total Rental Units with Severe Housing Problems and Equal to or less than 80% AMI]]/HousingProblemsTbl[[#This Row],[Total Rental Units Equal to or less than 80% AMI]], "-")</f>
        <v>0.48717948717948717</v>
      </c>
    </row>
    <row r="1309" spans="1:4" x14ac:dyDescent="0.2">
      <c r="A1309">
        <v>13121005501</v>
      </c>
      <c r="B1309" s="14">
        <v>145</v>
      </c>
      <c r="C1309" s="14">
        <v>585</v>
      </c>
      <c r="D1309" s="15">
        <f>IFERROR(HousingProblemsTbl[[#This Row],[Total Rental Units with Severe Housing Problems and Equal to or less than 80% AMI]]/HousingProblemsTbl[[#This Row],[Total Rental Units Equal to or less than 80% AMI]], "-")</f>
        <v>0.24786324786324787</v>
      </c>
    </row>
    <row r="1310" spans="1:4" x14ac:dyDescent="0.2">
      <c r="A1310">
        <v>13121005503</v>
      </c>
      <c r="B1310" s="14">
        <v>285</v>
      </c>
      <c r="C1310" s="14">
        <v>495</v>
      </c>
      <c r="D1310" s="15">
        <f>IFERROR(HousingProblemsTbl[[#This Row],[Total Rental Units with Severe Housing Problems and Equal to or less than 80% AMI]]/HousingProblemsTbl[[#This Row],[Total Rental Units Equal to or less than 80% AMI]], "-")</f>
        <v>0.5757575757575758</v>
      </c>
    </row>
    <row r="1311" spans="1:4" x14ac:dyDescent="0.2">
      <c r="A1311">
        <v>13121005504</v>
      </c>
      <c r="B1311" s="14">
        <v>95</v>
      </c>
      <c r="C1311" s="14">
        <v>200</v>
      </c>
      <c r="D1311" s="15">
        <f>IFERROR(HousingProblemsTbl[[#This Row],[Total Rental Units with Severe Housing Problems and Equal to or less than 80% AMI]]/HousingProblemsTbl[[#This Row],[Total Rental Units Equal to or less than 80% AMI]], "-")</f>
        <v>0.47499999999999998</v>
      </c>
    </row>
    <row r="1312" spans="1:4" x14ac:dyDescent="0.2">
      <c r="A1312">
        <v>13121005700</v>
      </c>
      <c r="B1312" s="14">
        <v>155</v>
      </c>
      <c r="C1312" s="14">
        <v>440</v>
      </c>
      <c r="D1312" s="15">
        <f>IFERROR(HousingProblemsTbl[[#This Row],[Total Rental Units with Severe Housing Problems and Equal to or less than 80% AMI]]/HousingProblemsTbl[[#This Row],[Total Rental Units Equal to or less than 80% AMI]], "-")</f>
        <v>0.35227272727272729</v>
      </c>
    </row>
    <row r="1313" spans="1:4" x14ac:dyDescent="0.2">
      <c r="A1313">
        <v>13121005800</v>
      </c>
      <c r="B1313" s="14">
        <v>49</v>
      </c>
      <c r="C1313" s="14">
        <v>160</v>
      </c>
      <c r="D1313" s="15">
        <f>IFERROR(HousingProblemsTbl[[#This Row],[Total Rental Units with Severe Housing Problems and Equal to or less than 80% AMI]]/HousingProblemsTbl[[#This Row],[Total Rental Units Equal to or less than 80% AMI]], "-")</f>
        <v>0.30625000000000002</v>
      </c>
    </row>
    <row r="1314" spans="1:4" x14ac:dyDescent="0.2">
      <c r="A1314">
        <v>13121006000</v>
      </c>
      <c r="B1314" s="14">
        <v>225</v>
      </c>
      <c r="C1314" s="14">
        <v>610</v>
      </c>
      <c r="D1314" s="15">
        <f>IFERROR(HousingProblemsTbl[[#This Row],[Total Rental Units with Severe Housing Problems and Equal to or less than 80% AMI]]/HousingProblemsTbl[[#This Row],[Total Rental Units Equal to or less than 80% AMI]], "-")</f>
        <v>0.36885245901639346</v>
      </c>
    </row>
    <row r="1315" spans="1:4" x14ac:dyDescent="0.2">
      <c r="A1315">
        <v>13121006100</v>
      </c>
      <c r="B1315" s="14">
        <v>275</v>
      </c>
      <c r="C1315" s="14">
        <v>520</v>
      </c>
      <c r="D1315" s="15">
        <f>IFERROR(HousingProblemsTbl[[#This Row],[Total Rental Units with Severe Housing Problems and Equal to or less than 80% AMI]]/HousingProblemsTbl[[#This Row],[Total Rental Units Equal to or less than 80% AMI]], "-")</f>
        <v>0.52884615384615385</v>
      </c>
    </row>
    <row r="1316" spans="1:4" x14ac:dyDescent="0.2">
      <c r="A1316">
        <v>13121006200</v>
      </c>
      <c r="B1316" s="14">
        <v>34</v>
      </c>
      <c r="C1316" s="14">
        <v>245</v>
      </c>
      <c r="D1316" s="15">
        <f>IFERROR(HousingProblemsTbl[[#This Row],[Total Rental Units with Severe Housing Problems and Equal to or less than 80% AMI]]/HousingProblemsTbl[[#This Row],[Total Rental Units Equal to or less than 80% AMI]], "-")</f>
        <v>0.13877551020408163</v>
      </c>
    </row>
    <row r="1317" spans="1:4" x14ac:dyDescent="0.2">
      <c r="A1317">
        <v>13121006300</v>
      </c>
      <c r="B1317" s="14">
        <v>124</v>
      </c>
      <c r="C1317" s="14">
        <v>335</v>
      </c>
      <c r="D1317" s="15">
        <f>IFERROR(HousingProblemsTbl[[#This Row],[Total Rental Units with Severe Housing Problems and Equal to or less than 80% AMI]]/HousingProblemsTbl[[#This Row],[Total Rental Units Equal to or less than 80% AMI]], "-")</f>
        <v>0.37014925373134328</v>
      </c>
    </row>
    <row r="1318" spans="1:4" x14ac:dyDescent="0.2">
      <c r="A1318">
        <v>13121006400</v>
      </c>
      <c r="B1318" s="14">
        <v>75</v>
      </c>
      <c r="C1318" s="14">
        <v>190</v>
      </c>
      <c r="D1318" s="15">
        <f>IFERROR(HousingProblemsTbl[[#This Row],[Total Rental Units with Severe Housing Problems and Equal to or less than 80% AMI]]/HousingProblemsTbl[[#This Row],[Total Rental Units Equal to or less than 80% AMI]], "-")</f>
        <v>0.39473684210526316</v>
      </c>
    </row>
    <row r="1319" spans="1:4" x14ac:dyDescent="0.2">
      <c r="A1319">
        <v>13121006500</v>
      </c>
      <c r="B1319" s="14">
        <v>260</v>
      </c>
      <c r="C1319" s="14">
        <v>495</v>
      </c>
      <c r="D1319" s="15">
        <f>IFERROR(HousingProblemsTbl[[#This Row],[Total Rental Units with Severe Housing Problems and Equal to or less than 80% AMI]]/HousingProblemsTbl[[#This Row],[Total Rental Units Equal to or less than 80% AMI]], "-")</f>
        <v>0.5252525252525253</v>
      </c>
    </row>
    <row r="1320" spans="1:4" x14ac:dyDescent="0.2">
      <c r="A1320">
        <v>13121006601</v>
      </c>
      <c r="B1320" s="14">
        <v>110</v>
      </c>
      <c r="C1320" s="14">
        <v>195</v>
      </c>
      <c r="D1320" s="15">
        <f>IFERROR(HousingProblemsTbl[[#This Row],[Total Rental Units with Severe Housing Problems and Equal to or less than 80% AMI]]/HousingProblemsTbl[[#This Row],[Total Rental Units Equal to or less than 80% AMI]], "-")</f>
        <v>0.5641025641025641</v>
      </c>
    </row>
    <row r="1321" spans="1:4" x14ac:dyDescent="0.2">
      <c r="A1321">
        <v>13121006602</v>
      </c>
      <c r="B1321" s="14">
        <v>90</v>
      </c>
      <c r="C1321" s="14">
        <v>255</v>
      </c>
      <c r="D1321" s="15">
        <f>IFERROR(HousingProblemsTbl[[#This Row],[Total Rental Units with Severe Housing Problems and Equal to or less than 80% AMI]]/HousingProblemsTbl[[#This Row],[Total Rental Units Equal to or less than 80% AMI]], "-")</f>
        <v>0.35294117647058826</v>
      </c>
    </row>
    <row r="1322" spans="1:4" x14ac:dyDescent="0.2">
      <c r="A1322">
        <v>13121006701</v>
      </c>
      <c r="B1322" s="14">
        <v>335</v>
      </c>
      <c r="C1322" s="14">
        <v>665</v>
      </c>
      <c r="D1322" s="15">
        <f>IFERROR(HousingProblemsTbl[[#This Row],[Total Rental Units with Severe Housing Problems and Equal to or less than 80% AMI]]/HousingProblemsTbl[[#This Row],[Total Rental Units Equal to or less than 80% AMI]], "-")</f>
        <v>0.50375939849624063</v>
      </c>
    </row>
    <row r="1323" spans="1:4" x14ac:dyDescent="0.2">
      <c r="A1323">
        <v>13121006702</v>
      </c>
      <c r="B1323" s="14">
        <v>180</v>
      </c>
      <c r="C1323" s="14">
        <v>355</v>
      </c>
      <c r="D1323" s="15">
        <f>IFERROR(HousingProblemsTbl[[#This Row],[Total Rental Units with Severe Housing Problems and Equal to or less than 80% AMI]]/HousingProblemsTbl[[#This Row],[Total Rental Units Equal to or less than 80% AMI]], "-")</f>
        <v>0.50704225352112675</v>
      </c>
    </row>
    <row r="1324" spans="1:4" x14ac:dyDescent="0.2">
      <c r="A1324">
        <v>13121006801</v>
      </c>
      <c r="B1324" s="14">
        <v>0</v>
      </c>
      <c r="C1324" s="14">
        <v>0</v>
      </c>
      <c r="D132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325" spans="1:4" x14ac:dyDescent="0.2">
      <c r="A1325">
        <v>13121006802</v>
      </c>
      <c r="B1325" s="14">
        <v>220</v>
      </c>
      <c r="C1325" s="14">
        <v>440</v>
      </c>
      <c r="D132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326" spans="1:4" x14ac:dyDescent="0.2">
      <c r="A1326">
        <v>13121006900</v>
      </c>
      <c r="B1326" s="14">
        <v>145</v>
      </c>
      <c r="C1326" s="14">
        <v>410</v>
      </c>
      <c r="D1326" s="15">
        <f>IFERROR(HousingProblemsTbl[[#This Row],[Total Rental Units with Severe Housing Problems and Equal to or less than 80% AMI]]/HousingProblemsTbl[[#This Row],[Total Rental Units Equal to or less than 80% AMI]], "-")</f>
        <v>0.35365853658536583</v>
      </c>
    </row>
    <row r="1327" spans="1:4" x14ac:dyDescent="0.2">
      <c r="A1327">
        <v>13121007001</v>
      </c>
      <c r="B1327" s="14">
        <v>325</v>
      </c>
      <c r="C1327" s="14">
        <v>790</v>
      </c>
      <c r="D1327" s="15">
        <f>IFERROR(HousingProblemsTbl[[#This Row],[Total Rental Units with Severe Housing Problems and Equal to or less than 80% AMI]]/HousingProblemsTbl[[#This Row],[Total Rental Units Equal to or less than 80% AMI]], "-")</f>
        <v>0.41139240506329117</v>
      </c>
    </row>
    <row r="1328" spans="1:4" x14ac:dyDescent="0.2">
      <c r="A1328">
        <v>13121007002</v>
      </c>
      <c r="B1328" s="14">
        <v>215</v>
      </c>
      <c r="C1328" s="14">
        <v>515</v>
      </c>
      <c r="D1328" s="15">
        <f>IFERROR(HousingProblemsTbl[[#This Row],[Total Rental Units with Severe Housing Problems and Equal to or less than 80% AMI]]/HousingProblemsTbl[[#This Row],[Total Rental Units Equal to or less than 80% AMI]], "-")</f>
        <v>0.41747572815533979</v>
      </c>
    </row>
    <row r="1329" spans="1:4" x14ac:dyDescent="0.2">
      <c r="A1329">
        <v>13121007100</v>
      </c>
      <c r="B1329" s="14">
        <v>245</v>
      </c>
      <c r="C1329" s="14">
        <v>475</v>
      </c>
      <c r="D1329" s="15">
        <f>IFERROR(HousingProblemsTbl[[#This Row],[Total Rental Units with Severe Housing Problems and Equal to or less than 80% AMI]]/HousingProblemsTbl[[#This Row],[Total Rental Units Equal to or less than 80% AMI]], "-")</f>
        <v>0.51578947368421058</v>
      </c>
    </row>
    <row r="1330" spans="1:4" x14ac:dyDescent="0.2">
      <c r="A1330">
        <v>13121007200</v>
      </c>
      <c r="B1330" s="14">
        <v>140</v>
      </c>
      <c r="C1330" s="14">
        <v>315</v>
      </c>
      <c r="D1330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1331" spans="1:4" x14ac:dyDescent="0.2">
      <c r="A1331">
        <v>13121007301</v>
      </c>
      <c r="B1331" s="14">
        <v>450</v>
      </c>
      <c r="C1331" s="14">
        <v>970</v>
      </c>
      <c r="D1331" s="15">
        <f>IFERROR(HousingProblemsTbl[[#This Row],[Total Rental Units with Severe Housing Problems and Equal to or less than 80% AMI]]/HousingProblemsTbl[[#This Row],[Total Rental Units Equal to or less than 80% AMI]], "-")</f>
        <v>0.46391752577319589</v>
      </c>
    </row>
    <row r="1332" spans="1:4" x14ac:dyDescent="0.2">
      <c r="A1332">
        <v>13121007302</v>
      </c>
      <c r="B1332" s="14">
        <v>160</v>
      </c>
      <c r="C1332" s="14">
        <v>790</v>
      </c>
      <c r="D1332" s="15">
        <f>IFERROR(HousingProblemsTbl[[#This Row],[Total Rental Units with Severe Housing Problems and Equal to or less than 80% AMI]]/HousingProblemsTbl[[#This Row],[Total Rental Units Equal to or less than 80% AMI]], "-")</f>
        <v>0.20253164556962025</v>
      </c>
    </row>
    <row r="1333" spans="1:4" x14ac:dyDescent="0.2">
      <c r="A1333">
        <v>13121007400</v>
      </c>
      <c r="B1333" s="14">
        <v>370</v>
      </c>
      <c r="C1333" s="14">
        <v>1000</v>
      </c>
      <c r="D1333" s="15">
        <f>IFERROR(HousingProblemsTbl[[#This Row],[Total Rental Units with Severe Housing Problems and Equal to or less than 80% AMI]]/HousingProblemsTbl[[#This Row],[Total Rental Units Equal to or less than 80% AMI]], "-")</f>
        <v>0.37</v>
      </c>
    </row>
    <row r="1334" spans="1:4" x14ac:dyDescent="0.2">
      <c r="A1334">
        <v>13121007500</v>
      </c>
      <c r="B1334" s="14">
        <v>455</v>
      </c>
      <c r="C1334" s="14">
        <v>875</v>
      </c>
      <c r="D1334" s="15">
        <f>IFERROR(HousingProblemsTbl[[#This Row],[Total Rental Units with Severe Housing Problems and Equal to or less than 80% AMI]]/HousingProblemsTbl[[#This Row],[Total Rental Units Equal to or less than 80% AMI]], "-")</f>
        <v>0.52</v>
      </c>
    </row>
    <row r="1335" spans="1:4" x14ac:dyDescent="0.2">
      <c r="A1335">
        <v>13121007602</v>
      </c>
      <c r="B1335" s="14">
        <v>230</v>
      </c>
      <c r="C1335" s="14">
        <v>490</v>
      </c>
      <c r="D1335" s="15">
        <f>IFERROR(HousingProblemsTbl[[#This Row],[Total Rental Units with Severe Housing Problems and Equal to or less than 80% AMI]]/HousingProblemsTbl[[#This Row],[Total Rental Units Equal to or less than 80% AMI]], "-")</f>
        <v>0.46938775510204084</v>
      </c>
    </row>
    <row r="1336" spans="1:4" x14ac:dyDescent="0.2">
      <c r="A1336">
        <v>13121007603</v>
      </c>
      <c r="B1336" s="14">
        <v>960</v>
      </c>
      <c r="C1336" s="14">
        <v>1720</v>
      </c>
      <c r="D1336" s="15">
        <f>IFERROR(HousingProblemsTbl[[#This Row],[Total Rental Units with Severe Housing Problems and Equal to or less than 80% AMI]]/HousingProblemsTbl[[#This Row],[Total Rental Units Equal to or less than 80% AMI]], "-")</f>
        <v>0.55813953488372092</v>
      </c>
    </row>
    <row r="1337" spans="1:4" x14ac:dyDescent="0.2">
      <c r="A1337">
        <v>13121007604</v>
      </c>
      <c r="B1337" s="14">
        <v>265</v>
      </c>
      <c r="C1337" s="14">
        <v>1005</v>
      </c>
      <c r="D1337" s="15">
        <f>IFERROR(HousingProblemsTbl[[#This Row],[Total Rental Units with Severe Housing Problems and Equal to or less than 80% AMI]]/HousingProblemsTbl[[#This Row],[Total Rental Units Equal to or less than 80% AMI]], "-")</f>
        <v>0.26368159203980102</v>
      </c>
    </row>
    <row r="1338" spans="1:4" x14ac:dyDescent="0.2">
      <c r="A1338">
        <v>13121007703</v>
      </c>
      <c r="B1338" s="14">
        <v>320</v>
      </c>
      <c r="C1338" s="14">
        <v>625</v>
      </c>
      <c r="D1338" s="15">
        <f>IFERROR(HousingProblemsTbl[[#This Row],[Total Rental Units with Severe Housing Problems and Equal to or less than 80% AMI]]/HousingProblemsTbl[[#This Row],[Total Rental Units Equal to or less than 80% AMI]], "-")</f>
        <v>0.51200000000000001</v>
      </c>
    </row>
    <row r="1339" spans="1:4" x14ac:dyDescent="0.2">
      <c r="A1339">
        <v>13121007705</v>
      </c>
      <c r="B1339" s="14">
        <v>430</v>
      </c>
      <c r="C1339" s="14">
        <v>1445</v>
      </c>
      <c r="D1339" s="15">
        <f>IFERROR(HousingProblemsTbl[[#This Row],[Total Rental Units with Severe Housing Problems and Equal to or less than 80% AMI]]/HousingProblemsTbl[[#This Row],[Total Rental Units Equal to or less than 80% AMI]], "-")</f>
        <v>0.29757785467128028</v>
      </c>
    </row>
    <row r="1340" spans="1:4" x14ac:dyDescent="0.2">
      <c r="A1340">
        <v>13121007707</v>
      </c>
      <c r="B1340" s="14">
        <v>150</v>
      </c>
      <c r="C1340" s="14">
        <v>255</v>
      </c>
      <c r="D1340" s="15">
        <f>IFERROR(HousingProblemsTbl[[#This Row],[Total Rental Units with Severe Housing Problems and Equal to or less than 80% AMI]]/HousingProblemsTbl[[#This Row],[Total Rental Units Equal to or less than 80% AMI]], "-")</f>
        <v>0.58823529411764708</v>
      </c>
    </row>
    <row r="1341" spans="1:4" x14ac:dyDescent="0.2">
      <c r="A1341">
        <v>13121007708</v>
      </c>
      <c r="B1341" s="14">
        <v>185</v>
      </c>
      <c r="C1341" s="14">
        <v>655</v>
      </c>
      <c r="D1341" s="15">
        <f>IFERROR(HousingProblemsTbl[[#This Row],[Total Rental Units with Severe Housing Problems and Equal to or less than 80% AMI]]/HousingProblemsTbl[[#This Row],[Total Rental Units Equal to or less than 80% AMI]], "-")</f>
        <v>0.28244274809160308</v>
      </c>
    </row>
    <row r="1342" spans="1:4" x14ac:dyDescent="0.2">
      <c r="A1342">
        <v>13121007709</v>
      </c>
      <c r="B1342" s="14">
        <v>235</v>
      </c>
      <c r="C1342" s="14">
        <v>265</v>
      </c>
      <c r="D1342" s="15">
        <f>IFERROR(HousingProblemsTbl[[#This Row],[Total Rental Units with Severe Housing Problems and Equal to or less than 80% AMI]]/HousingProblemsTbl[[#This Row],[Total Rental Units Equal to or less than 80% AMI]], "-")</f>
        <v>0.8867924528301887</v>
      </c>
    </row>
    <row r="1343" spans="1:4" x14ac:dyDescent="0.2">
      <c r="A1343">
        <v>13121007710</v>
      </c>
      <c r="B1343" s="14">
        <v>855</v>
      </c>
      <c r="C1343" s="14">
        <v>1255</v>
      </c>
      <c r="D1343" s="15">
        <f>IFERROR(HousingProblemsTbl[[#This Row],[Total Rental Units with Severe Housing Problems and Equal to or less than 80% AMI]]/HousingProblemsTbl[[#This Row],[Total Rental Units Equal to or less than 80% AMI]], "-")</f>
        <v>0.68127490039840632</v>
      </c>
    </row>
    <row r="1344" spans="1:4" x14ac:dyDescent="0.2">
      <c r="A1344">
        <v>13121007711</v>
      </c>
      <c r="B1344" s="14">
        <v>135</v>
      </c>
      <c r="C1344" s="14">
        <v>385</v>
      </c>
      <c r="D1344" s="15">
        <f>IFERROR(HousingProblemsTbl[[#This Row],[Total Rental Units with Severe Housing Problems and Equal to or less than 80% AMI]]/HousingProblemsTbl[[#This Row],[Total Rental Units Equal to or less than 80% AMI]], "-")</f>
        <v>0.35064935064935066</v>
      </c>
    </row>
    <row r="1345" spans="1:4" x14ac:dyDescent="0.2">
      <c r="A1345">
        <v>13121007805</v>
      </c>
      <c r="B1345" s="14">
        <v>190</v>
      </c>
      <c r="C1345" s="14">
        <v>1030</v>
      </c>
      <c r="D1345" s="15">
        <f>IFERROR(HousingProblemsTbl[[#This Row],[Total Rental Units with Severe Housing Problems and Equal to or less than 80% AMI]]/HousingProblemsTbl[[#This Row],[Total Rental Units Equal to or less than 80% AMI]], "-")</f>
        <v>0.18446601941747573</v>
      </c>
    </row>
    <row r="1346" spans="1:4" x14ac:dyDescent="0.2">
      <c r="A1346">
        <v>13121007806</v>
      </c>
      <c r="B1346" s="14">
        <v>290</v>
      </c>
      <c r="C1346" s="14">
        <v>875</v>
      </c>
      <c r="D1346" s="15">
        <f>IFERROR(HousingProblemsTbl[[#This Row],[Total Rental Units with Severe Housing Problems and Equal to or less than 80% AMI]]/HousingProblemsTbl[[#This Row],[Total Rental Units Equal to or less than 80% AMI]], "-")</f>
        <v>0.33142857142857141</v>
      </c>
    </row>
    <row r="1347" spans="1:4" x14ac:dyDescent="0.2">
      <c r="A1347">
        <v>13121007807</v>
      </c>
      <c r="B1347" s="14">
        <v>325</v>
      </c>
      <c r="C1347" s="14">
        <v>610</v>
      </c>
      <c r="D1347" s="15">
        <f>IFERROR(HousingProblemsTbl[[#This Row],[Total Rental Units with Severe Housing Problems and Equal to or less than 80% AMI]]/HousingProblemsTbl[[#This Row],[Total Rental Units Equal to or less than 80% AMI]], "-")</f>
        <v>0.53278688524590168</v>
      </c>
    </row>
    <row r="1348" spans="1:4" x14ac:dyDescent="0.2">
      <c r="A1348">
        <v>13121007808</v>
      </c>
      <c r="B1348" s="14">
        <v>445</v>
      </c>
      <c r="C1348" s="14">
        <v>1035</v>
      </c>
      <c r="D1348" s="15">
        <f>IFERROR(HousingProblemsTbl[[#This Row],[Total Rental Units with Severe Housing Problems and Equal to or less than 80% AMI]]/HousingProblemsTbl[[#This Row],[Total Rental Units Equal to or less than 80% AMI]], "-")</f>
        <v>0.42995169082125606</v>
      </c>
    </row>
    <row r="1349" spans="1:4" x14ac:dyDescent="0.2">
      <c r="A1349">
        <v>13121007809</v>
      </c>
      <c r="B1349" s="14">
        <v>230</v>
      </c>
      <c r="C1349" s="14">
        <v>315</v>
      </c>
      <c r="D1349" s="15">
        <f>IFERROR(HousingProblemsTbl[[#This Row],[Total Rental Units with Severe Housing Problems and Equal to or less than 80% AMI]]/HousingProblemsTbl[[#This Row],[Total Rental Units Equal to or less than 80% AMI]], "-")</f>
        <v>0.73015873015873012</v>
      </c>
    </row>
    <row r="1350" spans="1:4" x14ac:dyDescent="0.2">
      <c r="A1350">
        <v>13121007810</v>
      </c>
      <c r="B1350" s="14">
        <v>220</v>
      </c>
      <c r="C1350" s="14">
        <v>1050</v>
      </c>
      <c r="D1350" s="15">
        <f>IFERROR(HousingProblemsTbl[[#This Row],[Total Rental Units with Severe Housing Problems and Equal to or less than 80% AMI]]/HousingProblemsTbl[[#This Row],[Total Rental Units Equal to or less than 80% AMI]], "-")</f>
        <v>0.20952380952380953</v>
      </c>
    </row>
    <row r="1351" spans="1:4" x14ac:dyDescent="0.2">
      <c r="A1351">
        <v>13121007900</v>
      </c>
      <c r="B1351" s="14">
        <v>75</v>
      </c>
      <c r="C1351" s="14">
        <v>265</v>
      </c>
      <c r="D1351" s="15">
        <f>IFERROR(HousingProblemsTbl[[#This Row],[Total Rental Units with Severe Housing Problems and Equal to or less than 80% AMI]]/HousingProblemsTbl[[#This Row],[Total Rental Units Equal to or less than 80% AMI]], "-")</f>
        <v>0.28301886792452829</v>
      </c>
    </row>
    <row r="1352" spans="1:4" x14ac:dyDescent="0.2">
      <c r="A1352">
        <v>13121008000</v>
      </c>
      <c r="B1352" s="14">
        <v>435</v>
      </c>
      <c r="C1352" s="14">
        <v>745</v>
      </c>
      <c r="D1352" s="15">
        <f>IFERROR(HousingProblemsTbl[[#This Row],[Total Rental Units with Severe Housing Problems and Equal to or less than 80% AMI]]/HousingProblemsTbl[[#This Row],[Total Rental Units Equal to or less than 80% AMI]], "-")</f>
        <v>0.58389261744966447</v>
      </c>
    </row>
    <row r="1353" spans="1:4" x14ac:dyDescent="0.2">
      <c r="A1353">
        <v>13121008103</v>
      </c>
      <c r="B1353" s="14">
        <v>300</v>
      </c>
      <c r="C1353" s="14">
        <v>1230</v>
      </c>
      <c r="D1353" s="15">
        <f>IFERROR(HousingProblemsTbl[[#This Row],[Total Rental Units with Severe Housing Problems and Equal to or less than 80% AMI]]/HousingProblemsTbl[[#This Row],[Total Rental Units Equal to or less than 80% AMI]], "-")</f>
        <v>0.24390243902439024</v>
      </c>
    </row>
    <row r="1354" spans="1:4" x14ac:dyDescent="0.2">
      <c r="A1354">
        <v>13121008104</v>
      </c>
      <c r="B1354" s="14">
        <v>195</v>
      </c>
      <c r="C1354" s="14">
        <v>640</v>
      </c>
      <c r="D1354" s="15">
        <f>IFERROR(HousingProblemsTbl[[#This Row],[Total Rental Units with Severe Housing Problems and Equal to or less than 80% AMI]]/HousingProblemsTbl[[#This Row],[Total Rental Units Equal to or less than 80% AMI]], "-")</f>
        <v>0.3046875</v>
      </c>
    </row>
    <row r="1355" spans="1:4" x14ac:dyDescent="0.2">
      <c r="A1355">
        <v>13121008202</v>
      </c>
      <c r="B1355" s="14">
        <v>390</v>
      </c>
      <c r="C1355" s="14">
        <v>535</v>
      </c>
      <c r="D1355" s="15">
        <f>IFERROR(HousingProblemsTbl[[#This Row],[Total Rental Units with Severe Housing Problems and Equal to or less than 80% AMI]]/HousingProblemsTbl[[#This Row],[Total Rental Units Equal to or less than 80% AMI]], "-")</f>
        <v>0.7289719626168224</v>
      </c>
    </row>
    <row r="1356" spans="1:4" x14ac:dyDescent="0.2">
      <c r="A1356">
        <v>13121008203</v>
      </c>
      <c r="B1356" s="14">
        <v>300</v>
      </c>
      <c r="C1356" s="14">
        <v>895</v>
      </c>
      <c r="D1356" s="15">
        <f>IFERROR(HousingProblemsTbl[[#This Row],[Total Rental Units with Severe Housing Problems and Equal to or less than 80% AMI]]/HousingProblemsTbl[[#This Row],[Total Rental Units Equal to or less than 80% AMI]], "-")</f>
        <v>0.33519553072625696</v>
      </c>
    </row>
    <row r="1357" spans="1:4" x14ac:dyDescent="0.2">
      <c r="A1357">
        <v>13121008204</v>
      </c>
      <c r="B1357" s="14">
        <v>235</v>
      </c>
      <c r="C1357" s="14">
        <v>510</v>
      </c>
      <c r="D1357" s="15">
        <f>IFERROR(HousingProblemsTbl[[#This Row],[Total Rental Units with Severe Housing Problems and Equal to or less than 80% AMI]]/HousingProblemsTbl[[#This Row],[Total Rental Units Equal to or less than 80% AMI]], "-")</f>
        <v>0.46078431372549017</v>
      </c>
    </row>
    <row r="1358" spans="1:4" x14ac:dyDescent="0.2">
      <c r="A1358">
        <v>13121008301</v>
      </c>
      <c r="B1358" s="14">
        <v>120</v>
      </c>
      <c r="C1358" s="14">
        <v>530</v>
      </c>
      <c r="D1358" s="15">
        <f>IFERROR(HousingProblemsTbl[[#This Row],[Total Rental Units with Severe Housing Problems and Equal to or less than 80% AMI]]/HousingProblemsTbl[[#This Row],[Total Rental Units Equal to or less than 80% AMI]], "-")</f>
        <v>0.22641509433962265</v>
      </c>
    </row>
    <row r="1359" spans="1:4" x14ac:dyDescent="0.2">
      <c r="A1359">
        <v>13121008302</v>
      </c>
      <c r="B1359" s="14">
        <v>115</v>
      </c>
      <c r="C1359" s="14">
        <v>275</v>
      </c>
      <c r="D1359" s="15">
        <f>IFERROR(HousingProblemsTbl[[#This Row],[Total Rental Units with Severe Housing Problems and Equal to or less than 80% AMI]]/HousingProblemsTbl[[#This Row],[Total Rental Units Equal to or less than 80% AMI]], "-")</f>
        <v>0.41818181818181815</v>
      </c>
    </row>
    <row r="1360" spans="1:4" x14ac:dyDescent="0.2">
      <c r="A1360">
        <v>13121008400</v>
      </c>
      <c r="B1360" s="14">
        <v>205</v>
      </c>
      <c r="C1360" s="14">
        <v>650</v>
      </c>
      <c r="D1360" s="15">
        <f>IFERROR(HousingProblemsTbl[[#This Row],[Total Rental Units with Severe Housing Problems and Equal to or less than 80% AMI]]/HousingProblemsTbl[[#This Row],[Total Rental Units Equal to or less than 80% AMI]], "-")</f>
        <v>0.31538461538461537</v>
      </c>
    </row>
    <row r="1361" spans="1:4" x14ac:dyDescent="0.2">
      <c r="A1361">
        <v>13121008500</v>
      </c>
      <c r="B1361" s="14">
        <v>175</v>
      </c>
      <c r="C1361" s="14">
        <v>295</v>
      </c>
      <c r="D1361" s="15">
        <f>IFERROR(HousingProblemsTbl[[#This Row],[Total Rental Units with Severe Housing Problems and Equal to or less than 80% AMI]]/HousingProblemsTbl[[#This Row],[Total Rental Units Equal to or less than 80% AMI]], "-")</f>
        <v>0.59322033898305082</v>
      </c>
    </row>
    <row r="1362" spans="1:4" x14ac:dyDescent="0.2">
      <c r="A1362">
        <v>13121008601</v>
      </c>
      <c r="B1362" s="14">
        <v>685</v>
      </c>
      <c r="C1362" s="14">
        <v>1290</v>
      </c>
      <c r="D1362" s="15">
        <f>IFERROR(HousingProblemsTbl[[#This Row],[Total Rental Units with Severe Housing Problems and Equal to or less than 80% AMI]]/HousingProblemsTbl[[#This Row],[Total Rental Units Equal to or less than 80% AMI]], "-")</f>
        <v>0.53100775193798455</v>
      </c>
    </row>
    <row r="1363" spans="1:4" x14ac:dyDescent="0.2">
      <c r="A1363">
        <v>13121008602</v>
      </c>
      <c r="B1363" s="14">
        <v>150</v>
      </c>
      <c r="C1363" s="14">
        <v>365</v>
      </c>
      <c r="D1363" s="15">
        <f>IFERROR(HousingProblemsTbl[[#This Row],[Total Rental Units with Severe Housing Problems and Equal to or less than 80% AMI]]/HousingProblemsTbl[[#This Row],[Total Rental Units Equal to or less than 80% AMI]], "-")</f>
        <v>0.41095890410958902</v>
      </c>
    </row>
    <row r="1364" spans="1:4" x14ac:dyDescent="0.2">
      <c r="A1364">
        <v>13121008701</v>
      </c>
      <c r="B1364" s="14">
        <v>265</v>
      </c>
      <c r="C1364" s="14">
        <v>985</v>
      </c>
      <c r="D1364" s="15">
        <f>IFERROR(HousingProblemsTbl[[#This Row],[Total Rental Units with Severe Housing Problems and Equal to or less than 80% AMI]]/HousingProblemsTbl[[#This Row],[Total Rental Units Equal to or less than 80% AMI]], "-")</f>
        <v>0.26903553299492383</v>
      </c>
    </row>
    <row r="1365" spans="1:4" x14ac:dyDescent="0.2">
      <c r="A1365">
        <v>13121008702</v>
      </c>
      <c r="B1365" s="14">
        <v>70</v>
      </c>
      <c r="C1365" s="14">
        <v>515</v>
      </c>
      <c r="D1365" s="15">
        <f>IFERROR(HousingProblemsTbl[[#This Row],[Total Rental Units with Severe Housing Problems and Equal to or less than 80% AMI]]/HousingProblemsTbl[[#This Row],[Total Rental Units Equal to or less than 80% AMI]], "-")</f>
        <v>0.13592233009708737</v>
      </c>
    </row>
    <row r="1366" spans="1:4" x14ac:dyDescent="0.2">
      <c r="A1366">
        <v>13121008801</v>
      </c>
      <c r="B1366" s="14">
        <v>65</v>
      </c>
      <c r="C1366" s="14">
        <v>115</v>
      </c>
      <c r="D1366" s="15">
        <f>IFERROR(HousingProblemsTbl[[#This Row],[Total Rental Units with Severe Housing Problems and Equal to or less than 80% AMI]]/HousingProblemsTbl[[#This Row],[Total Rental Units Equal to or less than 80% AMI]], "-")</f>
        <v>0.56521739130434778</v>
      </c>
    </row>
    <row r="1367" spans="1:4" x14ac:dyDescent="0.2">
      <c r="A1367">
        <v>13121008802</v>
      </c>
      <c r="B1367" s="14">
        <v>50</v>
      </c>
      <c r="C1367" s="14">
        <v>155</v>
      </c>
      <c r="D1367" s="15">
        <f>IFERROR(HousingProblemsTbl[[#This Row],[Total Rental Units with Severe Housing Problems and Equal to or less than 80% AMI]]/HousingProblemsTbl[[#This Row],[Total Rental Units Equal to or less than 80% AMI]], "-")</f>
        <v>0.32258064516129031</v>
      </c>
    </row>
    <row r="1368" spans="1:4" x14ac:dyDescent="0.2">
      <c r="A1368">
        <v>13121008903</v>
      </c>
      <c r="B1368" s="14">
        <v>135</v>
      </c>
      <c r="C1368" s="14">
        <v>295</v>
      </c>
      <c r="D1368" s="15">
        <f>IFERROR(HousingProblemsTbl[[#This Row],[Total Rental Units with Severe Housing Problems and Equal to or less than 80% AMI]]/HousingProblemsTbl[[#This Row],[Total Rental Units Equal to or less than 80% AMI]], "-")</f>
        <v>0.4576271186440678</v>
      </c>
    </row>
    <row r="1369" spans="1:4" x14ac:dyDescent="0.2">
      <c r="A1369">
        <v>13121008905</v>
      </c>
      <c r="B1369" s="14">
        <v>165</v>
      </c>
      <c r="C1369" s="14">
        <v>550</v>
      </c>
      <c r="D1369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1370" spans="1:4" x14ac:dyDescent="0.2">
      <c r="A1370">
        <v>13121008906</v>
      </c>
      <c r="B1370" s="14">
        <v>0</v>
      </c>
      <c r="C1370" s="14">
        <v>50</v>
      </c>
      <c r="D137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371" spans="1:4" x14ac:dyDescent="0.2">
      <c r="A1371">
        <v>13121008907</v>
      </c>
      <c r="B1371" s="14">
        <v>35</v>
      </c>
      <c r="C1371" s="14">
        <v>135</v>
      </c>
      <c r="D1371" s="15">
        <f>IFERROR(HousingProblemsTbl[[#This Row],[Total Rental Units with Severe Housing Problems and Equal to or less than 80% AMI]]/HousingProblemsTbl[[#This Row],[Total Rental Units Equal to or less than 80% AMI]], "-")</f>
        <v>0.25925925925925924</v>
      </c>
    </row>
    <row r="1372" spans="1:4" x14ac:dyDescent="0.2">
      <c r="A1372">
        <v>13121008908</v>
      </c>
      <c r="B1372" s="14">
        <v>250</v>
      </c>
      <c r="C1372" s="14">
        <v>365</v>
      </c>
      <c r="D1372" s="15">
        <f>IFERROR(HousingProblemsTbl[[#This Row],[Total Rental Units with Severe Housing Problems and Equal to or less than 80% AMI]]/HousingProblemsTbl[[#This Row],[Total Rental Units Equal to or less than 80% AMI]], "-")</f>
        <v>0.68493150684931503</v>
      </c>
    </row>
    <row r="1373" spans="1:4" x14ac:dyDescent="0.2">
      <c r="A1373">
        <v>13121008909</v>
      </c>
      <c r="B1373" s="14">
        <v>20</v>
      </c>
      <c r="C1373" s="14">
        <v>70</v>
      </c>
      <c r="D1373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1374" spans="1:4" x14ac:dyDescent="0.2">
      <c r="A1374">
        <v>13121009001</v>
      </c>
      <c r="B1374" s="14">
        <v>160</v>
      </c>
      <c r="C1374" s="14">
        <v>560</v>
      </c>
      <c r="D1374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1375" spans="1:4" x14ac:dyDescent="0.2">
      <c r="A1375">
        <v>13121009002</v>
      </c>
      <c r="B1375" s="14">
        <v>0</v>
      </c>
      <c r="C1375" s="14">
        <v>0</v>
      </c>
      <c r="D137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376" spans="1:4" x14ac:dyDescent="0.2">
      <c r="A1376">
        <v>13121009103</v>
      </c>
      <c r="B1376" s="14">
        <v>75</v>
      </c>
      <c r="C1376" s="14">
        <v>245</v>
      </c>
      <c r="D1376" s="15">
        <f>IFERROR(HousingProblemsTbl[[#This Row],[Total Rental Units with Severe Housing Problems and Equal to or less than 80% AMI]]/HousingProblemsTbl[[#This Row],[Total Rental Units Equal to or less than 80% AMI]], "-")</f>
        <v>0.30612244897959184</v>
      </c>
    </row>
    <row r="1377" spans="1:4" x14ac:dyDescent="0.2">
      <c r="A1377">
        <v>13121009104</v>
      </c>
      <c r="B1377" s="14">
        <v>135</v>
      </c>
      <c r="C1377" s="14">
        <v>290</v>
      </c>
      <c r="D1377" s="15">
        <f>IFERROR(HousingProblemsTbl[[#This Row],[Total Rental Units with Severe Housing Problems and Equal to or less than 80% AMI]]/HousingProblemsTbl[[#This Row],[Total Rental Units Equal to or less than 80% AMI]], "-")</f>
        <v>0.46551724137931033</v>
      </c>
    </row>
    <row r="1378" spans="1:4" x14ac:dyDescent="0.2">
      <c r="A1378">
        <v>13121009105</v>
      </c>
      <c r="B1378" s="14">
        <v>0</v>
      </c>
      <c r="C1378" s="14">
        <v>0</v>
      </c>
      <c r="D137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379" spans="1:4" x14ac:dyDescent="0.2">
      <c r="A1379">
        <v>13121009106</v>
      </c>
      <c r="B1379" s="14">
        <v>85</v>
      </c>
      <c r="C1379" s="14">
        <v>360</v>
      </c>
      <c r="D1379" s="15">
        <f>IFERROR(HousingProblemsTbl[[#This Row],[Total Rental Units with Severe Housing Problems and Equal to or less than 80% AMI]]/HousingProblemsTbl[[#This Row],[Total Rental Units Equal to or less than 80% AMI]], "-")</f>
        <v>0.2361111111111111</v>
      </c>
    </row>
    <row r="1380" spans="1:4" x14ac:dyDescent="0.2">
      <c r="A1380">
        <v>13121009201</v>
      </c>
      <c r="B1380" s="14">
        <v>230</v>
      </c>
      <c r="C1380" s="14">
        <v>510</v>
      </c>
      <c r="D1380" s="15">
        <f>IFERROR(HousingProblemsTbl[[#This Row],[Total Rental Units with Severe Housing Problems and Equal to or less than 80% AMI]]/HousingProblemsTbl[[#This Row],[Total Rental Units Equal to or less than 80% AMI]], "-")</f>
        <v>0.45098039215686275</v>
      </c>
    </row>
    <row r="1381" spans="1:4" x14ac:dyDescent="0.2">
      <c r="A1381">
        <v>13121009202</v>
      </c>
      <c r="B1381" s="14">
        <v>135</v>
      </c>
      <c r="C1381" s="14">
        <v>300</v>
      </c>
      <c r="D1381" s="15">
        <f>IFERROR(HousingProblemsTbl[[#This Row],[Total Rental Units with Severe Housing Problems and Equal to or less than 80% AMI]]/HousingProblemsTbl[[#This Row],[Total Rental Units Equal to or less than 80% AMI]], "-")</f>
        <v>0.45</v>
      </c>
    </row>
    <row r="1382" spans="1:4" x14ac:dyDescent="0.2">
      <c r="A1382">
        <v>13121009203</v>
      </c>
      <c r="B1382" s="14">
        <v>30</v>
      </c>
      <c r="C1382" s="14">
        <v>550</v>
      </c>
      <c r="D1382" s="15">
        <f>IFERROR(HousingProblemsTbl[[#This Row],[Total Rental Units with Severe Housing Problems and Equal to or less than 80% AMI]]/HousingProblemsTbl[[#This Row],[Total Rental Units Equal to or less than 80% AMI]], "-")</f>
        <v>5.4545454545454543E-2</v>
      </c>
    </row>
    <row r="1383" spans="1:4" x14ac:dyDescent="0.2">
      <c r="A1383">
        <v>13121009301</v>
      </c>
      <c r="B1383" s="14">
        <v>35</v>
      </c>
      <c r="C1383" s="14">
        <v>225</v>
      </c>
      <c r="D1383" s="15">
        <f>IFERROR(HousingProblemsTbl[[#This Row],[Total Rental Units with Severe Housing Problems and Equal to or less than 80% AMI]]/HousingProblemsTbl[[#This Row],[Total Rental Units Equal to or less than 80% AMI]], "-")</f>
        <v>0.15555555555555556</v>
      </c>
    </row>
    <row r="1384" spans="1:4" x14ac:dyDescent="0.2">
      <c r="A1384">
        <v>13121009302</v>
      </c>
      <c r="B1384" s="14">
        <v>205</v>
      </c>
      <c r="C1384" s="14">
        <v>295</v>
      </c>
      <c r="D1384" s="15">
        <f>IFERROR(HousingProblemsTbl[[#This Row],[Total Rental Units with Severe Housing Problems and Equal to or less than 80% AMI]]/HousingProblemsTbl[[#This Row],[Total Rental Units Equal to or less than 80% AMI]], "-")</f>
        <v>0.69491525423728817</v>
      </c>
    </row>
    <row r="1385" spans="1:4" x14ac:dyDescent="0.2">
      <c r="A1385">
        <v>13121009405</v>
      </c>
      <c r="B1385" s="14">
        <v>660</v>
      </c>
      <c r="C1385" s="14">
        <v>925</v>
      </c>
      <c r="D1385" s="15">
        <f>IFERROR(HousingProblemsTbl[[#This Row],[Total Rental Units with Severe Housing Problems and Equal to or less than 80% AMI]]/HousingProblemsTbl[[#This Row],[Total Rental Units Equal to or less than 80% AMI]], "-")</f>
        <v>0.71351351351351355</v>
      </c>
    </row>
    <row r="1386" spans="1:4" x14ac:dyDescent="0.2">
      <c r="A1386">
        <v>13121009406</v>
      </c>
      <c r="B1386" s="14">
        <v>195</v>
      </c>
      <c r="C1386" s="14">
        <v>240</v>
      </c>
      <c r="D1386" s="15">
        <f>IFERROR(HousingProblemsTbl[[#This Row],[Total Rental Units with Severe Housing Problems and Equal to or less than 80% AMI]]/HousingProblemsTbl[[#This Row],[Total Rental Units Equal to or less than 80% AMI]], "-")</f>
        <v>0.8125</v>
      </c>
    </row>
    <row r="1387" spans="1:4" x14ac:dyDescent="0.2">
      <c r="A1387">
        <v>13121009407</v>
      </c>
      <c r="B1387" s="14">
        <v>15</v>
      </c>
      <c r="C1387" s="14">
        <v>70</v>
      </c>
      <c r="D1387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1388" spans="1:4" x14ac:dyDescent="0.2">
      <c r="A1388">
        <v>13121009408</v>
      </c>
      <c r="B1388" s="14">
        <v>175</v>
      </c>
      <c r="C1388" s="14">
        <v>580</v>
      </c>
      <c r="D1388" s="15">
        <f>IFERROR(HousingProblemsTbl[[#This Row],[Total Rental Units with Severe Housing Problems and Equal to or less than 80% AMI]]/HousingProblemsTbl[[#This Row],[Total Rental Units Equal to or less than 80% AMI]], "-")</f>
        <v>0.30172413793103448</v>
      </c>
    </row>
    <row r="1389" spans="1:4" x14ac:dyDescent="0.2">
      <c r="A1389">
        <v>13121009409</v>
      </c>
      <c r="B1389" s="14">
        <v>210</v>
      </c>
      <c r="C1389" s="14">
        <v>325</v>
      </c>
      <c r="D1389" s="15">
        <f>IFERROR(HousingProblemsTbl[[#This Row],[Total Rental Units with Severe Housing Problems and Equal to or less than 80% AMI]]/HousingProblemsTbl[[#This Row],[Total Rental Units Equal to or less than 80% AMI]], "-")</f>
        <v>0.64615384615384619</v>
      </c>
    </row>
    <row r="1390" spans="1:4" x14ac:dyDescent="0.2">
      <c r="A1390">
        <v>13121009410</v>
      </c>
      <c r="B1390" s="14">
        <v>50</v>
      </c>
      <c r="C1390" s="14">
        <v>95</v>
      </c>
      <c r="D1390" s="15">
        <f>IFERROR(HousingProblemsTbl[[#This Row],[Total Rental Units with Severe Housing Problems and Equal to or less than 80% AMI]]/HousingProblemsTbl[[#This Row],[Total Rental Units Equal to or less than 80% AMI]], "-")</f>
        <v>0.52631578947368418</v>
      </c>
    </row>
    <row r="1391" spans="1:4" x14ac:dyDescent="0.2">
      <c r="A1391">
        <v>13121009411</v>
      </c>
      <c r="B1391" s="14">
        <v>0</v>
      </c>
      <c r="C1391" s="14">
        <v>40</v>
      </c>
      <c r="D139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392" spans="1:4" x14ac:dyDescent="0.2">
      <c r="A1392">
        <v>13121009501</v>
      </c>
      <c r="B1392" s="14">
        <v>15</v>
      </c>
      <c r="C1392" s="14">
        <v>50</v>
      </c>
      <c r="D1392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1393" spans="1:4" x14ac:dyDescent="0.2">
      <c r="A1393">
        <v>13121009503</v>
      </c>
      <c r="B1393" s="14">
        <v>80</v>
      </c>
      <c r="C1393" s="14">
        <v>425</v>
      </c>
      <c r="D1393" s="15">
        <f>IFERROR(HousingProblemsTbl[[#This Row],[Total Rental Units with Severe Housing Problems and Equal to or less than 80% AMI]]/HousingProblemsTbl[[#This Row],[Total Rental Units Equal to or less than 80% AMI]], "-")</f>
        <v>0.18823529411764706</v>
      </c>
    </row>
    <row r="1394" spans="1:4" x14ac:dyDescent="0.2">
      <c r="A1394">
        <v>13121009504</v>
      </c>
      <c r="B1394" s="14">
        <v>240</v>
      </c>
      <c r="C1394" s="14">
        <v>290</v>
      </c>
      <c r="D1394" s="15">
        <f>IFERROR(HousingProblemsTbl[[#This Row],[Total Rental Units with Severe Housing Problems and Equal to or less than 80% AMI]]/HousingProblemsTbl[[#This Row],[Total Rental Units Equal to or less than 80% AMI]], "-")</f>
        <v>0.82758620689655171</v>
      </c>
    </row>
    <row r="1395" spans="1:4" x14ac:dyDescent="0.2">
      <c r="A1395">
        <v>13121009601</v>
      </c>
      <c r="B1395" s="14">
        <v>95</v>
      </c>
      <c r="C1395" s="14">
        <v>245</v>
      </c>
      <c r="D1395" s="15">
        <f>IFERROR(HousingProblemsTbl[[#This Row],[Total Rental Units with Severe Housing Problems and Equal to or less than 80% AMI]]/HousingProblemsTbl[[#This Row],[Total Rental Units Equal to or less than 80% AMI]], "-")</f>
        <v>0.38775510204081631</v>
      </c>
    </row>
    <row r="1396" spans="1:4" x14ac:dyDescent="0.2">
      <c r="A1396">
        <v>13121009604</v>
      </c>
      <c r="B1396" s="14">
        <v>205</v>
      </c>
      <c r="C1396" s="14">
        <v>305</v>
      </c>
      <c r="D1396" s="15">
        <f>IFERROR(HousingProblemsTbl[[#This Row],[Total Rental Units with Severe Housing Problems and Equal to or less than 80% AMI]]/HousingProblemsTbl[[#This Row],[Total Rental Units Equal to or less than 80% AMI]], "-")</f>
        <v>0.67213114754098358</v>
      </c>
    </row>
    <row r="1397" spans="1:4" x14ac:dyDescent="0.2">
      <c r="A1397">
        <v>13121009605</v>
      </c>
      <c r="B1397" s="14">
        <v>205</v>
      </c>
      <c r="C1397" s="14">
        <v>505</v>
      </c>
      <c r="D1397" s="15">
        <f>IFERROR(HousingProblemsTbl[[#This Row],[Total Rental Units with Severe Housing Problems and Equal to or less than 80% AMI]]/HousingProblemsTbl[[#This Row],[Total Rental Units Equal to or less than 80% AMI]], "-")</f>
        <v>0.40594059405940597</v>
      </c>
    </row>
    <row r="1398" spans="1:4" x14ac:dyDescent="0.2">
      <c r="A1398">
        <v>13121009606</v>
      </c>
      <c r="B1398" s="14">
        <v>15</v>
      </c>
      <c r="C1398" s="14">
        <v>15</v>
      </c>
      <c r="D139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399" spans="1:4" x14ac:dyDescent="0.2">
      <c r="A1399">
        <v>13121009607</v>
      </c>
      <c r="B1399" s="14">
        <v>340</v>
      </c>
      <c r="C1399" s="14">
        <v>435</v>
      </c>
      <c r="D1399" s="15">
        <f>IFERROR(HousingProblemsTbl[[#This Row],[Total Rental Units with Severe Housing Problems and Equal to or less than 80% AMI]]/HousingProblemsTbl[[#This Row],[Total Rental Units Equal to or less than 80% AMI]], "-")</f>
        <v>0.7816091954022989</v>
      </c>
    </row>
    <row r="1400" spans="1:4" x14ac:dyDescent="0.2">
      <c r="A1400">
        <v>13121009700</v>
      </c>
      <c r="B1400" s="14">
        <v>0</v>
      </c>
      <c r="C1400" s="14">
        <v>0</v>
      </c>
      <c r="D140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01" spans="1:4" x14ac:dyDescent="0.2">
      <c r="A1401">
        <v>13121009802</v>
      </c>
      <c r="B1401" s="14">
        <v>140</v>
      </c>
      <c r="C1401" s="14">
        <v>225</v>
      </c>
      <c r="D1401" s="15">
        <f>IFERROR(HousingProblemsTbl[[#This Row],[Total Rental Units with Severe Housing Problems and Equal to or less than 80% AMI]]/HousingProblemsTbl[[#This Row],[Total Rental Units Equal to or less than 80% AMI]], "-")</f>
        <v>0.62222222222222223</v>
      </c>
    </row>
    <row r="1402" spans="1:4" x14ac:dyDescent="0.2">
      <c r="A1402">
        <v>13121009803</v>
      </c>
      <c r="B1402" s="14">
        <v>90</v>
      </c>
      <c r="C1402" s="14">
        <v>325</v>
      </c>
      <c r="D1402" s="15">
        <f>IFERROR(HousingProblemsTbl[[#This Row],[Total Rental Units with Severe Housing Problems and Equal to or less than 80% AMI]]/HousingProblemsTbl[[#This Row],[Total Rental Units Equal to or less than 80% AMI]], "-")</f>
        <v>0.27692307692307694</v>
      </c>
    </row>
    <row r="1403" spans="1:4" x14ac:dyDescent="0.2">
      <c r="A1403">
        <v>13121009804</v>
      </c>
      <c r="B1403" s="14">
        <v>0</v>
      </c>
      <c r="C1403" s="14">
        <v>0</v>
      </c>
      <c r="D140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04" spans="1:4" x14ac:dyDescent="0.2">
      <c r="A1404">
        <v>13121009900</v>
      </c>
      <c r="B1404" s="14">
        <v>75</v>
      </c>
      <c r="C1404" s="14">
        <v>115</v>
      </c>
      <c r="D1404" s="15">
        <f>IFERROR(HousingProblemsTbl[[#This Row],[Total Rental Units with Severe Housing Problems and Equal to or less than 80% AMI]]/HousingProblemsTbl[[#This Row],[Total Rental Units Equal to or less than 80% AMI]], "-")</f>
        <v>0.65217391304347827</v>
      </c>
    </row>
    <row r="1405" spans="1:4" x14ac:dyDescent="0.2">
      <c r="A1405">
        <v>13121010003</v>
      </c>
      <c r="B1405" s="14">
        <v>180</v>
      </c>
      <c r="C1405" s="14">
        <v>270</v>
      </c>
      <c r="D1405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406" spans="1:4" x14ac:dyDescent="0.2">
      <c r="A1406">
        <v>13121010004</v>
      </c>
      <c r="B1406" s="14">
        <v>0</v>
      </c>
      <c r="C1406" s="14">
        <v>0</v>
      </c>
      <c r="D140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07" spans="1:4" x14ac:dyDescent="0.2">
      <c r="A1407">
        <v>13121010005</v>
      </c>
      <c r="B1407" s="14">
        <v>0</v>
      </c>
      <c r="C1407" s="14">
        <v>0</v>
      </c>
      <c r="D140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08" spans="1:4" x14ac:dyDescent="0.2">
      <c r="A1408">
        <v>13121010006</v>
      </c>
      <c r="B1408" s="14">
        <v>285</v>
      </c>
      <c r="C1408" s="14">
        <v>530</v>
      </c>
      <c r="D1408" s="15">
        <f>IFERROR(HousingProblemsTbl[[#This Row],[Total Rental Units with Severe Housing Problems and Equal to or less than 80% AMI]]/HousingProblemsTbl[[#This Row],[Total Rental Units Equal to or less than 80% AMI]], "-")</f>
        <v>0.53773584905660377</v>
      </c>
    </row>
    <row r="1409" spans="1:4" x14ac:dyDescent="0.2">
      <c r="A1409">
        <v>13121010007</v>
      </c>
      <c r="B1409" s="14">
        <v>0</v>
      </c>
      <c r="C1409" s="14">
        <v>15</v>
      </c>
      <c r="D140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10" spans="1:4" x14ac:dyDescent="0.2">
      <c r="A1410">
        <v>13121010106</v>
      </c>
      <c r="B1410" s="14">
        <v>80</v>
      </c>
      <c r="C1410" s="14">
        <v>315</v>
      </c>
      <c r="D1410" s="15">
        <f>IFERROR(HousingProblemsTbl[[#This Row],[Total Rental Units with Severe Housing Problems and Equal to or less than 80% AMI]]/HousingProblemsTbl[[#This Row],[Total Rental Units Equal to or less than 80% AMI]], "-")</f>
        <v>0.25396825396825395</v>
      </c>
    </row>
    <row r="1411" spans="1:4" x14ac:dyDescent="0.2">
      <c r="A1411">
        <v>13121010107</v>
      </c>
      <c r="B1411" s="14">
        <v>0</v>
      </c>
      <c r="C1411" s="14">
        <v>0</v>
      </c>
      <c r="D141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12" spans="1:4" x14ac:dyDescent="0.2">
      <c r="A1412">
        <v>13121010108</v>
      </c>
      <c r="B1412" s="14">
        <v>235</v>
      </c>
      <c r="C1412" s="14">
        <v>280</v>
      </c>
      <c r="D1412" s="15">
        <f>IFERROR(HousingProblemsTbl[[#This Row],[Total Rental Units with Severe Housing Problems and Equal to or less than 80% AMI]]/HousingProblemsTbl[[#This Row],[Total Rental Units Equal to or less than 80% AMI]], "-")</f>
        <v>0.8392857142857143</v>
      </c>
    </row>
    <row r="1413" spans="1:4" x14ac:dyDescent="0.2">
      <c r="A1413">
        <v>13121010115</v>
      </c>
      <c r="B1413" s="14">
        <v>95</v>
      </c>
      <c r="C1413" s="14">
        <v>140</v>
      </c>
      <c r="D1413" s="15">
        <f>IFERROR(HousingProblemsTbl[[#This Row],[Total Rental Units with Severe Housing Problems and Equal to or less than 80% AMI]]/HousingProblemsTbl[[#This Row],[Total Rental Units Equal to or less than 80% AMI]], "-")</f>
        <v>0.6785714285714286</v>
      </c>
    </row>
    <row r="1414" spans="1:4" x14ac:dyDescent="0.2">
      <c r="A1414">
        <v>13121010117</v>
      </c>
      <c r="B1414" s="14">
        <v>365</v>
      </c>
      <c r="C1414" s="14">
        <v>750</v>
      </c>
      <c r="D1414" s="15">
        <f>IFERROR(HousingProblemsTbl[[#This Row],[Total Rental Units with Severe Housing Problems and Equal to or less than 80% AMI]]/HousingProblemsTbl[[#This Row],[Total Rental Units Equal to or less than 80% AMI]], "-")</f>
        <v>0.48666666666666669</v>
      </c>
    </row>
    <row r="1415" spans="1:4" x14ac:dyDescent="0.2">
      <c r="A1415">
        <v>13121010120</v>
      </c>
      <c r="B1415" s="14">
        <v>105</v>
      </c>
      <c r="C1415" s="14">
        <v>225</v>
      </c>
      <c r="D1415" s="15">
        <f>IFERROR(HousingProblemsTbl[[#This Row],[Total Rental Units with Severe Housing Problems and Equal to or less than 80% AMI]]/HousingProblemsTbl[[#This Row],[Total Rental Units Equal to or less than 80% AMI]], "-")</f>
        <v>0.46666666666666667</v>
      </c>
    </row>
    <row r="1416" spans="1:4" x14ac:dyDescent="0.2">
      <c r="A1416">
        <v>13121010121</v>
      </c>
      <c r="B1416" s="14">
        <v>44</v>
      </c>
      <c r="C1416" s="14">
        <v>120</v>
      </c>
      <c r="D1416" s="15">
        <f>IFERROR(HousingProblemsTbl[[#This Row],[Total Rental Units with Severe Housing Problems and Equal to or less than 80% AMI]]/HousingProblemsTbl[[#This Row],[Total Rental Units Equal to or less than 80% AMI]], "-")</f>
        <v>0.36666666666666664</v>
      </c>
    </row>
    <row r="1417" spans="1:4" x14ac:dyDescent="0.2">
      <c r="A1417">
        <v>13121010124</v>
      </c>
      <c r="B1417" s="14">
        <v>255</v>
      </c>
      <c r="C1417" s="14">
        <v>535</v>
      </c>
      <c r="D1417" s="15">
        <f>IFERROR(HousingProblemsTbl[[#This Row],[Total Rental Units with Severe Housing Problems and Equal to or less than 80% AMI]]/HousingProblemsTbl[[#This Row],[Total Rental Units Equal to or less than 80% AMI]], "-")</f>
        <v>0.47663551401869159</v>
      </c>
    </row>
    <row r="1418" spans="1:4" x14ac:dyDescent="0.2">
      <c r="A1418">
        <v>13121010125</v>
      </c>
      <c r="B1418" s="14">
        <v>145</v>
      </c>
      <c r="C1418" s="14">
        <v>365</v>
      </c>
      <c r="D1418" s="15">
        <f>IFERROR(HousingProblemsTbl[[#This Row],[Total Rental Units with Severe Housing Problems and Equal to or less than 80% AMI]]/HousingProblemsTbl[[#This Row],[Total Rental Units Equal to or less than 80% AMI]], "-")</f>
        <v>0.39726027397260272</v>
      </c>
    </row>
    <row r="1419" spans="1:4" x14ac:dyDescent="0.2">
      <c r="A1419">
        <v>13121010126</v>
      </c>
      <c r="B1419" s="14">
        <v>55</v>
      </c>
      <c r="C1419" s="14">
        <v>195</v>
      </c>
      <c r="D1419" s="15">
        <f>IFERROR(HousingProblemsTbl[[#This Row],[Total Rental Units with Severe Housing Problems and Equal to or less than 80% AMI]]/HousingProblemsTbl[[#This Row],[Total Rental Units Equal to or less than 80% AMI]], "-")</f>
        <v>0.28205128205128205</v>
      </c>
    </row>
    <row r="1420" spans="1:4" x14ac:dyDescent="0.2">
      <c r="A1420">
        <v>13121010127</v>
      </c>
      <c r="B1420" s="14">
        <v>55</v>
      </c>
      <c r="C1420" s="14">
        <v>170</v>
      </c>
      <c r="D1420" s="15">
        <f>IFERROR(HousingProblemsTbl[[#This Row],[Total Rental Units with Severe Housing Problems and Equal to or less than 80% AMI]]/HousingProblemsTbl[[#This Row],[Total Rental Units Equal to or less than 80% AMI]], "-")</f>
        <v>0.3235294117647059</v>
      </c>
    </row>
    <row r="1421" spans="1:4" x14ac:dyDescent="0.2">
      <c r="A1421">
        <v>13121010128</v>
      </c>
      <c r="B1421" s="14">
        <v>290</v>
      </c>
      <c r="C1421" s="14">
        <v>580</v>
      </c>
      <c r="D1421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422" spans="1:4" x14ac:dyDescent="0.2">
      <c r="A1422">
        <v>13121010129</v>
      </c>
      <c r="B1422" s="14">
        <v>260</v>
      </c>
      <c r="C1422" s="14">
        <v>400</v>
      </c>
      <c r="D1422" s="15">
        <f>IFERROR(HousingProblemsTbl[[#This Row],[Total Rental Units with Severe Housing Problems and Equal to or less than 80% AMI]]/HousingProblemsTbl[[#This Row],[Total Rental Units Equal to or less than 80% AMI]], "-")</f>
        <v>0.65</v>
      </c>
    </row>
    <row r="1423" spans="1:4" x14ac:dyDescent="0.2">
      <c r="A1423">
        <v>13121010130</v>
      </c>
      <c r="B1423" s="14">
        <v>215</v>
      </c>
      <c r="C1423" s="14">
        <v>265</v>
      </c>
      <c r="D1423" s="15">
        <f>IFERROR(HousingProblemsTbl[[#This Row],[Total Rental Units with Severe Housing Problems and Equal to or less than 80% AMI]]/HousingProblemsTbl[[#This Row],[Total Rental Units Equal to or less than 80% AMI]], "-")</f>
        <v>0.81132075471698117</v>
      </c>
    </row>
    <row r="1424" spans="1:4" x14ac:dyDescent="0.2">
      <c r="A1424">
        <v>13121010131</v>
      </c>
      <c r="B1424" s="14">
        <v>105</v>
      </c>
      <c r="C1424" s="14">
        <v>205</v>
      </c>
      <c r="D1424" s="15">
        <f>IFERROR(HousingProblemsTbl[[#This Row],[Total Rental Units with Severe Housing Problems and Equal to or less than 80% AMI]]/HousingProblemsTbl[[#This Row],[Total Rental Units Equal to or less than 80% AMI]], "-")</f>
        <v>0.51219512195121952</v>
      </c>
    </row>
    <row r="1425" spans="1:4" x14ac:dyDescent="0.2">
      <c r="A1425">
        <v>13121010132</v>
      </c>
      <c r="B1425" s="14">
        <v>290</v>
      </c>
      <c r="C1425" s="14">
        <v>570</v>
      </c>
      <c r="D1425" s="15">
        <f>IFERROR(HousingProblemsTbl[[#This Row],[Total Rental Units with Severe Housing Problems and Equal to or less than 80% AMI]]/HousingProblemsTbl[[#This Row],[Total Rental Units Equal to or less than 80% AMI]], "-")</f>
        <v>0.50877192982456143</v>
      </c>
    </row>
    <row r="1426" spans="1:4" x14ac:dyDescent="0.2">
      <c r="A1426">
        <v>13121010133</v>
      </c>
      <c r="B1426" s="14">
        <v>345</v>
      </c>
      <c r="C1426" s="14">
        <v>400</v>
      </c>
      <c r="D1426" s="15">
        <f>IFERROR(HousingProblemsTbl[[#This Row],[Total Rental Units with Severe Housing Problems and Equal to or less than 80% AMI]]/HousingProblemsTbl[[#This Row],[Total Rental Units Equal to or less than 80% AMI]], "-")</f>
        <v>0.86250000000000004</v>
      </c>
    </row>
    <row r="1427" spans="1:4" x14ac:dyDescent="0.2">
      <c r="A1427">
        <v>13121010134</v>
      </c>
      <c r="B1427" s="14">
        <v>75</v>
      </c>
      <c r="C1427" s="14">
        <v>295</v>
      </c>
      <c r="D1427" s="15">
        <f>IFERROR(HousingProblemsTbl[[#This Row],[Total Rental Units with Severe Housing Problems and Equal to or less than 80% AMI]]/HousingProblemsTbl[[#This Row],[Total Rental Units Equal to or less than 80% AMI]], "-")</f>
        <v>0.25423728813559321</v>
      </c>
    </row>
    <row r="1428" spans="1:4" x14ac:dyDescent="0.2">
      <c r="A1428">
        <v>13121010135</v>
      </c>
      <c r="B1428" s="14">
        <v>265</v>
      </c>
      <c r="C1428" s="14">
        <v>425</v>
      </c>
      <c r="D1428" s="15">
        <f>IFERROR(HousingProblemsTbl[[#This Row],[Total Rental Units with Severe Housing Problems and Equal to or less than 80% AMI]]/HousingProblemsTbl[[#This Row],[Total Rental Units Equal to or less than 80% AMI]], "-")</f>
        <v>0.62352941176470589</v>
      </c>
    </row>
    <row r="1429" spans="1:4" x14ac:dyDescent="0.2">
      <c r="A1429">
        <v>13121010136</v>
      </c>
      <c r="B1429" s="14">
        <v>165</v>
      </c>
      <c r="C1429" s="14">
        <v>275</v>
      </c>
      <c r="D1429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1430" spans="1:4" x14ac:dyDescent="0.2">
      <c r="A1430">
        <v>13121010137</v>
      </c>
      <c r="B1430" s="14">
        <v>95</v>
      </c>
      <c r="C1430" s="14">
        <v>265</v>
      </c>
      <c r="D1430" s="15">
        <f>IFERROR(HousingProblemsTbl[[#This Row],[Total Rental Units with Severe Housing Problems and Equal to or less than 80% AMI]]/HousingProblemsTbl[[#This Row],[Total Rental Units Equal to or less than 80% AMI]], "-")</f>
        <v>0.35849056603773582</v>
      </c>
    </row>
    <row r="1431" spans="1:4" x14ac:dyDescent="0.2">
      <c r="A1431">
        <v>13121010204</v>
      </c>
      <c r="B1431" s="14">
        <v>10</v>
      </c>
      <c r="C1431" s="14">
        <v>20</v>
      </c>
      <c r="D1431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432" spans="1:4" x14ac:dyDescent="0.2">
      <c r="A1432">
        <v>13121010211</v>
      </c>
      <c r="B1432" s="14">
        <v>35</v>
      </c>
      <c r="C1432" s="14">
        <v>49</v>
      </c>
      <c r="D1432" s="15">
        <f>IFERROR(HousingProblemsTbl[[#This Row],[Total Rental Units with Severe Housing Problems and Equal to or less than 80% AMI]]/HousingProblemsTbl[[#This Row],[Total Rental Units Equal to or less than 80% AMI]], "-")</f>
        <v>0.7142857142857143</v>
      </c>
    </row>
    <row r="1433" spans="1:4" x14ac:dyDescent="0.2">
      <c r="A1433">
        <v>13121010212</v>
      </c>
      <c r="B1433" s="14">
        <v>575</v>
      </c>
      <c r="C1433" s="14">
        <v>765</v>
      </c>
      <c r="D1433" s="15">
        <f>IFERROR(HousingProblemsTbl[[#This Row],[Total Rental Units with Severe Housing Problems and Equal to or less than 80% AMI]]/HousingProblemsTbl[[#This Row],[Total Rental Units Equal to or less than 80% AMI]], "-")</f>
        <v>0.75163398692810457</v>
      </c>
    </row>
    <row r="1434" spans="1:4" x14ac:dyDescent="0.2">
      <c r="A1434">
        <v>13121010213</v>
      </c>
      <c r="B1434" s="14">
        <v>65</v>
      </c>
      <c r="C1434" s="14">
        <v>175</v>
      </c>
      <c r="D1434" s="15">
        <f>IFERROR(HousingProblemsTbl[[#This Row],[Total Rental Units with Severe Housing Problems and Equal to or less than 80% AMI]]/HousingProblemsTbl[[#This Row],[Total Rental Units Equal to or less than 80% AMI]], "-")</f>
        <v>0.37142857142857144</v>
      </c>
    </row>
    <row r="1435" spans="1:4" x14ac:dyDescent="0.2">
      <c r="A1435">
        <v>13121010214</v>
      </c>
      <c r="B1435" s="14">
        <v>100</v>
      </c>
      <c r="C1435" s="14">
        <v>490</v>
      </c>
      <c r="D1435" s="15">
        <f>IFERROR(HousingProblemsTbl[[#This Row],[Total Rental Units with Severe Housing Problems and Equal to or less than 80% AMI]]/HousingProblemsTbl[[#This Row],[Total Rental Units Equal to or less than 80% AMI]], "-")</f>
        <v>0.20408163265306123</v>
      </c>
    </row>
    <row r="1436" spans="1:4" x14ac:dyDescent="0.2">
      <c r="A1436">
        <v>13121010215</v>
      </c>
      <c r="B1436" s="14">
        <v>25</v>
      </c>
      <c r="C1436" s="14">
        <v>55</v>
      </c>
      <c r="D1436" s="15">
        <f>IFERROR(HousingProblemsTbl[[#This Row],[Total Rental Units with Severe Housing Problems and Equal to or less than 80% AMI]]/HousingProblemsTbl[[#This Row],[Total Rental Units Equal to or less than 80% AMI]], "-")</f>
        <v>0.45454545454545453</v>
      </c>
    </row>
    <row r="1437" spans="1:4" x14ac:dyDescent="0.2">
      <c r="A1437">
        <v>13121010216</v>
      </c>
      <c r="B1437" s="14">
        <v>130</v>
      </c>
      <c r="C1437" s="14">
        <v>170</v>
      </c>
      <c r="D1437" s="15">
        <f>IFERROR(HousingProblemsTbl[[#This Row],[Total Rental Units with Severe Housing Problems and Equal to or less than 80% AMI]]/HousingProblemsTbl[[#This Row],[Total Rental Units Equal to or less than 80% AMI]], "-")</f>
        <v>0.76470588235294112</v>
      </c>
    </row>
    <row r="1438" spans="1:4" x14ac:dyDescent="0.2">
      <c r="A1438">
        <v>13121010217</v>
      </c>
      <c r="B1438" s="14">
        <v>80</v>
      </c>
      <c r="C1438" s="14">
        <v>130</v>
      </c>
      <c r="D1438" s="15">
        <f>IFERROR(HousingProblemsTbl[[#This Row],[Total Rental Units with Severe Housing Problems and Equal to or less than 80% AMI]]/HousingProblemsTbl[[#This Row],[Total Rental Units Equal to or less than 80% AMI]], "-")</f>
        <v>0.61538461538461542</v>
      </c>
    </row>
    <row r="1439" spans="1:4" x14ac:dyDescent="0.2">
      <c r="A1439">
        <v>13121010218</v>
      </c>
      <c r="B1439" s="14">
        <v>0</v>
      </c>
      <c r="C1439" s="14">
        <v>394</v>
      </c>
      <c r="D143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40" spans="1:4" x14ac:dyDescent="0.2">
      <c r="A1440">
        <v>13121010219</v>
      </c>
      <c r="B1440" s="14">
        <v>75</v>
      </c>
      <c r="C1440" s="14">
        <v>265</v>
      </c>
      <c r="D1440" s="15">
        <f>IFERROR(HousingProblemsTbl[[#This Row],[Total Rental Units with Severe Housing Problems and Equal to or less than 80% AMI]]/HousingProblemsTbl[[#This Row],[Total Rental Units Equal to or less than 80% AMI]], "-")</f>
        <v>0.28301886792452829</v>
      </c>
    </row>
    <row r="1441" spans="1:4" x14ac:dyDescent="0.2">
      <c r="A1441">
        <v>13121010220</v>
      </c>
      <c r="B1441" s="14">
        <v>135</v>
      </c>
      <c r="C1441" s="14">
        <v>355</v>
      </c>
      <c r="D1441" s="15">
        <f>IFERROR(HousingProblemsTbl[[#This Row],[Total Rental Units with Severe Housing Problems and Equal to or less than 80% AMI]]/HousingProblemsTbl[[#This Row],[Total Rental Units Equal to or less than 80% AMI]], "-")</f>
        <v>0.38028169014084506</v>
      </c>
    </row>
    <row r="1442" spans="1:4" x14ac:dyDescent="0.2">
      <c r="A1442">
        <v>13121010221</v>
      </c>
      <c r="B1442" s="14">
        <v>55</v>
      </c>
      <c r="C1442" s="14">
        <v>140</v>
      </c>
      <c r="D1442" s="15">
        <f>IFERROR(HousingProblemsTbl[[#This Row],[Total Rental Units with Severe Housing Problems and Equal to or less than 80% AMI]]/HousingProblemsTbl[[#This Row],[Total Rental Units Equal to or less than 80% AMI]], "-")</f>
        <v>0.39285714285714285</v>
      </c>
    </row>
    <row r="1443" spans="1:4" x14ac:dyDescent="0.2">
      <c r="A1443">
        <v>13121010222</v>
      </c>
      <c r="B1443" s="14">
        <v>15</v>
      </c>
      <c r="C1443" s="14">
        <v>25</v>
      </c>
      <c r="D1443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1444" spans="1:4" x14ac:dyDescent="0.2">
      <c r="A1444">
        <v>13121010223</v>
      </c>
      <c r="B1444" s="14">
        <v>0</v>
      </c>
      <c r="C1444" s="14">
        <v>0</v>
      </c>
      <c r="D144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45" spans="1:4" x14ac:dyDescent="0.2">
      <c r="A1445">
        <v>13121010305</v>
      </c>
      <c r="B1445" s="14">
        <v>115</v>
      </c>
      <c r="C1445" s="14">
        <v>210</v>
      </c>
      <c r="D1445" s="15">
        <f>IFERROR(HousingProblemsTbl[[#This Row],[Total Rental Units with Severe Housing Problems and Equal to or less than 80% AMI]]/HousingProblemsTbl[[#This Row],[Total Rental Units Equal to or less than 80% AMI]], "-")</f>
        <v>0.54761904761904767</v>
      </c>
    </row>
    <row r="1446" spans="1:4" x14ac:dyDescent="0.2">
      <c r="A1446">
        <v>13121010306</v>
      </c>
      <c r="B1446" s="14">
        <v>4</v>
      </c>
      <c r="C1446" s="14">
        <v>115</v>
      </c>
      <c r="D1446" s="15">
        <f>IFERROR(HousingProblemsTbl[[#This Row],[Total Rental Units with Severe Housing Problems and Equal to or less than 80% AMI]]/HousingProblemsTbl[[#This Row],[Total Rental Units Equal to or less than 80% AMI]], "-")</f>
        <v>3.4782608695652174E-2</v>
      </c>
    </row>
    <row r="1447" spans="1:4" x14ac:dyDescent="0.2">
      <c r="A1447">
        <v>13121010307</v>
      </c>
      <c r="B1447" s="14">
        <v>25</v>
      </c>
      <c r="C1447" s="14">
        <v>115</v>
      </c>
      <c r="D1447" s="15">
        <f>IFERROR(HousingProblemsTbl[[#This Row],[Total Rental Units with Severe Housing Problems and Equal to or less than 80% AMI]]/HousingProblemsTbl[[#This Row],[Total Rental Units Equal to or less than 80% AMI]], "-")</f>
        <v>0.21739130434782608</v>
      </c>
    </row>
    <row r="1448" spans="1:4" x14ac:dyDescent="0.2">
      <c r="A1448">
        <v>13121010308</v>
      </c>
      <c r="B1448" s="14">
        <v>50</v>
      </c>
      <c r="C1448" s="14">
        <v>50</v>
      </c>
      <c r="D144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449" spans="1:4" x14ac:dyDescent="0.2">
      <c r="A1449">
        <v>13121010309</v>
      </c>
      <c r="B1449" s="14">
        <v>160</v>
      </c>
      <c r="C1449" s="14">
        <v>215</v>
      </c>
      <c r="D1449" s="15">
        <f>IFERROR(HousingProblemsTbl[[#This Row],[Total Rental Units with Severe Housing Problems and Equal to or less than 80% AMI]]/HousingProblemsTbl[[#This Row],[Total Rental Units Equal to or less than 80% AMI]], "-")</f>
        <v>0.7441860465116279</v>
      </c>
    </row>
    <row r="1450" spans="1:4" x14ac:dyDescent="0.2">
      <c r="A1450">
        <v>13121010310</v>
      </c>
      <c r="B1450" s="14">
        <v>0</v>
      </c>
      <c r="C1450" s="14">
        <v>0</v>
      </c>
      <c r="D145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451" spans="1:4" x14ac:dyDescent="0.2">
      <c r="A1451">
        <v>13121010311</v>
      </c>
      <c r="B1451" s="14">
        <v>60</v>
      </c>
      <c r="C1451" s="14">
        <v>60</v>
      </c>
      <c r="D145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452" spans="1:4" x14ac:dyDescent="0.2">
      <c r="A1452">
        <v>13121010312</v>
      </c>
      <c r="B1452" s="14">
        <v>55</v>
      </c>
      <c r="C1452" s="14">
        <v>130</v>
      </c>
      <c r="D1452" s="15">
        <f>IFERROR(HousingProblemsTbl[[#This Row],[Total Rental Units with Severe Housing Problems and Equal to or less than 80% AMI]]/HousingProblemsTbl[[#This Row],[Total Rental Units Equal to or less than 80% AMI]], "-")</f>
        <v>0.42307692307692307</v>
      </c>
    </row>
    <row r="1453" spans="1:4" x14ac:dyDescent="0.2">
      <c r="A1453">
        <v>13121010313</v>
      </c>
      <c r="B1453" s="14">
        <v>115</v>
      </c>
      <c r="C1453" s="14">
        <v>385</v>
      </c>
      <c r="D1453" s="15">
        <f>IFERROR(HousingProblemsTbl[[#This Row],[Total Rental Units with Severe Housing Problems and Equal to or less than 80% AMI]]/HousingProblemsTbl[[#This Row],[Total Rental Units Equal to or less than 80% AMI]], "-")</f>
        <v>0.29870129870129869</v>
      </c>
    </row>
    <row r="1454" spans="1:4" x14ac:dyDescent="0.2">
      <c r="A1454">
        <v>13121010314</v>
      </c>
      <c r="B1454" s="14">
        <v>0</v>
      </c>
      <c r="C1454" s="14">
        <v>30</v>
      </c>
      <c r="D145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55" spans="1:4" x14ac:dyDescent="0.2">
      <c r="A1455">
        <v>13121010315</v>
      </c>
      <c r="B1455" s="14">
        <v>0</v>
      </c>
      <c r="C1455" s="14">
        <v>505</v>
      </c>
      <c r="D145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56" spans="1:4" x14ac:dyDescent="0.2">
      <c r="A1456">
        <v>13121010401</v>
      </c>
      <c r="B1456" s="14">
        <v>150</v>
      </c>
      <c r="C1456" s="14">
        <v>455</v>
      </c>
      <c r="D1456" s="15">
        <f>IFERROR(HousingProblemsTbl[[#This Row],[Total Rental Units with Severe Housing Problems and Equal to or less than 80% AMI]]/HousingProblemsTbl[[#This Row],[Total Rental Units Equal to or less than 80% AMI]], "-")</f>
        <v>0.32967032967032966</v>
      </c>
    </row>
    <row r="1457" spans="1:4" x14ac:dyDescent="0.2">
      <c r="A1457">
        <v>13121010402</v>
      </c>
      <c r="B1457" s="14">
        <v>90</v>
      </c>
      <c r="C1457" s="14">
        <v>135</v>
      </c>
      <c r="D1457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458" spans="1:4" x14ac:dyDescent="0.2">
      <c r="A1458">
        <v>13121010508</v>
      </c>
      <c r="B1458" s="14">
        <v>45</v>
      </c>
      <c r="C1458" s="14">
        <v>110</v>
      </c>
      <c r="D1458" s="15">
        <f>IFERROR(HousingProblemsTbl[[#This Row],[Total Rental Units with Severe Housing Problems and Equal to or less than 80% AMI]]/HousingProblemsTbl[[#This Row],[Total Rental Units Equal to or less than 80% AMI]], "-")</f>
        <v>0.40909090909090912</v>
      </c>
    </row>
    <row r="1459" spans="1:4" x14ac:dyDescent="0.2">
      <c r="A1459">
        <v>13121010517</v>
      </c>
      <c r="B1459" s="14">
        <v>185</v>
      </c>
      <c r="C1459" s="14">
        <v>235</v>
      </c>
      <c r="D1459" s="15">
        <f>IFERROR(HousingProblemsTbl[[#This Row],[Total Rental Units with Severe Housing Problems and Equal to or less than 80% AMI]]/HousingProblemsTbl[[#This Row],[Total Rental Units Equal to or less than 80% AMI]], "-")</f>
        <v>0.78723404255319152</v>
      </c>
    </row>
    <row r="1460" spans="1:4" x14ac:dyDescent="0.2">
      <c r="A1460">
        <v>13121010518</v>
      </c>
      <c r="B1460" s="14">
        <v>150</v>
      </c>
      <c r="C1460" s="14">
        <v>260</v>
      </c>
      <c r="D1460" s="15">
        <f>IFERROR(HousingProblemsTbl[[#This Row],[Total Rental Units with Severe Housing Problems and Equal to or less than 80% AMI]]/HousingProblemsTbl[[#This Row],[Total Rental Units Equal to or less than 80% AMI]], "-")</f>
        <v>0.57692307692307687</v>
      </c>
    </row>
    <row r="1461" spans="1:4" x14ac:dyDescent="0.2">
      <c r="A1461">
        <v>13121010519</v>
      </c>
      <c r="B1461" s="14">
        <v>165</v>
      </c>
      <c r="C1461" s="14">
        <v>500</v>
      </c>
      <c r="D1461" s="15">
        <f>IFERROR(HousingProblemsTbl[[#This Row],[Total Rental Units with Severe Housing Problems and Equal to or less than 80% AMI]]/HousingProblemsTbl[[#This Row],[Total Rental Units Equal to or less than 80% AMI]], "-")</f>
        <v>0.33</v>
      </c>
    </row>
    <row r="1462" spans="1:4" x14ac:dyDescent="0.2">
      <c r="A1462">
        <v>13121010520</v>
      </c>
      <c r="B1462" s="14">
        <v>200</v>
      </c>
      <c r="C1462" s="14">
        <v>630</v>
      </c>
      <c r="D1462" s="15">
        <f>IFERROR(HousingProblemsTbl[[#This Row],[Total Rental Units with Severe Housing Problems and Equal to or less than 80% AMI]]/HousingProblemsTbl[[#This Row],[Total Rental Units Equal to or less than 80% AMI]], "-")</f>
        <v>0.31746031746031744</v>
      </c>
    </row>
    <row r="1463" spans="1:4" x14ac:dyDescent="0.2">
      <c r="A1463">
        <v>13121010521</v>
      </c>
      <c r="B1463" s="14">
        <v>50</v>
      </c>
      <c r="C1463" s="14">
        <v>135</v>
      </c>
      <c r="D1463" s="15">
        <f>IFERROR(HousingProblemsTbl[[#This Row],[Total Rental Units with Severe Housing Problems and Equal to or less than 80% AMI]]/HousingProblemsTbl[[#This Row],[Total Rental Units Equal to or less than 80% AMI]], "-")</f>
        <v>0.37037037037037035</v>
      </c>
    </row>
    <row r="1464" spans="1:4" x14ac:dyDescent="0.2">
      <c r="A1464">
        <v>13121010522</v>
      </c>
      <c r="B1464" s="14">
        <v>425</v>
      </c>
      <c r="C1464" s="14">
        <v>855</v>
      </c>
      <c r="D1464" s="15">
        <f>IFERROR(HousingProblemsTbl[[#This Row],[Total Rental Units with Severe Housing Problems and Equal to or less than 80% AMI]]/HousingProblemsTbl[[#This Row],[Total Rental Units Equal to or less than 80% AMI]], "-")</f>
        <v>0.49707602339181284</v>
      </c>
    </row>
    <row r="1465" spans="1:4" x14ac:dyDescent="0.2">
      <c r="A1465">
        <v>13121010523</v>
      </c>
      <c r="B1465" s="14">
        <v>40</v>
      </c>
      <c r="C1465" s="14">
        <v>220</v>
      </c>
      <c r="D1465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1466" spans="1:4" x14ac:dyDescent="0.2">
      <c r="A1466">
        <v>13121010524</v>
      </c>
      <c r="B1466" s="14">
        <v>60</v>
      </c>
      <c r="C1466" s="14">
        <v>625</v>
      </c>
      <c r="D1466" s="15">
        <f>IFERROR(HousingProblemsTbl[[#This Row],[Total Rental Units with Severe Housing Problems and Equal to or less than 80% AMI]]/HousingProblemsTbl[[#This Row],[Total Rental Units Equal to or less than 80% AMI]], "-")</f>
        <v>9.6000000000000002E-2</v>
      </c>
    </row>
    <row r="1467" spans="1:4" x14ac:dyDescent="0.2">
      <c r="A1467">
        <v>13121010525</v>
      </c>
      <c r="B1467" s="14">
        <v>215</v>
      </c>
      <c r="C1467" s="14">
        <v>915</v>
      </c>
      <c r="D1467" s="15">
        <f>IFERROR(HousingProblemsTbl[[#This Row],[Total Rental Units with Severe Housing Problems and Equal to or less than 80% AMI]]/HousingProblemsTbl[[#This Row],[Total Rental Units Equal to or less than 80% AMI]], "-")</f>
        <v>0.23497267759562843</v>
      </c>
    </row>
    <row r="1468" spans="1:4" x14ac:dyDescent="0.2">
      <c r="A1468">
        <v>13121010526</v>
      </c>
      <c r="B1468" s="14">
        <v>260</v>
      </c>
      <c r="C1468" s="14">
        <v>450</v>
      </c>
      <c r="D1468" s="15">
        <f>IFERROR(HousingProblemsTbl[[#This Row],[Total Rental Units with Severe Housing Problems and Equal to or less than 80% AMI]]/HousingProblemsTbl[[#This Row],[Total Rental Units Equal to or less than 80% AMI]], "-")</f>
        <v>0.57777777777777772</v>
      </c>
    </row>
    <row r="1469" spans="1:4" x14ac:dyDescent="0.2">
      <c r="A1469">
        <v>13121010527</v>
      </c>
      <c r="B1469" s="14">
        <v>420</v>
      </c>
      <c r="C1469" s="14">
        <v>870</v>
      </c>
      <c r="D1469" s="15">
        <f>IFERROR(HousingProblemsTbl[[#This Row],[Total Rental Units with Severe Housing Problems and Equal to or less than 80% AMI]]/HousingProblemsTbl[[#This Row],[Total Rental Units Equal to or less than 80% AMI]], "-")</f>
        <v>0.48275862068965519</v>
      </c>
    </row>
    <row r="1470" spans="1:4" x14ac:dyDescent="0.2">
      <c r="A1470">
        <v>13121010528</v>
      </c>
      <c r="B1470" s="14">
        <v>655</v>
      </c>
      <c r="C1470" s="14">
        <v>1030</v>
      </c>
      <c r="D1470" s="15">
        <f>IFERROR(HousingProblemsTbl[[#This Row],[Total Rental Units with Severe Housing Problems and Equal to or less than 80% AMI]]/HousingProblemsTbl[[#This Row],[Total Rental Units Equal to or less than 80% AMI]], "-")</f>
        <v>0.63592233009708743</v>
      </c>
    </row>
    <row r="1471" spans="1:4" x14ac:dyDescent="0.2">
      <c r="A1471">
        <v>13121010529</v>
      </c>
      <c r="B1471" s="14">
        <v>135</v>
      </c>
      <c r="C1471" s="14">
        <v>275</v>
      </c>
      <c r="D1471" s="15">
        <f>IFERROR(HousingProblemsTbl[[#This Row],[Total Rental Units with Severe Housing Problems and Equal to or less than 80% AMI]]/HousingProblemsTbl[[#This Row],[Total Rental Units Equal to or less than 80% AMI]], "-")</f>
        <v>0.49090909090909091</v>
      </c>
    </row>
    <row r="1472" spans="1:4" x14ac:dyDescent="0.2">
      <c r="A1472">
        <v>13121010530</v>
      </c>
      <c r="B1472" s="14">
        <v>110</v>
      </c>
      <c r="C1472" s="14">
        <v>285</v>
      </c>
      <c r="D1472" s="15">
        <f>IFERROR(HousingProblemsTbl[[#This Row],[Total Rental Units with Severe Housing Problems and Equal to or less than 80% AMI]]/HousingProblemsTbl[[#This Row],[Total Rental Units Equal to or less than 80% AMI]], "-")</f>
        <v>0.38596491228070173</v>
      </c>
    </row>
    <row r="1473" spans="1:4" x14ac:dyDescent="0.2">
      <c r="A1473">
        <v>13121010531</v>
      </c>
      <c r="B1473" s="14">
        <v>60</v>
      </c>
      <c r="C1473" s="14">
        <v>60</v>
      </c>
      <c r="D147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474" spans="1:4" x14ac:dyDescent="0.2">
      <c r="A1474">
        <v>13121010532</v>
      </c>
      <c r="B1474" s="14">
        <v>415</v>
      </c>
      <c r="C1474" s="14">
        <v>415</v>
      </c>
      <c r="D147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475" spans="1:4" x14ac:dyDescent="0.2">
      <c r="A1475">
        <v>13121010533</v>
      </c>
      <c r="B1475" s="14">
        <v>335</v>
      </c>
      <c r="C1475" s="14">
        <v>520</v>
      </c>
      <c r="D1475" s="15">
        <f>IFERROR(HousingProblemsTbl[[#This Row],[Total Rental Units with Severe Housing Problems and Equal to or less than 80% AMI]]/HousingProblemsTbl[[#This Row],[Total Rental Units Equal to or less than 80% AMI]], "-")</f>
        <v>0.64423076923076927</v>
      </c>
    </row>
    <row r="1476" spans="1:4" x14ac:dyDescent="0.2">
      <c r="A1476">
        <v>13121010534</v>
      </c>
      <c r="B1476" s="14">
        <v>305</v>
      </c>
      <c r="C1476" s="14">
        <v>630</v>
      </c>
      <c r="D1476" s="15">
        <f>IFERROR(HousingProblemsTbl[[#This Row],[Total Rental Units with Severe Housing Problems and Equal to or less than 80% AMI]]/HousingProblemsTbl[[#This Row],[Total Rental Units Equal to or less than 80% AMI]], "-")</f>
        <v>0.48412698412698413</v>
      </c>
    </row>
    <row r="1477" spans="1:4" x14ac:dyDescent="0.2">
      <c r="A1477">
        <v>13121010535</v>
      </c>
      <c r="B1477" s="14">
        <v>0</v>
      </c>
      <c r="C1477" s="14">
        <v>95</v>
      </c>
      <c r="D147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78" spans="1:4" x14ac:dyDescent="0.2">
      <c r="A1478">
        <v>13121010536</v>
      </c>
      <c r="B1478" s="14">
        <v>60</v>
      </c>
      <c r="C1478" s="14">
        <v>220</v>
      </c>
      <c r="D1478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1479" spans="1:4" x14ac:dyDescent="0.2">
      <c r="A1479">
        <v>13121010537</v>
      </c>
      <c r="B1479" s="14">
        <v>25</v>
      </c>
      <c r="C1479" s="14">
        <v>55</v>
      </c>
      <c r="D1479" s="15">
        <f>IFERROR(HousingProblemsTbl[[#This Row],[Total Rental Units with Severe Housing Problems and Equal to or less than 80% AMI]]/HousingProblemsTbl[[#This Row],[Total Rental Units Equal to or less than 80% AMI]], "-")</f>
        <v>0.45454545454545453</v>
      </c>
    </row>
    <row r="1480" spans="1:4" x14ac:dyDescent="0.2">
      <c r="A1480">
        <v>13121010538</v>
      </c>
      <c r="B1480" s="14">
        <v>84</v>
      </c>
      <c r="C1480" s="14">
        <v>265</v>
      </c>
      <c r="D1480" s="15">
        <f>IFERROR(HousingProblemsTbl[[#This Row],[Total Rental Units with Severe Housing Problems and Equal to or less than 80% AMI]]/HousingProblemsTbl[[#This Row],[Total Rental Units Equal to or less than 80% AMI]], "-")</f>
        <v>0.31698113207547168</v>
      </c>
    </row>
    <row r="1481" spans="1:4" x14ac:dyDescent="0.2">
      <c r="A1481">
        <v>13121010539</v>
      </c>
      <c r="B1481" s="14">
        <v>135</v>
      </c>
      <c r="C1481" s="14">
        <v>215</v>
      </c>
      <c r="D1481" s="15">
        <f>IFERROR(HousingProblemsTbl[[#This Row],[Total Rental Units with Severe Housing Problems and Equal to or less than 80% AMI]]/HousingProblemsTbl[[#This Row],[Total Rental Units Equal to or less than 80% AMI]], "-")</f>
        <v>0.62790697674418605</v>
      </c>
    </row>
    <row r="1482" spans="1:4" x14ac:dyDescent="0.2">
      <c r="A1482">
        <v>13121010540</v>
      </c>
      <c r="B1482" s="14">
        <v>0</v>
      </c>
      <c r="C1482" s="14">
        <v>130</v>
      </c>
      <c r="D148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483" spans="1:4" x14ac:dyDescent="0.2">
      <c r="A1483">
        <v>13121010601</v>
      </c>
      <c r="B1483" s="14">
        <v>195</v>
      </c>
      <c r="C1483" s="14">
        <v>615</v>
      </c>
      <c r="D1483" s="15">
        <f>IFERROR(HousingProblemsTbl[[#This Row],[Total Rental Units with Severe Housing Problems and Equal to or less than 80% AMI]]/HousingProblemsTbl[[#This Row],[Total Rental Units Equal to or less than 80% AMI]], "-")</f>
        <v>0.31707317073170732</v>
      </c>
    </row>
    <row r="1484" spans="1:4" x14ac:dyDescent="0.2">
      <c r="A1484">
        <v>13121010603</v>
      </c>
      <c r="B1484" s="14">
        <v>285</v>
      </c>
      <c r="C1484" s="14">
        <v>795</v>
      </c>
      <c r="D1484" s="15">
        <f>IFERROR(HousingProblemsTbl[[#This Row],[Total Rental Units with Severe Housing Problems and Equal to or less than 80% AMI]]/HousingProblemsTbl[[#This Row],[Total Rental Units Equal to or less than 80% AMI]], "-")</f>
        <v>0.35849056603773582</v>
      </c>
    </row>
    <row r="1485" spans="1:4" x14ac:dyDescent="0.2">
      <c r="A1485">
        <v>13121010604</v>
      </c>
      <c r="B1485" s="14">
        <v>465</v>
      </c>
      <c r="C1485" s="14">
        <v>845</v>
      </c>
      <c r="D1485" s="15">
        <f>IFERROR(HousingProblemsTbl[[#This Row],[Total Rental Units with Severe Housing Problems and Equal to or less than 80% AMI]]/HousingProblemsTbl[[#This Row],[Total Rental Units Equal to or less than 80% AMI]], "-")</f>
        <v>0.55029585798816572</v>
      </c>
    </row>
    <row r="1486" spans="1:4" x14ac:dyDescent="0.2">
      <c r="A1486">
        <v>13121010801</v>
      </c>
      <c r="B1486" s="14">
        <v>75</v>
      </c>
      <c r="C1486" s="14">
        <v>330</v>
      </c>
      <c r="D1486" s="15">
        <f>IFERROR(HousingProblemsTbl[[#This Row],[Total Rental Units with Severe Housing Problems and Equal to or less than 80% AMI]]/HousingProblemsTbl[[#This Row],[Total Rental Units Equal to or less than 80% AMI]], "-")</f>
        <v>0.22727272727272727</v>
      </c>
    </row>
    <row r="1487" spans="1:4" x14ac:dyDescent="0.2">
      <c r="A1487">
        <v>13121010802</v>
      </c>
      <c r="B1487" s="14">
        <v>125</v>
      </c>
      <c r="C1487" s="14">
        <v>380</v>
      </c>
      <c r="D1487" s="15">
        <f>IFERROR(HousingProblemsTbl[[#This Row],[Total Rental Units with Severe Housing Problems and Equal to or less than 80% AMI]]/HousingProblemsTbl[[#This Row],[Total Rental Units Equal to or less than 80% AMI]], "-")</f>
        <v>0.32894736842105265</v>
      </c>
    </row>
    <row r="1488" spans="1:4" x14ac:dyDescent="0.2">
      <c r="A1488">
        <v>13121011000</v>
      </c>
      <c r="B1488" s="14">
        <v>160</v>
      </c>
      <c r="C1488" s="14">
        <v>420</v>
      </c>
      <c r="D1488" s="15">
        <f>IFERROR(HousingProblemsTbl[[#This Row],[Total Rental Units with Severe Housing Problems and Equal to or less than 80% AMI]]/HousingProblemsTbl[[#This Row],[Total Rental Units Equal to or less than 80% AMI]], "-")</f>
        <v>0.38095238095238093</v>
      </c>
    </row>
    <row r="1489" spans="1:4" x14ac:dyDescent="0.2">
      <c r="A1489">
        <v>13121011100</v>
      </c>
      <c r="B1489" s="14">
        <v>125</v>
      </c>
      <c r="C1489" s="14">
        <v>305</v>
      </c>
      <c r="D1489" s="15">
        <f>IFERROR(HousingProblemsTbl[[#This Row],[Total Rental Units with Severe Housing Problems and Equal to or less than 80% AMI]]/HousingProblemsTbl[[#This Row],[Total Rental Units Equal to or less than 80% AMI]], "-")</f>
        <v>0.4098360655737705</v>
      </c>
    </row>
    <row r="1490" spans="1:4" x14ac:dyDescent="0.2">
      <c r="A1490">
        <v>13121011202</v>
      </c>
      <c r="B1490" s="14">
        <v>265</v>
      </c>
      <c r="C1490" s="14">
        <v>680</v>
      </c>
      <c r="D1490" s="15">
        <f>IFERROR(HousingProblemsTbl[[#This Row],[Total Rental Units with Severe Housing Problems and Equal to or less than 80% AMI]]/HousingProblemsTbl[[#This Row],[Total Rental Units Equal to or less than 80% AMI]], "-")</f>
        <v>0.38970588235294118</v>
      </c>
    </row>
    <row r="1491" spans="1:4" x14ac:dyDescent="0.2">
      <c r="A1491">
        <v>13121011203</v>
      </c>
      <c r="B1491" s="14">
        <v>115</v>
      </c>
      <c r="C1491" s="14">
        <v>235</v>
      </c>
      <c r="D1491" s="15">
        <f>IFERROR(HousingProblemsTbl[[#This Row],[Total Rental Units with Severe Housing Problems and Equal to or less than 80% AMI]]/HousingProblemsTbl[[#This Row],[Total Rental Units Equal to or less than 80% AMI]], "-")</f>
        <v>0.48936170212765956</v>
      </c>
    </row>
    <row r="1492" spans="1:4" x14ac:dyDescent="0.2">
      <c r="A1492">
        <v>13121011204</v>
      </c>
      <c r="B1492" s="14">
        <v>135</v>
      </c>
      <c r="C1492" s="14">
        <v>280</v>
      </c>
      <c r="D1492" s="15">
        <f>IFERROR(HousingProblemsTbl[[#This Row],[Total Rental Units with Severe Housing Problems and Equal to or less than 80% AMI]]/HousingProblemsTbl[[#This Row],[Total Rental Units Equal to or less than 80% AMI]], "-")</f>
        <v>0.48214285714285715</v>
      </c>
    </row>
    <row r="1493" spans="1:4" x14ac:dyDescent="0.2">
      <c r="A1493">
        <v>13121011301</v>
      </c>
      <c r="B1493" s="14">
        <v>125</v>
      </c>
      <c r="C1493" s="14">
        <v>235</v>
      </c>
      <c r="D1493" s="15">
        <f>IFERROR(HousingProblemsTbl[[#This Row],[Total Rental Units with Severe Housing Problems and Equal to or less than 80% AMI]]/HousingProblemsTbl[[#This Row],[Total Rental Units Equal to or less than 80% AMI]], "-")</f>
        <v>0.53191489361702127</v>
      </c>
    </row>
    <row r="1494" spans="1:4" x14ac:dyDescent="0.2">
      <c r="A1494">
        <v>13121011306</v>
      </c>
      <c r="B1494" s="14">
        <v>245</v>
      </c>
      <c r="C1494" s="14">
        <v>525</v>
      </c>
      <c r="D1494" s="15">
        <f>IFERROR(HousingProblemsTbl[[#This Row],[Total Rental Units with Severe Housing Problems and Equal to or less than 80% AMI]]/HousingProblemsTbl[[#This Row],[Total Rental Units Equal to or less than 80% AMI]], "-")</f>
        <v>0.46666666666666667</v>
      </c>
    </row>
    <row r="1495" spans="1:4" x14ac:dyDescent="0.2">
      <c r="A1495">
        <v>13121011307</v>
      </c>
      <c r="B1495" s="14">
        <v>600</v>
      </c>
      <c r="C1495" s="14">
        <v>1370</v>
      </c>
      <c r="D1495" s="15">
        <f>IFERROR(HousingProblemsTbl[[#This Row],[Total Rental Units with Severe Housing Problems and Equal to or less than 80% AMI]]/HousingProblemsTbl[[#This Row],[Total Rental Units Equal to or less than 80% AMI]], "-")</f>
        <v>0.43795620437956206</v>
      </c>
    </row>
    <row r="1496" spans="1:4" x14ac:dyDescent="0.2">
      <c r="A1496">
        <v>13121011308</v>
      </c>
      <c r="B1496" s="14">
        <v>95</v>
      </c>
      <c r="C1496" s="14">
        <v>440</v>
      </c>
      <c r="D1496" s="15">
        <f>IFERROR(HousingProblemsTbl[[#This Row],[Total Rental Units with Severe Housing Problems and Equal to or less than 80% AMI]]/HousingProblemsTbl[[#This Row],[Total Rental Units Equal to or less than 80% AMI]], "-")</f>
        <v>0.21590909090909091</v>
      </c>
    </row>
    <row r="1497" spans="1:4" x14ac:dyDescent="0.2">
      <c r="A1497">
        <v>13121011309</v>
      </c>
      <c r="B1497" s="14">
        <v>310</v>
      </c>
      <c r="C1497" s="14">
        <v>565</v>
      </c>
      <c r="D1497" s="15">
        <f>IFERROR(HousingProblemsTbl[[#This Row],[Total Rental Units with Severe Housing Problems and Equal to or less than 80% AMI]]/HousingProblemsTbl[[#This Row],[Total Rental Units Equal to or less than 80% AMI]], "-")</f>
        <v>0.54867256637168138</v>
      </c>
    </row>
    <row r="1498" spans="1:4" x14ac:dyDescent="0.2">
      <c r="A1498">
        <v>13121011310</v>
      </c>
      <c r="B1498" s="14">
        <v>295</v>
      </c>
      <c r="C1498" s="14">
        <v>1120</v>
      </c>
      <c r="D1498" s="15">
        <f>IFERROR(HousingProblemsTbl[[#This Row],[Total Rental Units with Severe Housing Problems and Equal to or less than 80% AMI]]/HousingProblemsTbl[[#This Row],[Total Rental Units Equal to or less than 80% AMI]], "-")</f>
        <v>0.26339285714285715</v>
      </c>
    </row>
    <row r="1499" spans="1:4" x14ac:dyDescent="0.2">
      <c r="A1499">
        <v>13121011416</v>
      </c>
      <c r="B1499" s="14">
        <v>0</v>
      </c>
      <c r="C1499" s="14">
        <v>30</v>
      </c>
      <c r="D149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00" spans="1:4" x14ac:dyDescent="0.2">
      <c r="A1500">
        <v>13121011417</v>
      </c>
      <c r="B1500" s="14">
        <v>280</v>
      </c>
      <c r="C1500" s="14">
        <v>350</v>
      </c>
      <c r="D1500" s="15">
        <f>IFERROR(HousingProblemsTbl[[#This Row],[Total Rental Units with Severe Housing Problems and Equal to or less than 80% AMI]]/HousingProblemsTbl[[#This Row],[Total Rental Units Equal to or less than 80% AMI]], "-")</f>
        <v>0.8</v>
      </c>
    </row>
    <row r="1501" spans="1:4" x14ac:dyDescent="0.2">
      <c r="A1501">
        <v>13121011419</v>
      </c>
      <c r="B1501" s="14">
        <v>70</v>
      </c>
      <c r="C1501" s="14">
        <v>145</v>
      </c>
      <c r="D1501" s="15">
        <f>IFERROR(HousingProblemsTbl[[#This Row],[Total Rental Units with Severe Housing Problems and Equal to or less than 80% AMI]]/HousingProblemsTbl[[#This Row],[Total Rental Units Equal to or less than 80% AMI]], "-")</f>
        <v>0.48275862068965519</v>
      </c>
    </row>
    <row r="1502" spans="1:4" x14ac:dyDescent="0.2">
      <c r="A1502">
        <v>13121011421</v>
      </c>
      <c r="B1502" s="14">
        <v>320</v>
      </c>
      <c r="C1502" s="14">
        <v>695</v>
      </c>
      <c r="D1502" s="15">
        <f>IFERROR(HousingProblemsTbl[[#This Row],[Total Rental Units with Severe Housing Problems and Equal to or less than 80% AMI]]/HousingProblemsTbl[[#This Row],[Total Rental Units Equal to or less than 80% AMI]], "-")</f>
        <v>0.46043165467625902</v>
      </c>
    </row>
    <row r="1503" spans="1:4" x14ac:dyDescent="0.2">
      <c r="A1503">
        <v>13121011422</v>
      </c>
      <c r="B1503" s="14">
        <v>25</v>
      </c>
      <c r="C1503" s="14">
        <v>145</v>
      </c>
      <c r="D1503" s="15">
        <f>IFERROR(HousingProblemsTbl[[#This Row],[Total Rental Units with Severe Housing Problems and Equal to or less than 80% AMI]]/HousingProblemsTbl[[#This Row],[Total Rental Units Equal to or less than 80% AMI]], "-")</f>
        <v>0.17241379310344829</v>
      </c>
    </row>
    <row r="1504" spans="1:4" x14ac:dyDescent="0.2">
      <c r="A1504">
        <v>13121011423</v>
      </c>
      <c r="B1504" s="14">
        <v>135</v>
      </c>
      <c r="C1504" s="14">
        <v>144</v>
      </c>
      <c r="D1504" s="15">
        <f>IFERROR(HousingProblemsTbl[[#This Row],[Total Rental Units with Severe Housing Problems and Equal to or less than 80% AMI]]/HousingProblemsTbl[[#This Row],[Total Rental Units Equal to or less than 80% AMI]], "-")</f>
        <v>0.9375</v>
      </c>
    </row>
    <row r="1505" spans="1:4" x14ac:dyDescent="0.2">
      <c r="A1505">
        <v>13121011424</v>
      </c>
      <c r="B1505" s="14">
        <v>50</v>
      </c>
      <c r="C1505" s="14">
        <v>140</v>
      </c>
      <c r="D1505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1506" spans="1:4" x14ac:dyDescent="0.2">
      <c r="A1506">
        <v>13121011426</v>
      </c>
      <c r="B1506" s="14">
        <v>35</v>
      </c>
      <c r="C1506" s="14">
        <v>65</v>
      </c>
      <c r="D1506" s="15">
        <f>IFERROR(HousingProblemsTbl[[#This Row],[Total Rental Units with Severe Housing Problems and Equal to or less than 80% AMI]]/HousingProblemsTbl[[#This Row],[Total Rental Units Equal to or less than 80% AMI]], "-")</f>
        <v>0.53846153846153844</v>
      </c>
    </row>
    <row r="1507" spans="1:4" x14ac:dyDescent="0.2">
      <c r="A1507">
        <v>13121011428</v>
      </c>
      <c r="B1507" s="14">
        <v>0</v>
      </c>
      <c r="C1507" s="14">
        <v>15</v>
      </c>
      <c r="D150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08" spans="1:4" x14ac:dyDescent="0.2">
      <c r="A1508">
        <v>13121011429</v>
      </c>
      <c r="B1508" s="14">
        <v>35</v>
      </c>
      <c r="C1508" s="14">
        <v>150</v>
      </c>
      <c r="D1508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509" spans="1:4" x14ac:dyDescent="0.2">
      <c r="A1509">
        <v>13121011430</v>
      </c>
      <c r="B1509" s="14">
        <v>255</v>
      </c>
      <c r="C1509" s="14">
        <v>1040</v>
      </c>
      <c r="D1509" s="15">
        <f>IFERROR(HousingProblemsTbl[[#This Row],[Total Rental Units with Severe Housing Problems and Equal to or less than 80% AMI]]/HousingProblemsTbl[[#This Row],[Total Rental Units Equal to or less than 80% AMI]], "-")</f>
        <v>0.24519230769230768</v>
      </c>
    </row>
    <row r="1510" spans="1:4" x14ac:dyDescent="0.2">
      <c r="A1510">
        <v>13121011431</v>
      </c>
      <c r="B1510" s="14">
        <v>80</v>
      </c>
      <c r="C1510" s="14">
        <v>205</v>
      </c>
      <c r="D1510" s="15">
        <f>IFERROR(HousingProblemsTbl[[#This Row],[Total Rental Units with Severe Housing Problems and Equal to or less than 80% AMI]]/HousingProblemsTbl[[#This Row],[Total Rental Units Equal to or less than 80% AMI]], "-")</f>
        <v>0.3902439024390244</v>
      </c>
    </row>
    <row r="1511" spans="1:4" x14ac:dyDescent="0.2">
      <c r="A1511">
        <v>13121011432</v>
      </c>
      <c r="B1511" s="14">
        <v>195</v>
      </c>
      <c r="C1511" s="14">
        <v>555</v>
      </c>
      <c r="D1511" s="15">
        <f>IFERROR(HousingProblemsTbl[[#This Row],[Total Rental Units with Severe Housing Problems and Equal to or less than 80% AMI]]/HousingProblemsTbl[[#This Row],[Total Rental Units Equal to or less than 80% AMI]], "-")</f>
        <v>0.35135135135135137</v>
      </c>
    </row>
    <row r="1512" spans="1:4" x14ac:dyDescent="0.2">
      <c r="A1512">
        <v>13121011433</v>
      </c>
      <c r="B1512" s="14">
        <v>0</v>
      </c>
      <c r="C1512" s="14">
        <v>0</v>
      </c>
      <c r="D151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13" spans="1:4" x14ac:dyDescent="0.2">
      <c r="A1513">
        <v>13121011434</v>
      </c>
      <c r="B1513" s="14">
        <v>0</v>
      </c>
      <c r="C1513" s="14">
        <v>95</v>
      </c>
      <c r="D151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14" spans="1:4" x14ac:dyDescent="0.2">
      <c r="A1514">
        <v>13121011435</v>
      </c>
      <c r="B1514" s="14">
        <v>220</v>
      </c>
      <c r="C1514" s="14">
        <v>350</v>
      </c>
      <c r="D1514" s="15">
        <f>IFERROR(HousingProblemsTbl[[#This Row],[Total Rental Units with Severe Housing Problems and Equal to or less than 80% AMI]]/HousingProblemsTbl[[#This Row],[Total Rental Units Equal to or less than 80% AMI]], "-")</f>
        <v>0.62857142857142856</v>
      </c>
    </row>
    <row r="1515" spans="1:4" x14ac:dyDescent="0.2">
      <c r="A1515">
        <v>13121011436</v>
      </c>
      <c r="B1515" s="14">
        <v>0</v>
      </c>
      <c r="C1515" s="14">
        <v>0</v>
      </c>
      <c r="D151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16" spans="1:4" x14ac:dyDescent="0.2">
      <c r="A1516">
        <v>13121011437</v>
      </c>
      <c r="B1516" s="14">
        <v>95</v>
      </c>
      <c r="C1516" s="14">
        <v>175</v>
      </c>
      <c r="D1516" s="15">
        <f>IFERROR(HousingProblemsTbl[[#This Row],[Total Rental Units with Severe Housing Problems and Equal to or less than 80% AMI]]/HousingProblemsTbl[[#This Row],[Total Rental Units Equal to or less than 80% AMI]], "-")</f>
        <v>0.54285714285714282</v>
      </c>
    </row>
    <row r="1517" spans="1:4" x14ac:dyDescent="0.2">
      <c r="A1517">
        <v>13121011438</v>
      </c>
      <c r="B1517" s="14">
        <v>155</v>
      </c>
      <c r="C1517" s="14">
        <v>515</v>
      </c>
      <c r="D1517" s="15">
        <f>IFERROR(HousingProblemsTbl[[#This Row],[Total Rental Units with Severe Housing Problems and Equal to or less than 80% AMI]]/HousingProblemsTbl[[#This Row],[Total Rental Units Equal to or less than 80% AMI]], "-")</f>
        <v>0.30097087378640774</v>
      </c>
    </row>
    <row r="1518" spans="1:4" x14ac:dyDescent="0.2">
      <c r="A1518">
        <v>13121011439</v>
      </c>
      <c r="B1518" s="14">
        <v>55</v>
      </c>
      <c r="C1518" s="14">
        <v>75</v>
      </c>
      <c r="D1518" s="15">
        <f>IFERROR(HousingProblemsTbl[[#This Row],[Total Rental Units with Severe Housing Problems and Equal to or less than 80% AMI]]/HousingProblemsTbl[[#This Row],[Total Rental Units Equal to or less than 80% AMI]], "-")</f>
        <v>0.73333333333333328</v>
      </c>
    </row>
    <row r="1519" spans="1:4" x14ac:dyDescent="0.2">
      <c r="A1519">
        <v>13121011440</v>
      </c>
      <c r="B1519" s="14">
        <v>25</v>
      </c>
      <c r="C1519" s="14">
        <v>105</v>
      </c>
      <c r="D1519" s="15">
        <f>IFERROR(HousingProblemsTbl[[#This Row],[Total Rental Units with Severe Housing Problems and Equal to or less than 80% AMI]]/HousingProblemsTbl[[#This Row],[Total Rental Units Equal to or less than 80% AMI]], "-")</f>
        <v>0.23809523809523808</v>
      </c>
    </row>
    <row r="1520" spans="1:4" x14ac:dyDescent="0.2">
      <c r="A1520">
        <v>13121011441</v>
      </c>
      <c r="B1520" s="14">
        <v>180</v>
      </c>
      <c r="C1520" s="14">
        <v>210</v>
      </c>
      <c r="D1520" s="15">
        <f>IFERROR(HousingProblemsTbl[[#This Row],[Total Rental Units with Severe Housing Problems and Equal to or less than 80% AMI]]/HousingProblemsTbl[[#This Row],[Total Rental Units Equal to or less than 80% AMI]], "-")</f>
        <v>0.8571428571428571</v>
      </c>
    </row>
    <row r="1521" spans="1:4" x14ac:dyDescent="0.2">
      <c r="A1521">
        <v>13121011442</v>
      </c>
      <c r="B1521" s="14">
        <v>145</v>
      </c>
      <c r="C1521" s="14">
        <v>190</v>
      </c>
      <c r="D1521" s="15">
        <f>IFERROR(HousingProblemsTbl[[#This Row],[Total Rental Units with Severe Housing Problems and Equal to or less than 80% AMI]]/HousingProblemsTbl[[#This Row],[Total Rental Units Equal to or less than 80% AMI]], "-")</f>
        <v>0.76315789473684215</v>
      </c>
    </row>
    <row r="1522" spans="1:4" x14ac:dyDescent="0.2">
      <c r="A1522">
        <v>13121011443</v>
      </c>
      <c r="B1522" s="14">
        <v>155</v>
      </c>
      <c r="C1522" s="14">
        <v>225</v>
      </c>
      <c r="D1522" s="15">
        <f>IFERROR(HousingProblemsTbl[[#This Row],[Total Rental Units with Severe Housing Problems and Equal to or less than 80% AMI]]/HousingProblemsTbl[[#This Row],[Total Rental Units Equal to or less than 80% AMI]], "-")</f>
        <v>0.68888888888888888</v>
      </c>
    </row>
    <row r="1523" spans="1:4" x14ac:dyDescent="0.2">
      <c r="A1523">
        <v>13121011444</v>
      </c>
      <c r="B1523" s="14">
        <v>0</v>
      </c>
      <c r="C1523" s="14">
        <v>20</v>
      </c>
      <c r="D152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24" spans="1:4" x14ac:dyDescent="0.2">
      <c r="A1524">
        <v>13121011445</v>
      </c>
      <c r="B1524" s="14">
        <v>25</v>
      </c>
      <c r="C1524" s="14">
        <v>40</v>
      </c>
      <c r="D1524" s="15">
        <f>IFERROR(HousingProblemsTbl[[#This Row],[Total Rental Units with Severe Housing Problems and Equal to or less than 80% AMI]]/HousingProblemsTbl[[#This Row],[Total Rental Units Equal to or less than 80% AMI]], "-")</f>
        <v>0.625</v>
      </c>
    </row>
    <row r="1525" spans="1:4" x14ac:dyDescent="0.2">
      <c r="A1525">
        <v>13121011446</v>
      </c>
      <c r="B1525" s="14">
        <v>0</v>
      </c>
      <c r="C1525" s="14">
        <v>0</v>
      </c>
      <c r="D152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26" spans="1:4" x14ac:dyDescent="0.2">
      <c r="A1526">
        <v>13121011505</v>
      </c>
      <c r="B1526" s="14">
        <v>0</v>
      </c>
      <c r="C1526" s="14">
        <v>0</v>
      </c>
      <c r="D152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27" spans="1:4" x14ac:dyDescent="0.2">
      <c r="A1527">
        <v>13121011507</v>
      </c>
      <c r="B1527" s="14">
        <v>0</v>
      </c>
      <c r="C1527" s="14">
        <v>0</v>
      </c>
      <c r="D152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28" spans="1:4" x14ac:dyDescent="0.2">
      <c r="A1528">
        <v>13121011508</v>
      </c>
      <c r="B1528" s="14">
        <v>0</v>
      </c>
      <c r="C1528" s="14">
        <v>0</v>
      </c>
      <c r="D152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29" spans="1:4" x14ac:dyDescent="0.2">
      <c r="A1529">
        <v>13121011509</v>
      </c>
      <c r="B1529" s="14">
        <v>45</v>
      </c>
      <c r="C1529" s="14">
        <v>45</v>
      </c>
      <c r="D152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530" spans="1:4" x14ac:dyDescent="0.2">
      <c r="A1530">
        <v>13121011510</v>
      </c>
      <c r="B1530" s="14">
        <v>0</v>
      </c>
      <c r="C1530" s="14">
        <v>0</v>
      </c>
      <c r="D153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31" spans="1:4" x14ac:dyDescent="0.2">
      <c r="A1531">
        <v>13121011511</v>
      </c>
      <c r="B1531" s="14">
        <v>0</v>
      </c>
      <c r="C1531" s="14">
        <v>40</v>
      </c>
      <c r="D153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32" spans="1:4" x14ac:dyDescent="0.2">
      <c r="A1532">
        <v>13121011512</v>
      </c>
      <c r="B1532" s="14">
        <v>4</v>
      </c>
      <c r="C1532" s="14">
        <v>29</v>
      </c>
      <c r="D1532" s="15">
        <f>IFERROR(HousingProblemsTbl[[#This Row],[Total Rental Units with Severe Housing Problems and Equal to or less than 80% AMI]]/HousingProblemsTbl[[#This Row],[Total Rental Units Equal to or less than 80% AMI]], "-")</f>
        <v>0.13793103448275862</v>
      </c>
    </row>
    <row r="1533" spans="1:4" x14ac:dyDescent="0.2">
      <c r="A1533">
        <v>13121011513</v>
      </c>
      <c r="B1533" s="14">
        <v>0</v>
      </c>
      <c r="C1533" s="14">
        <v>15</v>
      </c>
      <c r="D153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34" spans="1:4" x14ac:dyDescent="0.2">
      <c r="A1534">
        <v>13121011514</v>
      </c>
      <c r="B1534" s="14">
        <v>0</v>
      </c>
      <c r="C1534" s="14">
        <v>45</v>
      </c>
      <c r="D153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35" spans="1:4" x14ac:dyDescent="0.2">
      <c r="A1535">
        <v>13121011515</v>
      </c>
      <c r="B1535" s="14">
        <v>0</v>
      </c>
      <c r="C1535" s="14">
        <v>0</v>
      </c>
      <c r="D153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36" spans="1:4" x14ac:dyDescent="0.2">
      <c r="A1536">
        <v>13121011612</v>
      </c>
      <c r="B1536" s="14">
        <v>0</v>
      </c>
      <c r="C1536" s="14">
        <v>0</v>
      </c>
      <c r="D153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37" spans="1:4" x14ac:dyDescent="0.2">
      <c r="A1537">
        <v>13121011618</v>
      </c>
      <c r="B1537" s="14">
        <v>280</v>
      </c>
      <c r="C1537" s="14">
        <v>370</v>
      </c>
      <c r="D1537" s="15">
        <f>IFERROR(HousingProblemsTbl[[#This Row],[Total Rental Units with Severe Housing Problems and Equal to or less than 80% AMI]]/HousingProblemsTbl[[#This Row],[Total Rental Units Equal to or less than 80% AMI]], "-")</f>
        <v>0.7567567567567568</v>
      </c>
    </row>
    <row r="1538" spans="1:4" x14ac:dyDescent="0.2">
      <c r="A1538">
        <v>13121011624</v>
      </c>
      <c r="B1538" s="14">
        <v>0</v>
      </c>
      <c r="C1538" s="14">
        <v>0</v>
      </c>
      <c r="D153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39" spans="1:4" x14ac:dyDescent="0.2">
      <c r="A1539">
        <v>13121011627</v>
      </c>
      <c r="B1539" s="14">
        <v>85</v>
      </c>
      <c r="C1539" s="14">
        <v>285</v>
      </c>
      <c r="D1539" s="15">
        <f>IFERROR(HousingProblemsTbl[[#This Row],[Total Rental Units with Severe Housing Problems and Equal to or less than 80% AMI]]/HousingProblemsTbl[[#This Row],[Total Rental Units Equal to or less than 80% AMI]], "-")</f>
        <v>0.2982456140350877</v>
      </c>
    </row>
    <row r="1540" spans="1:4" x14ac:dyDescent="0.2">
      <c r="A1540">
        <v>13121011628</v>
      </c>
      <c r="B1540" s="14">
        <v>65</v>
      </c>
      <c r="C1540" s="14">
        <v>180</v>
      </c>
      <c r="D1540" s="15">
        <f>IFERROR(HousingProblemsTbl[[#This Row],[Total Rental Units with Severe Housing Problems and Equal to or less than 80% AMI]]/HousingProblemsTbl[[#This Row],[Total Rental Units Equal to or less than 80% AMI]], "-")</f>
        <v>0.3611111111111111</v>
      </c>
    </row>
    <row r="1541" spans="1:4" x14ac:dyDescent="0.2">
      <c r="A1541">
        <v>13121011629</v>
      </c>
      <c r="B1541" s="14">
        <v>0</v>
      </c>
      <c r="C1541" s="14">
        <v>0</v>
      </c>
      <c r="D154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42" spans="1:4" x14ac:dyDescent="0.2">
      <c r="A1542">
        <v>13121011630</v>
      </c>
      <c r="B1542" s="14">
        <v>55</v>
      </c>
      <c r="C1542" s="14">
        <v>165</v>
      </c>
      <c r="D1542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543" spans="1:4" x14ac:dyDescent="0.2">
      <c r="A1543">
        <v>13121011631</v>
      </c>
      <c r="B1543" s="14">
        <v>150</v>
      </c>
      <c r="C1543" s="14">
        <v>630</v>
      </c>
      <c r="D1543" s="15">
        <f>IFERROR(HousingProblemsTbl[[#This Row],[Total Rental Units with Severe Housing Problems and Equal to or less than 80% AMI]]/HousingProblemsTbl[[#This Row],[Total Rental Units Equal to or less than 80% AMI]], "-")</f>
        <v>0.23809523809523808</v>
      </c>
    </row>
    <row r="1544" spans="1:4" x14ac:dyDescent="0.2">
      <c r="A1544">
        <v>13121011632</v>
      </c>
      <c r="B1544" s="14">
        <v>115</v>
      </c>
      <c r="C1544" s="14">
        <v>175</v>
      </c>
      <c r="D1544" s="15">
        <f>IFERROR(HousingProblemsTbl[[#This Row],[Total Rental Units with Severe Housing Problems and Equal to or less than 80% AMI]]/HousingProblemsTbl[[#This Row],[Total Rental Units Equal to or less than 80% AMI]], "-")</f>
        <v>0.65714285714285714</v>
      </c>
    </row>
    <row r="1545" spans="1:4" x14ac:dyDescent="0.2">
      <c r="A1545">
        <v>13121011633</v>
      </c>
      <c r="B1545" s="14">
        <v>0</v>
      </c>
      <c r="C1545" s="14">
        <v>50</v>
      </c>
      <c r="D15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46" spans="1:4" x14ac:dyDescent="0.2">
      <c r="A1546">
        <v>13121011634</v>
      </c>
      <c r="B1546" s="14">
        <v>160</v>
      </c>
      <c r="C1546" s="14">
        <v>210</v>
      </c>
      <c r="D1546" s="15">
        <f>IFERROR(HousingProblemsTbl[[#This Row],[Total Rental Units with Severe Housing Problems and Equal to or less than 80% AMI]]/HousingProblemsTbl[[#This Row],[Total Rental Units Equal to or less than 80% AMI]], "-")</f>
        <v>0.76190476190476186</v>
      </c>
    </row>
    <row r="1547" spans="1:4" x14ac:dyDescent="0.2">
      <c r="A1547">
        <v>13121011635</v>
      </c>
      <c r="B1547" s="14">
        <v>55</v>
      </c>
      <c r="C1547" s="14">
        <v>55</v>
      </c>
      <c r="D154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548" spans="1:4" x14ac:dyDescent="0.2">
      <c r="A1548">
        <v>13121011636</v>
      </c>
      <c r="B1548" s="14">
        <v>85</v>
      </c>
      <c r="C1548" s="14">
        <v>185</v>
      </c>
      <c r="D1548" s="15">
        <f>IFERROR(HousingProblemsTbl[[#This Row],[Total Rental Units with Severe Housing Problems and Equal to or less than 80% AMI]]/HousingProblemsTbl[[#This Row],[Total Rental Units Equal to or less than 80% AMI]], "-")</f>
        <v>0.45945945945945948</v>
      </c>
    </row>
    <row r="1549" spans="1:4" x14ac:dyDescent="0.2">
      <c r="A1549">
        <v>13121011637</v>
      </c>
      <c r="B1549" s="14">
        <v>30</v>
      </c>
      <c r="C1549" s="14">
        <v>30</v>
      </c>
      <c r="D154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550" spans="1:4" x14ac:dyDescent="0.2">
      <c r="A1550">
        <v>13121011638</v>
      </c>
      <c r="B1550" s="14">
        <v>30</v>
      </c>
      <c r="C1550" s="14">
        <v>155</v>
      </c>
      <c r="D1550" s="15">
        <f>IFERROR(HousingProblemsTbl[[#This Row],[Total Rental Units with Severe Housing Problems and Equal to or less than 80% AMI]]/HousingProblemsTbl[[#This Row],[Total Rental Units Equal to or less than 80% AMI]], "-")</f>
        <v>0.19354838709677419</v>
      </c>
    </row>
    <row r="1551" spans="1:4" x14ac:dyDescent="0.2">
      <c r="A1551">
        <v>13121011639</v>
      </c>
      <c r="B1551" s="14">
        <v>100</v>
      </c>
      <c r="C1551" s="14">
        <v>175</v>
      </c>
      <c r="D1551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1552" spans="1:4" x14ac:dyDescent="0.2">
      <c r="A1552">
        <v>13121011640</v>
      </c>
      <c r="B1552" s="14">
        <v>140</v>
      </c>
      <c r="C1552" s="14">
        <v>250</v>
      </c>
      <c r="D1552" s="15">
        <f>IFERROR(HousingProblemsTbl[[#This Row],[Total Rental Units with Severe Housing Problems and Equal to or less than 80% AMI]]/HousingProblemsTbl[[#This Row],[Total Rental Units Equal to or less than 80% AMI]], "-")</f>
        <v>0.56000000000000005</v>
      </c>
    </row>
    <row r="1553" spans="1:4" x14ac:dyDescent="0.2">
      <c r="A1553">
        <v>13121011641</v>
      </c>
      <c r="B1553" s="14">
        <v>0</v>
      </c>
      <c r="C1553" s="14">
        <v>0</v>
      </c>
      <c r="D155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54" spans="1:4" x14ac:dyDescent="0.2">
      <c r="A1554">
        <v>13121011642</v>
      </c>
      <c r="B1554" s="14">
        <v>150</v>
      </c>
      <c r="C1554" s="14">
        <v>150</v>
      </c>
      <c r="D155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555" spans="1:4" x14ac:dyDescent="0.2">
      <c r="A1555">
        <v>13121011643</v>
      </c>
      <c r="B1555" s="14">
        <v>390</v>
      </c>
      <c r="C1555" s="14">
        <v>820</v>
      </c>
      <c r="D1555" s="15">
        <f>IFERROR(HousingProblemsTbl[[#This Row],[Total Rental Units with Severe Housing Problems and Equal to or less than 80% AMI]]/HousingProblemsTbl[[#This Row],[Total Rental Units Equal to or less than 80% AMI]], "-")</f>
        <v>0.47560975609756095</v>
      </c>
    </row>
    <row r="1556" spans="1:4" x14ac:dyDescent="0.2">
      <c r="A1556">
        <v>13121011644</v>
      </c>
      <c r="B1556" s="14">
        <v>75</v>
      </c>
      <c r="C1556" s="14">
        <v>210</v>
      </c>
      <c r="D1556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1557" spans="1:4" x14ac:dyDescent="0.2">
      <c r="A1557">
        <v>13121011645</v>
      </c>
      <c r="B1557" s="14">
        <v>45</v>
      </c>
      <c r="C1557" s="14">
        <v>45</v>
      </c>
      <c r="D155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558" spans="1:4" x14ac:dyDescent="0.2">
      <c r="A1558">
        <v>13121011646</v>
      </c>
      <c r="B1558" s="14">
        <v>200</v>
      </c>
      <c r="C1558" s="14">
        <v>445</v>
      </c>
      <c r="D1558" s="15">
        <f>IFERROR(HousingProblemsTbl[[#This Row],[Total Rental Units with Severe Housing Problems and Equal to or less than 80% AMI]]/HousingProblemsTbl[[#This Row],[Total Rental Units Equal to or less than 80% AMI]], "-")</f>
        <v>0.449438202247191</v>
      </c>
    </row>
    <row r="1559" spans="1:4" x14ac:dyDescent="0.2">
      <c r="A1559">
        <v>13121011647</v>
      </c>
      <c r="B1559" s="14">
        <v>275</v>
      </c>
      <c r="C1559" s="14">
        <v>490</v>
      </c>
      <c r="D1559" s="15">
        <f>IFERROR(HousingProblemsTbl[[#This Row],[Total Rental Units with Severe Housing Problems and Equal to or less than 80% AMI]]/HousingProblemsTbl[[#This Row],[Total Rental Units Equal to or less than 80% AMI]], "-")</f>
        <v>0.56122448979591832</v>
      </c>
    </row>
    <row r="1560" spans="1:4" x14ac:dyDescent="0.2">
      <c r="A1560">
        <v>13121011648</v>
      </c>
      <c r="B1560" s="14">
        <v>0</v>
      </c>
      <c r="C1560" s="14">
        <v>30</v>
      </c>
      <c r="D156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61" spans="1:4" x14ac:dyDescent="0.2">
      <c r="A1561">
        <v>13121011649</v>
      </c>
      <c r="B1561" s="14">
        <v>30</v>
      </c>
      <c r="C1561" s="14">
        <v>75</v>
      </c>
      <c r="D1561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562" spans="1:4" x14ac:dyDescent="0.2">
      <c r="A1562">
        <v>13121011650</v>
      </c>
      <c r="B1562" s="14">
        <v>115</v>
      </c>
      <c r="C1562" s="14">
        <v>190</v>
      </c>
      <c r="D1562" s="15">
        <f>IFERROR(HousingProblemsTbl[[#This Row],[Total Rental Units with Severe Housing Problems and Equal to or less than 80% AMI]]/HousingProblemsTbl[[#This Row],[Total Rental Units Equal to or less than 80% AMI]], "-")</f>
        <v>0.60526315789473684</v>
      </c>
    </row>
    <row r="1563" spans="1:4" x14ac:dyDescent="0.2">
      <c r="A1563">
        <v>13121011651</v>
      </c>
      <c r="B1563" s="14">
        <v>45</v>
      </c>
      <c r="C1563" s="14">
        <v>60</v>
      </c>
      <c r="D1563" s="15">
        <f>IFERROR(HousingProblemsTbl[[#This Row],[Total Rental Units with Severe Housing Problems and Equal to or less than 80% AMI]]/HousingProblemsTbl[[#This Row],[Total Rental Units Equal to or less than 80% AMI]], "-")</f>
        <v>0.75</v>
      </c>
    </row>
    <row r="1564" spans="1:4" x14ac:dyDescent="0.2">
      <c r="A1564">
        <v>13121011652</v>
      </c>
      <c r="B1564" s="14">
        <v>130</v>
      </c>
      <c r="C1564" s="14">
        <v>270</v>
      </c>
      <c r="D1564" s="15">
        <f>IFERROR(HousingProblemsTbl[[#This Row],[Total Rental Units with Severe Housing Problems and Equal to or less than 80% AMI]]/HousingProblemsTbl[[#This Row],[Total Rental Units Equal to or less than 80% AMI]], "-")</f>
        <v>0.48148148148148145</v>
      </c>
    </row>
    <row r="1565" spans="1:4" x14ac:dyDescent="0.2">
      <c r="A1565">
        <v>13121011653</v>
      </c>
      <c r="B1565" s="14">
        <v>0</v>
      </c>
      <c r="C1565" s="14">
        <v>0</v>
      </c>
      <c r="D156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66" spans="1:4" x14ac:dyDescent="0.2">
      <c r="A1566">
        <v>13121011654</v>
      </c>
      <c r="B1566" s="14">
        <v>60</v>
      </c>
      <c r="C1566" s="14">
        <v>135</v>
      </c>
      <c r="D1566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1567" spans="1:4" x14ac:dyDescent="0.2">
      <c r="A1567">
        <v>13121011655</v>
      </c>
      <c r="B1567" s="14">
        <v>25</v>
      </c>
      <c r="C1567" s="14">
        <v>45</v>
      </c>
      <c r="D1567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1568" spans="1:4" x14ac:dyDescent="0.2">
      <c r="A1568">
        <v>13121011656</v>
      </c>
      <c r="B1568" s="14">
        <v>0</v>
      </c>
      <c r="C1568" s="14">
        <v>0</v>
      </c>
      <c r="D156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69" spans="1:4" x14ac:dyDescent="0.2">
      <c r="A1569">
        <v>13121011657</v>
      </c>
      <c r="B1569" s="14">
        <v>0</v>
      </c>
      <c r="C1569" s="14">
        <v>0</v>
      </c>
      <c r="D156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70" spans="1:4" x14ac:dyDescent="0.2">
      <c r="A1570">
        <v>13121011658</v>
      </c>
      <c r="B1570" s="14">
        <v>95</v>
      </c>
      <c r="C1570" s="14">
        <v>195</v>
      </c>
      <c r="D1570" s="15">
        <f>IFERROR(HousingProblemsTbl[[#This Row],[Total Rental Units with Severe Housing Problems and Equal to or less than 80% AMI]]/HousingProblemsTbl[[#This Row],[Total Rental Units Equal to or less than 80% AMI]], "-")</f>
        <v>0.48717948717948717</v>
      </c>
    </row>
    <row r="1571" spans="1:4" x14ac:dyDescent="0.2">
      <c r="A1571">
        <v>13121011659</v>
      </c>
      <c r="B1571" s="14">
        <v>65</v>
      </c>
      <c r="C1571" s="14">
        <v>165</v>
      </c>
      <c r="D1571" s="15">
        <f>IFERROR(HousingProblemsTbl[[#This Row],[Total Rental Units with Severe Housing Problems and Equal to or less than 80% AMI]]/HousingProblemsTbl[[#This Row],[Total Rental Units Equal to or less than 80% AMI]], "-")</f>
        <v>0.39393939393939392</v>
      </c>
    </row>
    <row r="1572" spans="1:4" x14ac:dyDescent="0.2">
      <c r="A1572">
        <v>13121011660</v>
      </c>
      <c r="B1572" s="14">
        <v>185</v>
      </c>
      <c r="C1572" s="14">
        <v>235</v>
      </c>
      <c r="D1572" s="15">
        <f>IFERROR(HousingProblemsTbl[[#This Row],[Total Rental Units with Severe Housing Problems and Equal to or less than 80% AMI]]/HousingProblemsTbl[[#This Row],[Total Rental Units Equal to or less than 80% AMI]], "-")</f>
        <v>0.78723404255319152</v>
      </c>
    </row>
    <row r="1573" spans="1:4" x14ac:dyDescent="0.2">
      <c r="A1573">
        <v>13121011661</v>
      </c>
      <c r="B1573" s="14">
        <v>0</v>
      </c>
      <c r="C1573" s="14">
        <v>0</v>
      </c>
      <c r="D157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74" spans="1:4" x14ac:dyDescent="0.2">
      <c r="A1574">
        <v>13121011801</v>
      </c>
      <c r="B1574" s="14">
        <v>35</v>
      </c>
      <c r="C1574" s="14">
        <v>140</v>
      </c>
      <c r="D1574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575" spans="1:4" x14ac:dyDescent="0.2">
      <c r="A1575">
        <v>13121011802</v>
      </c>
      <c r="B1575" s="14">
        <v>170</v>
      </c>
      <c r="C1575" s="14">
        <v>380</v>
      </c>
      <c r="D1575" s="15">
        <f>IFERROR(HousingProblemsTbl[[#This Row],[Total Rental Units with Severe Housing Problems and Equal to or less than 80% AMI]]/HousingProblemsTbl[[#This Row],[Total Rental Units Equal to or less than 80% AMI]], "-")</f>
        <v>0.44736842105263158</v>
      </c>
    </row>
    <row r="1576" spans="1:4" x14ac:dyDescent="0.2">
      <c r="A1576">
        <v>13121011901</v>
      </c>
      <c r="B1576" s="14">
        <v>289</v>
      </c>
      <c r="C1576" s="14">
        <v>560</v>
      </c>
      <c r="D1576" s="15">
        <f>IFERROR(HousingProblemsTbl[[#This Row],[Total Rental Units with Severe Housing Problems and Equal to or less than 80% AMI]]/HousingProblemsTbl[[#This Row],[Total Rental Units Equal to or less than 80% AMI]], "-")</f>
        <v>0.51607142857142863</v>
      </c>
    </row>
    <row r="1577" spans="1:4" x14ac:dyDescent="0.2">
      <c r="A1577">
        <v>13121011902</v>
      </c>
      <c r="B1577" s="14">
        <v>210</v>
      </c>
      <c r="C1577" s="14">
        <v>440</v>
      </c>
      <c r="D1577" s="15">
        <f>IFERROR(HousingProblemsTbl[[#This Row],[Total Rental Units with Severe Housing Problems and Equal to or less than 80% AMI]]/HousingProblemsTbl[[#This Row],[Total Rental Units Equal to or less than 80% AMI]], "-")</f>
        <v>0.47727272727272729</v>
      </c>
    </row>
    <row r="1578" spans="1:4" x14ac:dyDescent="0.2">
      <c r="A1578">
        <v>13121012000</v>
      </c>
      <c r="B1578" s="14">
        <v>815</v>
      </c>
      <c r="C1578" s="14">
        <v>1370</v>
      </c>
      <c r="D1578" s="15">
        <f>IFERROR(HousingProblemsTbl[[#This Row],[Total Rental Units with Severe Housing Problems and Equal to or less than 80% AMI]]/HousingProblemsTbl[[#This Row],[Total Rental Units Equal to or less than 80% AMI]], "-")</f>
        <v>0.5948905109489051</v>
      </c>
    </row>
    <row r="1579" spans="1:4" x14ac:dyDescent="0.2">
      <c r="A1579">
        <v>13121012300</v>
      </c>
      <c r="B1579" s="14">
        <v>95</v>
      </c>
      <c r="C1579" s="14">
        <v>715</v>
      </c>
      <c r="D1579" s="15">
        <f>IFERROR(HousingProblemsTbl[[#This Row],[Total Rental Units with Severe Housing Problems and Equal to or less than 80% AMI]]/HousingProblemsTbl[[#This Row],[Total Rental Units Equal to or less than 80% AMI]], "-")</f>
        <v>0.13286713286713286</v>
      </c>
    </row>
    <row r="1580" spans="1:4" x14ac:dyDescent="0.2">
      <c r="A1580">
        <v>13121980000</v>
      </c>
      <c r="B1580" s="14">
        <v>0</v>
      </c>
      <c r="C1580" s="14">
        <v>0</v>
      </c>
      <c r="D158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81" spans="1:4" x14ac:dyDescent="0.2">
      <c r="A1581">
        <v>13123080100</v>
      </c>
      <c r="B1581" s="14">
        <v>19</v>
      </c>
      <c r="C1581" s="14">
        <v>190</v>
      </c>
      <c r="D1581" s="15">
        <f>IFERROR(HousingProblemsTbl[[#This Row],[Total Rental Units with Severe Housing Problems and Equal to or less than 80% AMI]]/HousingProblemsTbl[[#This Row],[Total Rental Units Equal to or less than 80% AMI]], "-")</f>
        <v>0.1</v>
      </c>
    </row>
    <row r="1582" spans="1:4" x14ac:dyDescent="0.2">
      <c r="A1582">
        <v>13123080200</v>
      </c>
      <c r="B1582" s="14">
        <v>130</v>
      </c>
      <c r="C1582" s="14">
        <v>295</v>
      </c>
      <c r="D1582" s="15">
        <f>IFERROR(HousingProblemsTbl[[#This Row],[Total Rental Units with Severe Housing Problems and Equal to or less than 80% AMI]]/HousingProblemsTbl[[#This Row],[Total Rental Units Equal to or less than 80% AMI]], "-")</f>
        <v>0.44067796610169491</v>
      </c>
    </row>
    <row r="1583" spans="1:4" x14ac:dyDescent="0.2">
      <c r="A1583">
        <v>13123080301</v>
      </c>
      <c r="B1583" s="14">
        <v>70</v>
      </c>
      <c r="C1583" s="14">
        <v>260</v>
      </c>
      <c r="D1583" s="15">
        <f>IFERROR(HousingProblemsTbl[[#This Row],[Total Rental Units with Severe Housing Problems and Equal to or less than 80% AMI]]/HousingProblemsTbl[[#This Row],[Total Rental Units Equal to or less than 80% AMI]], "-")</f>
        <v>0.26923076923076922</v>
      </c>
    </row>
    <row r="1584" spans="1:4" x14ac:dyDescent="0.2">
      <c r="A1584">
        <v>13123080302</v>
      </c>
      <c r="B1584" s="14">
        <v>135</v>
      </c>
      <c r="C1584" s="14">
        <v>535</v>
      </c>
      <c r="D1584" s="15">
        <f>IFERROR(HousingProblemsTbl[[#This Row],[Total Rental Units with Severe Housing Problems and Equal to or less than 80% AMI]]/HousingProblemsTbl[[#This Row],[Total Rental Units Equal to or less than 80% AMI]], "-")</f>
        <v>0.25233644859813081</v>
      </c>
    </row>
    <row r="1585" spans="1:4" x14ac:dyDescent="0.2">
      <c r="A1585">
        <v>13123080401</v>
      </c>
      <c r="B1585" s="14">
        <v>0</v>
      </c>
      <c r="C1585" s="14">
        <v>250</v>
      </c>
      <c r="D158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86" spans="1:4" x14ac:dyDescent="0.2">
      <c r="A1586">
        <v>13123080402</v>
      </c>
      <c r="B1586" s="14">
        <v>50</v>
      </c>
      <c r="C1586" s="14">
        <v>160</v>
      </c>
      <c r="D1586" s="15">
        <f>IFERROR(HousingProblemsTbl[[#This Row],[Total Rental Units with Severe Housing Problems and Equal to or less than 80% AMI]]/HousingProblemsTbl[[#This Row],[Total Rental Units Equal to or less than 80% AMI]], "-")</f>
        <v>0.3125</v>
      </c>
    </row>
    <row r="1587" spans="1:4" x14ac:dyDescent="0.2">
      <c r="A1587">
        <v>13123080403</v>
      </c>
      <c r="B1587" s="14">
        <v>15</v>
      </c>
      <c r="C1587" s="14">
        <v>75</v>
      </c>
      <c r="D1587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588" spans="1:4" x14ac:dyDescent="0.2">
      <c r="A1588">
        <v>13123080500</v>
      </c>
      <c r="B1588" s="14">
        <v>40</v>
      </c>
      <c r="C1588" s="14">
        <v>245</v>
      </c>
      <c r="D1588" s="15">
        <f>IFERROR(HousingProblemsTbl[[#This Row],[Total Rental Units with Severe Housing Problems and Equal to or less than 80% AMI]]/HousingProblemsTbl[[#This Row],[Total Rental Units Equal to or less than 80% AMI]], "-")</f>
        <v>0.16326530612244897</v>
      </c>
    </row>
    <row r="1589" spans="1:4" x14ac:dyDescent="0.2">
      <c r="A1589">
        <v>13125010100</v>
      </c>
      <c r="B1589" s="14">
        <v>75</v>
      </c>
      <c r="C1589" s="14">
        <v>200</v>
      </c>
      <c r="D1589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1590" spans="1:4" x14ac:dyDescent="0.2">
      <c r="A1590">
        <v>13127000101</v>
      </c>
      <c r="B1590" s="14">
        <v>50</v>
      </c>
      <c r="C1590" s="14">
        <v>90</v>
      </c>
      <c r="D1590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1591" spans="1:4" x14ac:dyDescent="0.2">
      <c r="A1591">
        <v>13127000103</v>
      </c>
      <c r="B1591" s="14">
        <v>55</v>
      </c>
      <c r="C1591" s="14">
        <v>165</v>
      </c>
      <c r="D1591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592" spans="1:4" x14ac:dyDescent="0.2">
      <c r="A1592">
        <v>13127000104</v>
      </c>
      <c r="B1592" s="14">
        <v>4</v>
      </c>
      <c r="C1592" s="14">
        <v>35</v>
      </c>
      <c r="D1592" s="15">
        <f>IFERROR(HousingProblemsTbl[[#This Row],[Total Rental Units with Severe Housing Problems and Equal to or less than 80% AMI]]/HousingProblemsTbl[[#This Row],[Total Rental Units Equal to or less than 80% AMI]], "-")</f>
        <v>0.11428571428571428</v>
      </c>
    </row>
    <row r="1593" spans="1:4" x14ac:dyDescent="0.2">
      <c r="A1593">
        <v>13127000201</v>
      </c>
      <c r="B1593" s="14">
        <v>15</v>
      </c>
      <c r="C1593" s="14">
        <v>60</v>
      </c>
      <c r="D1593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594" spans="1:4" x14ac:dyDescent="0.2">
      <c r="A1594">
        <v>13127000202</v>
      </c>
      <c r="B1594" s="14">
        <v>65</v>
      </c>
      <c r="C1594" s="14">
        <v>75</v>
      </c>
      <c r="D1594" s="15">
        <f>IFERROR(HousingProblemsTbl[[#This Row],[Total Rental Units with Severe Housing Problems and Equal to or less than 80% AMI]]/HousingProblemsTbl[[#This Row],[Total Rental Units Equal to or less than 80% AMI]], "-")</f>
        <v>0.8666666666666667</v>
      </c>
    </row>
    <row r="1595" spans="1:4" x14ac:dyDescent="0.2">
      <c r="A1595">
        <v>13127000301</v>
      </c>
      <c r="B1595" s="14">
        <v>0</v>
      </c>
      <c r="C1595" s="14">
        <v>20</v>
      </c>
      <c r="D159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596" spans="1:4" x14ac:dyDescent="0.2">
      <c r="A1596">
        <v>13127000302</v>
      </c>
      <c r="B1596" s="14">
        <v>10</v>
      </c>
      <c r="C1596" s="14">
        <v>30</v>
      </c>
      <c r="D1596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597" spans="1:4" x14ac:dyDescent="0.2">
      <c r="A1597">
        <v>13127000303</v>
      </c>
      <c r="B1597" s="14">
        <v>0</v>
      </c>
      <c r="C1597" s="14">
        <v>0</v>
      </c>
      <c r="D159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598" spans="1:4" x14ac:dyDescent="0.2">
      <c r="A1598">
        <v>13127000403</v>
      </c>
      <c r="B1598" s="14">
        <v>34</v>
      </c>
      <c r="C1598" s="14">
        <v>145</v>
      </c>
      <c r="D1598" s="15">
        <f>IFERROR(HousingProblemsTbl[[#This Row],[Total Rental Units with Severe Housing Problems and Equal to or less than 80% AMI]]/HousingProblemsTbl[[#This Row],[Total Rental Units Equal to or less than 80% AMI]], "-")</f>
        <v>0.23448275862068965</v>
      </c>
    </row>
    <row r="1599" spans="1:4" x14ac:dyDescent="0.2">
      <c r="A1599">
        <v>13127000405</v>
      </c>
      <c r="B1599" s="14">
        <v>45</v>
      </c>
      <c r="C1599" s="14">
        <v>140</v>
      </c>
      <c r="D1599" s="15">
        <f>IFERROR(HousingProblemsTbl[[#This Row],[Total Rental Units with Severe Housing Problems and Equal to or less than 80% AMI]]/HousingProblemsTbl[[#This Row],[Total Rental Units Equal to or less than 80% AMI]], "-")</f>
        <v>0.32142857142857145</v>
      </c>
    </row>
    <row r="1600" spans="1:4" x14ac:dyDescent="0.2">
      <c r="A1600">
        <v>13127000406</v>
      </c>
      <c r="B1600" s="14">
        <v>0</v>
      </c>
      <c r="C1600" s="14">
        <v>140</v>
      </c>
      <c r="D160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01" spans="1:4" x14ac:dyDescent="0.2">
      <c r="A1601">
        <v>13127000407</v>
      </c>
      <c r="B1601" s="14">
        <v>55</v>
      </c>
      <c r="C1601" s="14">
        <v>145</v>
      </c>
      <c r="D1601" s="15">
        <f>IFERROR(HousingProblemsTbl[[#This Row],[Total Rental Units with Severe Housing Problems and Equal to or less than 80% AMI]]/HousingProblemsTbl[[#This Row],[Total Rental Units Equal to or less than 80% AMI]], "-")</f>
        <v>0.37931034482758619</v>
      </c>
    </row>
    <row r="1602" spans="1:4" x14ac:dyDescent="0.2">
      <c r="A1602">
        <v>13127000408</v>
      </c>
      <c r="B1602" s="14">
        <v>15</v>
      </c>
      <c r="C1602" s="14">
        <v>70</v>
      </c>
      <c r="D1602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1603" spans="1:4" x14ac:dyDescent="0.2">
      <c r="A1603">
        <v>13127000409</v>
      </c>
      <c r="B1603" s="14">
        <v>25</v>
      </c>
      <c r="C1603" s="14">
        <v>35</v>
      </c>
      <c r="D1603" s="15">
        <f>IFERROR(HousingProblemsTbl[[#This Row],[Total Rental Units with Severe Housing Problems and Equal to or less than 80% AMI]]/HousingProblemsTbl[[#This Row],[Total Rental Units Equal to or less than 80% AMI]], "-")</f>
        <v>0.7142857142857143</v>
      </c>
    </row>
    <row r="1604" spans="1:4" x14ac:dyDescent="0.2">
      <c r="A1604">
        <v>13127000501</v>
      </c>
      <c r="B1604" s="14">
        <v>250</v>
      </c>
      <c r="C1604" s="14">
        <v>740</v>
      </c>
      <c r="D1604" s="15">
        <f>IFERROR(HousingProblemsTbl[[#This Row],[Total Rental Units with Severe Housing Problems and Equal to or less than 80% AMI]]/HousingProblemsTbl[[#This Row],[Total Rental Units Equal to or less than 80% AMI]], "-")</f>
        <v>0.33783783783783783</v>
      </c>
    </row>
    <row r="1605" spans="1:4" x14ac:dyDescent="0.2">
      <c r="A1605">
        <v>13127000503</v>
      </c>
      <c r="B1605" s="14">
        <v>265</v>
      </c>
      <c r="C1605" s="14">
        <v>650</v>
      </c>
      <c r="D1605" s="15">
        <f>IFERROR(HousingProblemsTbl[[#This Row],[Total Rental Units with Severe Housing Problems and Equal to or less than 80% AMI]]/HousingProblemsTbl[[#This Row],[Total Rental Units Equal to or less than 80% AMI]], "-")</f>
        <v>0.40769230769230769</v>
      </c>
    </row>
    <row r="1606" spans="1:4" x14ac:dyDescent="0.2">
      <c r="A1606">
        <v>13127000504</v>
      </c>
      <c r="B1606" s="14">
        <v>204</v>
      </c>
      <c r="C1606" s="14">
        <v>450</v>
      </c>
      <c r="D1606" s="15">
        <f>IFERROR(HousingProblemsTbl[[#This Row],[Total Rental Units with Severe Housing Problems and Equal to or less than 80% AMI]]/HousingProblemsTbl[[#This Row],[Total Rental Units Equal to or less than 80% AMI]], "-")</f>
        <v>0.45333333333333331</v>
      </c>
    </row>
    <row r="1607" spans="1:4" x14ac:dyDescent="0.2">
      <c r="A1607">
        <v>13127000601</v>
      </c>
      <c r="B1607" s="14">
        <v>90</v>
      </c>
      <c r="C1607" s="14">
        <v>605</v>
      </c>
      <c r="D1607" s="15">
        <f>IFERROR(HousingProblemsTbl[[#This Row],[Total Rental Units with Severe Housing Problems and Equal to or less than 80% AMI]]/HousingProblemsTbl[[#This Row],[Total Rental Units Equal to or less than 80% AMI]], "-")</f>
        <v>0.1487603305785124</v>
      </c>
    </row>
    <row r="1608" spans="1:4" x14ac:dyDescent="0.2">
      <c r="A1608">
        <v>13127000602</v>
      </c>
      <c r="B1608" s="14">
        <v>0</v>
      </c>
      <c r="C1608" s="14">
        <v>70</v>
      </c>
      <c r="D160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09" spans="1:4" x14ac:dyDescent="0.2">
      <c r="A1609">
        <v>13127000701</v>
      </c>
      <c r="B1609" s="14">
        <v>70</v>
      </c>
      <c r="C1609" s="14">
        <v>320</v>
      </c>
      <c r="D1609" s="15">
        <f>IFERROR(HousingProblemsTbl[[#This Row],[Total Rental Units with Severe Housing Problems and Equal to or less than 80% AMI]]/HousingProblemsTbl[[#This Row],[Total Rental Units Equal to or less than 80% AMI]], "-")</f>
        <v>0.21875</v>
      </c>
    </row>
    <row r="1610" spans="1:4" x14ac:dyDescent="0.2">
      <c r="A1610">
        <v>13127000702</v>
      </c>
      <c r="B1610" s="14">
        <v>335</v>
      </c>
      <c r="C1610" s="14">
        <v>710</v>
      </c>
      <c r="D1610" s="15">
        <f>IFERROR(HousingProblemsTbl[[#This Row],[Total Rental Units with Severe Housing Problems and Equal to or less than 80% AMI]]/HousingProblemsTbl[[#This Row],[Total Rental Units Equal to or less than 80% AMI]], "-")</f>
        <v>0.47183098591549294</v>
      </c>
    </row>
    <row r="1611" spans="1:4" x14ac:dyDescent="0.2">
      <c r="A1611">
        <v>13127000800</v>
      </c>
      <c r="B1611" s="14">
        <v>245</v>
      </c>
      <c r="C1611" s="14">
        <v>965</v>
      </c>
      <c r="D1611" s="15">
        <f>IFERROR(HousingProblemsTbl[[#This Row],[Total Rental Units with Severe Housing Problems and Equal to or less than 80% AMI]]/HousingProblemsTbl[[#This Row],[Total Rental Units Equal to or less than 80% AMI]], "-")</f>
        <v>0.25388601036269431</v>
      </c>
    </row>
    <row r="1612" spans="1:4" x14ac:dyDescent="0.2">
      <c r="A1612">
        <v>13127000900</v>
      </c>
      <c r="B1612" s="14">
        <v>395</v>
      </c>
      <c r="C1612" s="14">
        <v>830</v>
      </c>
      <c r="D1612" s="15">
        <f>IFERROR(HousingProblemsTbl[[#This Row],[Total Rental Units with Severe Housing Problems and Equal to or less than 80% AMI]]/HousingProblemsTbl[[#This Row],[Total Rental Units Equal to or less than 80% AMI]], "-")</f>
        <v>0.4759036144578313</v>
      </c>
    </row>
    <row r="1613" spans="1:4" x14ac:dyDescent="0.2">
      <c r="A1613">
        <v>13127001001</v>
      </c>
      <c r="B1613" s="14">
        <v>50</v>
      </c>
      <c r="C1613" s="14">
        <v>240</v>
      </c>
      <c r="D1613" s="15">
        <f>IFERROR(HousingProblemsTbl[[#This Row],[Total Rental Units with Severe Housing Problems and Equal to or less than 80% AMI]]/HousingProblemsTbl[[#This Row],[Total Rental Units Equal to or less than 80% AMI]], "-")</f>
        <v>0.20833333333333334</v>
      </c>
    </row>
    <row r="1614" spans="1:4" x14ac:dyDescent="0.2">
      <c r="A1614">
        <v>13127001002</v>
      </c>
      <c r="B1614" s="14">
        <v>40</v>
      </c>
      <c r="C1614" s="14">
        <v>210</v>
      </c>
      <c r="D1614" s="15">
        <f>IFERROR(HousingProblemsTbl[[#This Row],[Total Rental Units with Severe Housing Problems and Equal to or less than 80% AMI]]/HousingProblemsTbl[[#This Row],[Total Rental Units Equal to or less than 80% AMI]], "-")</f>
        <v>0.19047619047619047</v>
      </c>
    </row>
    <row r="1615" spans="1:4" x14ac:dyDescent="0.2">
      <c r="A1615">
        <v>13127990000</v>
      </c>
      <c r="B1615" s="14">
        <v>0</v>
      </c>
      <c r="C1615" s="14">
        <v>0</v>
      </c>
      <c r="D161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16" spans="1:4" x14ac:dyDescent="0.2">
      <c r="A1616">
        <v>13129970101</v>
      </c>
      <c r="B1616" s="14">
        <v>0</v>
      </c>
      <c r="C1616" s="14">
        <v>60</v>
      </c>
      <c r="D161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17" spans="1:4" x14ac:dyDescent="0.2">
      <c r="A1617">
        <v>13129970102</v>
      </c>
      <c r="B1617" s="14">
        <v>4</v>
      </c>
      <c r="C1617" s="14">
        <v>225</v>
      </c>
      <c r="D1617" s="15">
        <f>IFERROR(HousingProblemsTbl[[#This Row],[Total Rental Units with Severe Housing Problems and Equal to or less than 80% AMI]]/HousingProblemsTbl[[#This Row],[Total Rental Units Equal to or less than 80% AMI]], "-")</f>
        <v>1.7777777777777778E-2</v>
      </c>
    </row>
    <row r="1618" spans="1:4" x14ac:dyDescent="0.2">
      <c r="A1618">
        <v>13129970201</v>
      </c>
      <c r="B1618" s="14">
        <v>24</v>
      </c>
      <c r="C1618" s="14">
        <v>135</v>
      </c>
      <c r="D1618" s="15">
        <f>IFERROR(HousingProblemsTbl[[#This Row],[Total Rental Units with Severe Housing Problems and Equal to or less than 80% AMI]]/HousingProblemsTbl[[#This Row],[Total Rental Units Equal to or less than 80% AMI]], "-")</f>
        <v>0.17777777777777778</v>
      </c>
    </row>
    <row r="1619" spans="1:4" x14ac:dyDescent="0.2">
      <c r="A1619">
        <v>13129970202</v>
      </c>
      <c r="B1619" s="14">
        <v>95</v>
      </c>
      <c r="C1619" s="14">
        <v>110</v>
      </c>
      <c r="D1619" s="15">
        <f>IFERROR(HousingProblemsTbl[[#This Row],[Total Rental Units with Severe Housing Problems and Equal to or less than 80% AMI]]/HousingProblemsTbl[[#This Row],[Total Rental Units Equal to or less than 80% AMI]], "-")</f>
        <v>0.86363636363636365</v>
      </c>
    </row>
    <row r="1620" spans="1:4" x14ac:dyDescent="0.2">
      <c r="A1620">
        <v>13129970301</v>
      </c>
      <c r="B1620" s="14">
        <v>305</v>
      </c>
      <c r="C1620" s="14">
        <v>685</v>
      </c>
      <c r="D1620" s="15">
        <f>IFERROR(HousingProblemsTbl[[#This Row],[Total Rental Units with Severe Housing Problems and Equal to or less than 80% AMI]]/HousingProblemsTbl[[#This Row],[Total Rental Units Equal to or less than 80% AMI]], "-")</f>
        <v>0.44525547445255476</v>
      </c>
    </row>
    <row r="1621" spans="1:4" x14ac:dyDescent="0.2">
      <c r="A1621">
        <v>13129970302</v>
      </c>
      <c r="B1621" s="14">
        <v>165</v>
      </c>
      <c r="C1621" s="14">
        <v>520</v>
      </c>
      <c r="D1621" s="15">
        <f>IFERROR(HousingProblemsTbl[[#This Row],[Total Rental Units with Severe Housing Problems and Equal to or less than 80% AMI]]/HousingProblemsTbl[[#This Row],[Total Rental Units Equal to or less than 80% AMI]], "-")</f>
        <v>0.31730769230769229</v>
      </c>
    </row>
    <row r="1622" spans="1:4" x14ac:dyDescent="0.2">
      <c r="A1622">
        <v>13129970400</v>
      </c>
      <c r="B1622" s="14">
        <v>255</v>
      </c>
      <c r="C1622" s="14">
        <v>585</v>
      </c>
      <c r="D1622" s="15">
        <f>IFERROR(HousingProblemsTbl[[#This Row],[Total Rental Units with Severe Housing Problems and Equal to or less than 80% AMI]]/HousingProblemsTbl[[#This Row],[Total Rental Units Equal to or less than 80% AMI]], "-")</f>
        <v>0.4358974358974359</v>
      </c>
    </row>
    <row r="1623" spans="1:4" x14ac:dyDescent="0.2">
      <c r="A1623">
        <v>13129970500</v>
      </c>
      <c r="B1623" s="14">
        <v>134</v>
      </c>
      <c r="C1623" s="14">
        <v>360</v>
      </c>
      <c r="D1623" s="15">
        <f>IFERROR(HousingProblemsTbl[[#This Row],[Total Rental Units with Severe Housing Problems and Equal to or less than 80% AMI]]/HousingProblemsTbl[[#This Row],[Total Rental Units Equal to or less than 80% AMI]], "-")</f>
        <v>0.37222222222222223</v>
      </c>
    </row>
    <row r="1624" spans="1:4" x14ac:dyDescent="0.2">
      <c r="A1624">
        <v>13129970601</v>
      </c>
      <c r="B1624" s="14">
        <v>80</v>
      </c>
      <c r="C1624" s="14">
        <v>480</v>
      </c>
      <c r="D1624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1625" spans="1:4" x14ac:dyDescent="0.2">
      <c r="A1625">
        <v>13129970602</v>
      </c>
      <c r="B1625" s="14">
        <v>225</v>
      </c>
      <c r="C1625" s="14">
        <v>685</v>
      </c>
      <c r="D1625" s="15">
        <f>IFERROR(HousingProblemsTbl[[#This Row],[Total Rental Units with Severe Housing Problems and Equal to or less than 80% AMI]]/HousingProblemsTbl[[#This Row],[Total Rental Units Equal to or less than 80% AMI]], "-")</f>
        <v>0.32846715328467152</v>
      </c>
    </row>
    <row r="1626" spans="1:4" x14ac:dyDescent="0.2">
      <c r="A1626">
        <v>13129970700</v>
      </c>
      <c r="B1626" s="14">
        <v>65</v>
      </c>
      <c r="C1626" s="14">
        <v>210</v>
      </c>
      <c r="D1626" s="15">
        <f>IFERROR(HousingProblemsTbl[[#This Row],[Total Rental Units with Severe Housing Problems and Equal to or less than 80% AMI]]/HousingProblemsTbl[[#This Row],[Total Rental Units Equal to or less than 80% AMI]], "-")</f>
        <v>0.30952380952380953</v>
      </c>
    </row>
    <row r="1627" spans="1:4" x14ac:dyDescent="0.2">
      <c r="A1627">
        <v>13129970801</v>
      </c>
      <c r="B1627" s="14">
        <v>25</v>
      </c>
      <c r="C1627" s="14">
        <v>50</v>
      </c>
      <c r="D1627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628" spans="1:4" x14ac:dyDescent="0.2">
      <c r="A1628">
        <v>13129970802</v>
      </c>
      <c r="B1628" s="14">
        <v>0</v>
      </c>
      <c r="C1628" s="14">
        <v>10</v>
      </c>
      <c r="D162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29" spans="1:4" x14ac:dyDescent="0.2">
      <c r="A1629">
        <v>13129970901</v>
      </c>
      <c r="B1629" s="14">
        <v>15</v>
      </c>
      <c r="C1629" s="14">
        <v>50</v>
      </c>
      <c r="D1629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1630" spans="1:4" x14ac:dyDescent="0.2">
      <c r="A1630">
        <v>13129970902</v>
      </c>
      <c r="B1630" s="14">
        <v>23</v>
      </c>
      <c r="C1630" s="14">
        <v>90</v>
      </c>
      <c r="D1630" s="15">
        <f>IFERROR(HousingProblemsTbl[[#This Row],[Total Rental Units with Severe Housing Problems and Equal to or less than 80% AMI]]/HousingProblemsTbl[[#This Row],[Total Rental Units Equal to or less than 80% AMI]], "-")</f>
        <v>0.25555555555555554</v>
      </c>
    </row>
    <row r="1631" spans="1:4" x14ac:dyDescent="0.2">
      <c r="A1631">
        <v>13131950100</v>
      </c>
      <c r="B1631" s="14">
        <v>39</v>
      </c>
      <c r="C1631" s="14">
        <v>180</v>
      </c>
      <c r="D1631" s="15">
        <f>IFERROR(HousingProblemsTbl[[#This Row],[Total Rental Units with Severe Housing Problems and Equal to or less than 80% AMI]]/HousingProblemsTbl[[#This Row],[Total Rental Units Equal to or less than 80% AMI]], "-")</f>
        <v>0.21666666666666667</v>
      </c>
    </row>
    <row r="1632" spans="1:4" x14ac:dyDescent="0.2">
      <c r="A1632">
        <v>13131950200</v>
      </c>
      <c r="B1632" s="14">
        <v>4</v>
      </c>
      <c r="C1632" s="14">
        <v>90</v>
      </c>
      <c r="D1632" s="15">
        <f>IFERROR(HousingProblemsTbl[[#This Row],[Total Rental Units with Severe Housing Problems and Equal to or less than 80% AMI]]/HousingProblemsTbl[[#This Row],[Total Rental Units Equal to or less than 80% AMI]], "-")</f>
        <v>4.4444444444444446E-2</v>
      </c>
    </row>
    <row r="1633" spans="1:4" x14ac:dyDescent="0.2">
      <c r="A1633">
        <v>13131950300</v>
      </c>
      <c r="B1633" s="14">
        <v>195</v>
      </c>
      <c r="C1633" s="14">
        <v>455</v>
      </c>
      <c r="D1633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1634" spans="1:4" x14ac:dyDescent="0.2">
      <c r="A1634">
        <v>13131950401</v>
      </c>
      <c r="B1634" s="14">
        <v>95</v>
      </c>
      <c r="C1634" s="14">
        <v>245</v>
      </c>
      <c r="D1634" s="15">
        <f>IFERROR(HousingProblemsTbl[[#This Row],[Total Rental Units with Severe Housing Problems and Equal to or less than 80% AMI]]/HousingProblemsTbl[[#This Row],[Total Rental Units Equal to or less than 80% AMI]], "-")</f>
        <v>0.38775510204081631</v>
      </c>
    </row>
    <row r="1635" spans="1:4" x14ac:dyDescent="0.2">
      <c r="A1635">
        <v>13131950402</v>
      </c>
      <c r="B1635" s="14">
        <v>195</v>
      </c>
      <c r="C1635" s="14">
        <v>720</v>
      </c>
      <c r="D1635" s="15">
        <f>IFERROR(HousingProblemsTbl[[#This Row],[Total Rental Units with Severe Housing Problems and Equal to or less than 80% AMI]]/HousingProblemsTbl[[#This Row],[Total Rental Units Equal to or less than 80% AMI]], "-")</f>
        <v>0.27083333333333331</v>
      </c>
    </row>
    <row r="1636" spans="1:4" x14ac:dyDescent="0.2">
      <c r="A1636">
        <v>13131950501</v>
      </c>
      <c r="B1636" s="14">
        <v>0</v>
      </c>
      <c r="C1636" s="14">
        <v>20</v>
      </c>
      <c r="D163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37" spans="1:4" x14ac:dyDescent="0.2">
      <c r="A1637">
        <v>13131950502</v>
      </c>
      <c r="B1637" s="14">
        <v>170</v>
      </c>
      <c r="C1637" s="14">
        <v>305</v>
      </c>
      <c r="D1637" s="15">
        <f>IFERROR(HousingProblemsTbl[[#This Row],[Total Rental Units with Severe Housing Problems and Equal to or less than 80% AMI]]/HousingProblemsTbl[[#This Row],[Total Rental Units Equal to or less than 80% AMI]], "-")</f>
        <v>0.55737704918032782</v>
      </c>
    </row>
    <row r="1638" spans="1:4" x14ac:dyDescent="0.2">
      <c r="A1638">
        <v>13131950600</v>
      </c>
      <c r="B1638" s="14">
        <v>10</v>
      </c>
      <c r="C1638" s="14">
        <v>125</v>
      </c>
      <c r="D1638" s="15">
        <f>IFERROR(HousingProblemsTbl[[#This Row],[Total Rental Units with Severe Housing Problems and Equal to or less than 80% AMI]]/HousingProblemsTbl[[#This Row],[Total Rental Units Equal to or less than 80% AMI]], "-")</f>
        <v>0.08</v>
      </c>
    </row>
    <row r="1639" spans="1:4" x14ac:dyDescent="0.2">
      <c r="A1639">
        <v>13133950100</v>
      </c>
      <c r="B1639" s="14">
        <v>15</v>
      </c>
      <c r="C1639" s="14">
        <v>80</v>
      </c>
      <c r="D1639" s="15">
        <f>IFERROR(HousingProblemsTbl[[#This Row],[Total Rental Units with Severe Housing Problems and Equal to or less than 80% AMI]]/HousingProblemsTbl[[#This Row],[Total Rental Units Equal to or less than 80% AMI]], "-")</f>
        <v>0.1875</v>
      </c>
    </row>
    <row r="1640" spans="1:4" x14ac:dyDescent="0.2">
      <c r="A1640">
        <v>13133950200</v>
      </c>
      <c r="B1640" s="14">
        <v>65</v>
      </c>
      <c r="C1640" s="14">
        <v>200</v>
      </c>
      <c r="D1640" s="15">
        <f>IFERROR(HousingProblemsTbl[[#This Row],[Total Rental Units with Severe Housing Problems and Equal to or less than 80% AMI]]/HousingProblemsTbl[[#This Row],[Total Rental Units Equal to or less than 80% AMI]], "-")</f>
        <v>0.32500000000000001</v>
      </c>
    </row>
    <row r="1641" spans="1:4" x14ac:dyDescent="0.2">
      <c r="A1641">
        <v>13133950301</v>
      </c>
      <c r="B1641" s="14">
        <v>30</v>
      </c>
      <c r="C1641" s="14">
        <v>40</v>
      </c>
      <c r="D1641" s="15">
        <f>IFERROR(HousingProblemsTbl[[#This Row],[Total Rental Units with Severe Housing Problems and Equal to or less than 80% AMI]]/HousingProblemsTbl[[#This Row],[Total Rental Units Equal to or less than 80% AMI]], "-")</f>
        <v>0.75</v>
      </c>
    </row>
    <row r="1642" spans="1:4" x14ac:dyDescent="0.2">
      <c r="A1642">
        <v>13133950302</v>
      </c>
      <c r="B1642" s="14">
        <v>4</v>
      </c>
      <c r="C1642" s="14">
        <v>55</v>
      </c>
      <c r="D1642" s="15">
        <f>IFERROR(HousingProblemsTbl[[#This Row],[Total Rental Units with Severe Housing Problems and Equal to or less than 80% AMI]]/HousingProblemsTbl[[#This Row],[Total Rental Units Equal to or less than 80% AMI]], "-")</f>
        <v>7.2727272727272724E-2</v>
      </c>
    </row>
    <row r="1643" spans="1:4" x14ac:dyDescent="0.2">
      <c r="A1643">
        <v>13133950304</v>
      </c>
      <c r="B1643" s="14">
        <v>10</v>
      </c>
      <c r="C1643" s="14">
        <v>125</v>
      </c>
      <c r="D1643" s="15">
        <f>IFERROR(HousingProblemsTbl[[#This Row],[Total Rental Units with Severe Housing Problems and Equal to or less than 80% AMI]]/HousingProblemsTbl[[#This Row],[Total Rental Units Equal to or less than 80% AMI]], "-")</f>
        <v>0.08</v>
      </c>
    </row>
    <row r="1644" spans="1:4" x14ac:dyDescent="0.2">
      <c r="A1644">
        <v>13133950305</v>
      </c>
      <c r="B1644" s="14">
        <v>185</v>
      </c>
      <c r="C1644" s="14">
        <v>510</v>
      </c>
      <c r="D1644" s="15">
        <f>IFERROR(HousingProblemsTbl[[#This Row],[Total Rental Units with Severe Housing Problems and Equal to or less than 80% AMI]]/HousingProblemsTbl[[#This Row],[Total Rental Units Equal to or less than 80% AMI]], "-")</f>
        <v>0.36274509803921567</v>
      </c>
    </row>
    <row r="1645" spans="1:4" x14ac:dyDescent="0.2">
      <c r="A1645">
        <v>13133950400</v>
      </c>
      <c r="B1645" s="14">
        <v>54</v>
      </c>
      <c r="C1645" s="14">
        <v>120</v>
      </c>
      <c r="D1645" s="15">
        <f>IFERROR(HousingProblemsTbl[[#This Row],[Total Rental Units with Severe Housing Problems and Equal to or less than 80% AMI]]/HousingProblemsTbl[[#This Row],[Total Rental Units Equal to or less than 80% AMI]], "-")</f>
        <v>0.45</v>
      </c>
    </row>
    <row r="1646" spans="1:4" x14ac:dyDescent="0.2">
      <c r="A1646">
        <v>13133950500</v>
      </c>
      <c r="B1646" s="14">
        <v>4</v>
      </c>
      <c r="C1646" s="14">
        <v>50</v>
      </c>
      <c r="D1646" s="15">
        <f>IFERROR(HousingProblemsTbl[[#This Row],[Total Rental Units with Severe Housing Problems and Equal to or less than 80% AMI]]/HousingProblemsTbl[[#This Row],[Total Rental Units Equal to or less than 80% AMI]], "-")</f>
        <v>0.08</v>
      </c>
    </row>
    <row r="1647" spans="1:4" x14ac:dyDescent="0.2">
      <c r="A1647">
        <v>13135050105</v>
      </c>
      <c r="B1647" s="14">
        <v>200</v>
      </c>
      <c r="C1647" s="14">
        <v>495</v>
      </c>
      <c r="D1647" s="15">
        <f>IFERROR(HousingProblemsTbl[[#This Row],[Total Rental Units with Severe Housing Problems and Equal to or less than 80% AMI]]/HousingProblemsTbl[[#This Row],[Total Rental Units Equal to or less than 80% AMI]], "-")</f>
        <v>0.40404040404040403</v>
      </c>
    </row>
    <row r="1648" spans="1:4" x14ac:dyDescent="0.2">
      <c r="A1648">
        <v>13135050110</v>
      </c>
      <c r="B1648" s="14">
        <v>285</v>
      </c>
      <c r="C1648" s="14">
        <v>320</v>
      </c>
      <c r="D1648" s="15">
        <f>IFERROR(HousingProblemsTbl[[#This Row],[Total Rental Units with Severe Housing Problems and Equal to or less than 80% AMI]]/HousingProblemsTbl[[#This Row],[Total Rental Units Equal to or less than 80% AMI]], "-")</f>
        <v>0.890625</v>
      </c>
    </row>
    <row r="1649" spans="1:4" x14ac:dyDescent="0.2">
      <c r="A1649">
        <v>13135050111</v>
      </c>
      <c r="B1649" s="14">
        <v>35</v>
      </c>
      <c r="C1649" s="14">
        <v>130</v>
      </c>
      <c r="D1649" s="15">
        <f>IFERROR(HousingProblemsTbl[[#This Row],[Total Rental Units with Severe Housing Problems and Equal to or less than 80% AMI]]/HousingProblemsTbl[[#This Row],[Total Rental Units Equal to or less than 80% AMI]], "-")</f>
        <v>0.26923076923076922</v>
      </c>
    </row>
    <row r="1650" spans="1:4" x14ac:dyDescent="0.2">
      <c r="A1650">
        <v>13135050112</v>
      </c>
      <c r="B1650" s="14">
        <v>65</v>
      </c>
      <c r="C1650" s="14">
        <v>210</v>
      </c>
      <c r="D1650" s="15">
        <f>IFERROR(HousingProblemsTbl[[#This Row],[Total Rental Units with Severe Housing Problems and Equal to or less than 80% AMI]]/HousingProblemsTbl[[#This Row],[Total Rental Units Equal to or less than 80% AMI]], "-")</f>
        <v>0.30952380952380953</v>
      </c>
    </row>
    <row r="1651" spans="1:4" x14ac:dyDescent="0.2">
      <c r="A1651">
        <v>13135050113</v>
      </c>
      <c r="B1651" s="14">
        <v>105</v>
      </c>
      <c r="C1651" s="14">
        <v>275</v>
      </c>
      <c r="D1651" s="15">
        <f>IFERROR(HousingProblemsTbl[[#This Row],[Total Rental Units with Severe Housing Problems and Equal to or less than 80% AMI]]/HousingProblemsTbl[[#This Row],[Total Rental Units Equal to or less than 80% AMI]], "-")</f>
        <v>0.38181818181818183</v>
      </c>
    </row>
    <row r="1652" spans="1:4" x14ac:dyDescent="0.2">
      <c r="A1652">
        <v>13135050114</v>
      </c>
      <c r="B1652" s="14">
        <v>35</v>
      </c>
      <c r="C1652" s="14">
        <v>120</v>
      </c>
      <c r="D1652" s="15">
        <f>IFERROR(HousingProblemsTbl[[#This Row],[Total Rental Units with Severe Housing Problems and Equal to or less than 80% AMI]]/HousingProblemsTbl[[#This Row],[Total Rental Units Equal to or less than 80% AMI]], "-")</f>
        <v>0.29166666666666669</v>
      </c>
    </row>
    <row r="1653" spans="1:4" x14ac:dyDescent="0.2">
      <c r="A1653">
        <v>13135050115</v>
      </c>
      <c r="B1653" s="14">
        <v>85</v>
      </c>
      <c r="C1653" s="14">
        <v>285</v>
      </c>
      <c r="D1653" s="15">
        <f>IFERROR(HousingProblemsTbl[[#This Row],[Total Rental Units with Severe Housing Problems and Equal to or less than 80% AMI]]/HousingProblemsTbl[[#This Row],[Total Rental Units Equal to or less than 80% AMI]], "-")</f>
        <v>0.2982456140350877</v>
      </c>
    </row>
    <row r="1654" spans="1:4" x14ac:dyDescent="0.2">
      <c r="A1654">
        <v>13135050116</v>
      </c>
      <c r="B1654" s="14">
        <v>0</v>
      </c>
      <c r="C1654" s="14">
        <v>0</v>
      </c>
      <c r="D165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55" spans="1:4" x14ac:dyDescent="0.2">
      <c r="A1655">
        <v>13135050117</v>
      </c>
      <c r="B1655" s="14">
        <v>0</v>
      </c>
      <c r="C1655" s="14">
        <v>60</v>
      </c>
      <c r="D165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56" spans="1:4" x14ac:dyDescent="0.2">
      <c r="A1656">
        <v>13135050118</v>
      </c>
      <c r="B1656" s="14">
        <v>45</v>
      </c>
      <c r="C1656" s="14">
        <v>155</v>
      </c>
      <c r="D1656" s="15">
        <f>IFERROR(HousingProblemsTbl[[#This Row],[Total Rental Units with Severe Housing Problems and Equal to or less than 80% AMI]]/HousingProblemsTbl[[#This Row],[Total Rental Units Equal to or less than 80% AMI]], "-")</f>
        <v>0.29032258064516131</v>
      </c>
    </row>
    <row r="1657" spans="1:4" x14ac:dyDescent="0.2">
      <c r="A1657">
        <v>13135050119</v>
      </c>
      <c r="B1657" s="14">
        <v>45</v>
      </c>
      <c r="C1657" s="14">
        <v>205</v>
      </c>
      <c r="D1657" s="15">
        <f>IFERROR(HousingProblemsTbl[[#This Row],[Total Rental Units with Severe Housing Problems and Equal to or less than 80% AMI]]/HousingProblemsTbl[[#This Row],[Total Rental Units Equal to or less than 80% AMI]], "-")</f>
        <v>0.21951219512195122</v>
      </c>
    </row>
    <row r="1658" spans="1:4" x14ac:dyDescent="0.2">
      <c r="A1658">
        <v>13135050120</v>
      </c>
      <c r="B1658" s="14">
        <v>0</v>
      </c>
      <c r="C1658" s="14">
        <v>20</v>
      </c>
      <c r="D165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59" spans="1:4" x14ac:dyDescent="0.2">
      <c r="A1659">
        <v>13135050121</v>
      </c>
      <c r="B1659" s="14">
        <v>40</v>
      </c>
      <c r="C1659" s="14">
        <v>60</v>
      </c>
      <c r="D1659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660" spans="1:4" x14ac:dyDescent="0.2">
      <c r="A1660">
        <v>13135050205</v>
      </c>
      <c r="B1660" s="14">
        <v>195</v>
      </c>
      <c r="C1660" s="14">
        <v>380</v>
      </c>
      <c r="D1660" s="15">
        <f>IFERROR(HousingProblemsTbl[[#This Row],[Total Rental Units with Severe Housing Problems and Equal to or less than 80% AMI]]/HousingProblemsTbl[[#This Row],[Total Rental Units Equal to or less than 80% AMI]], "-")</f>
        <v>0.51315789473684215</v>
      </c>
    </row>
    <row r="1661" spans="1:4" x14ac:dyDescent="0.2">
      <c r="A1661">
        <v>13135050215</v>
      </c>
      <c r="B1661" s="14">
        <v>115</v>
      </c>
      <c r="C1661" s="14">
        <v>365</v>
      </c>
      <c r="D1661" s="15">
        <f>IFERROR(HousingProblemsTbl[[#This Row],[Total Rental Units with Severe Housing Problems and Equal to or less than 80% AMI]]/HousingProblemsTbl[[#This Row],[Total Rental Units Equal to or less than 80% AMI]], "-")</f>
        <v>0.31506849315068491</v>
      </c>
    </row>
    <row r="1662" spans="1:4" x14ac:dyDescent="0.2">
      <c r="A1662">
        <v>13135050218</v>
      </c>
      <c r="B1662" s="14">
        <v>140</v>
      </c>
      <c r="C1662" s="14">
        <v>375</v>
      </c>
      <c r="D1662" s="15">
        <f>IFERROR(HousingProblemsTbl[[#This Row],[Total Rental Units with Severe Housing Problems and Equal to or less than 80% AMI]]/HousingProblemsTbl[[#This Row],[Total Rental Units Equal to or less than 80% AMI]], "-")</f>
        <v>0.37333333333333335</v>
      </c>
    </row>
    <row r="1663" spans="1:4" x14ac:dyDescent="0.2">
      <c r="A1663">
        <v>13135050219</v>
      </c>
      <c r="B1663" s="14">
        <v>125</v>
      </c>
      <c r="C1663" s="14">
        <v>310</v>
      </c>
      <c r="D1663" s="15">
        <f>IFERROR(HousingProblemsTbl[[#This Row],[Total Rental Units with Severe Housing Problems and Equal to or less than 80% AMI]]/HousingProblemsTbl[[#This Row],[Total Rental Units Equal to or less than 80% AMI]], "-")</f>
        <v>0.40322580645161288</v>
      </c>
    </row>
    <row r="1664" spans="1:4" x14ac:dyDescent="0.2">
      <c r="A1664">
        <v>13135050221</v>
      </c>
      <c r="B1664" s="14">
        <v>80</v>
      </c>
      <c r="C1664" s="14">
        <v>435</v>
      </c>
      <c r="D1664" s="15">
        <f>IFERROR(HousingProblemsTbl[[#This Row],[Total Rental Units with Severe Housing Problems and Equal to or less than 80% AMI]]/HousingProblemsTbl[[#This Row],[Total Rental Units Equal to or less than 80% AMI]], "-")</f>
        <v>0.18390804597701149</v>
      </c>
    </row>
    <row r="1665" spans="1:4" x14ac:dyDescent="0.2">
      <c r="A1665">
        <v>13135050222</v>
      </c>
      <c r="B1665" s="14">
        <v>244</v>
      </c>
      <c r="C1665" s="14">
        <v>800</v>
      </c>
      <c r="D1665" s="15">
        <f>IFERROR(HousingProblemsTbl[[#This Row],[Total Rental Units with Severe Housing Problems and Equal to or less than 80% AMI]]/HousingProblemsTbl[[#This Row],[Total Rental Units Equal to or less than 80% AMI]], "-")</f>
        <v>0.30499999999999999</v>
      </c>
    </row>
    <row r="1666" spans="1:4" x14ac:dyDescent="0.2">
      <c r="A1666">
        <v>13135050223</v>
      </c>
      <c r="B1666" s="14">
        <v>245</v>
      </c>
      <c r="C1666" s="14">
        <v>615</v>
      </c>
      <c r="D1666" s="15">
        <f>IFERROR(HousingProblemsTbl[[#This Row],[Total Rental Units with Severe Housing Problems and Equal to or less than 80% AMI]]/HousingProblemsTbl[[#This Row],[Total Rental Units Equal to or less than 80% AMI]], "-")</f>
        <v>0.3983739837398374</v>
      </c>
    </row>
    <row r="1667" spans="1:4" x14ac:dyDescent="0.2">
      <c r="A1667">
        <v>13135050224</v>
      </c>
      <c r="B1667" s="14">
        <v>145</v>
      </c>
      <c r="C1667" s="14">
        <v>165</v>
      </c>
      <c r="D1667" s="15">
        <f>IFERROR(HousingProblemsTbl[[#This Row],[Total Rental Units with Severe Housing Problems and Equal to or less than 80% AMI]]/HousingProblemsTbl[[#This Row],[Total Rental Units Equal to or less than 80% AMI]], "-")</f>
        <v>0.87878787878787878</v>
      </c>
    </row>
    <row r="1668" spans="1:4" x14ac:dyDescent="0.2">
      <c r="A1668">
        <v>13135050225</v>
      </c>
      <c r="B1668" s="14">
        <v>150</v>
      </c>
      <c r="C1668" s="14">
        <v>480</v>
      </c>
      <c r="D1668" s="15">
        <f>IFERROR(HousingProblemsTbl[[#This Row],[Total Rental Units with Severe Housing Problems and Equal to or less than 80% AMI]]/HousingProblemsTbl[[#This Row],[Total Rental Units Equal to or less than 80% AMI]], "-")</f>
        <v>0.3125</v>
      </c>
    </row>
    <row r="1669" spans="1:4" x14ac:dyDescent="0.2">
      <c r="A1669">
        <v>13135050226</v>
      </c>
      <c r="B1669" s="14">
        <v>145</v>
      </c>
      <c r="C1669" s="14">
        <v>330</v>
      </c>
      <c r="D1669" s="15">
        <f>IFERROR(HousingProblemsTbl[[#This Row],[Total Rental Units with Severe Housing Problems and Equal to or less than 80% AMI]]/HousingProblemsTbl[[#This Row],[Total Rental Units Equal to or less than 80% AMI]], "-")</f>
        <v>0.43939393939393939</v>
      </c>
    </row>
    <row r="1670" spans="1:4" x14ac:dyDescent="0.2">
      <c r="A1670">
        <v>13135050227</v>
      </c>
      <c r="B1670" s="14">
        <v>0</v>
      </c>
      <c r="C1670" s="14">
        <v>15</v>
      </c>
      <c r="D167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71" spans="1:4" x14ac:dyDescent="0.2">
      <c r="A1671">
        <v>13135050228</v>
      </c>
      <c r="B1671" s="14">
        <v>265</v>
      </c>
      <c r="C1671" s="14">
        <v>550</v>
      </c>
      <c r="D1671" s="15">
        <f>IFERROR(HousingProblemsTbl[[#This Row],[Total Rental Units with Severe Housing Problems and Equal to or less than 80% AMI]]/HousingProblemsTbl[[#This Row],[Total Rental Units Equal to or less than 80% AMI]], "-")</f>
        <v>0.48181818181818181</v>
      </c>
    </row>
    <row r="1672" spans="1:4" x14ac:dyDescent="0.2">
      <c r="A1672">
        <v>13135050229</v>
      </c>
      <c r="B1672" s="14">
        <v>240</v>
      </c>
      <c r="C1672" s="14">
        <v>690</v>
      </c>
      <c r="D1672" s="15">
        <f>IFERROR(HousingProblemsTbl[[#This Row],[Total Rental Units with Severe Housing Problems and Equal to or less than 80% AMI]]/HousingProblemsTbl[[#This Row],[Total Rental Units Equal to or less than 80% AMI]], "-")</f>
        <v>0.34782608695652173</v>
      </c>
    </row>
    <row r="1673" spans="1:4" x14ac:dyDescent="0.2">
      <c r="A1673">
        <v>13135050230</v>
      </c>
      <c r="B1673" s="14">
        <v>215</v>
      </c>
      <c r="C1673" s="14">
        <v>500</v>
      </c>
      <c r="D1673" s="15">
        <f>IFERROR(HousingProblemsTbl[[#This Row],[Total Rental Units with Severe Housing Problems and Equal to or less than 80% AMI]]/HousingProblemsTbl[[#This Row],[Total Rental Units Equal to or less than 80% AMI]], "-")</f>
        <v>0.43</v>
      </c>
    </row>
    <row r="1674" spans="1:4" x14ac:dyDescent="0.2">
      <c r="A1674">
        <v>13135050231</v>
      </c>
      <c r="B1674" s="14">
        <v>315</v>
      </c>
      <c r="C1674" s="14">
        <v>550</v>
      </c>
      <c r="D1674" s="15">
        <f>IFERROR(HousingProblemsTbl[[#This Row],[Total Rental Units with Severe Housing Problems and Equal to or less than 80% AMI]]/HousingProblemsTbl[[#This Row],[Total Rental Units Equal to or less than 80% AMI]], "-")</f>
        <v>0.57272727272727275</v>
      </c>
    </row>
    <row r="1675" spans="1:4" x14ac:dyDescent="0.2">
      <c r="A1675">
        <v>13135050232</v>
      </c>
      <c r="B1675" s="14">
        <v>20</v>
      </c>
      <c r="C1675" s="14">
        <v>20</v>
      </c>
      <c r="D167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676" spans="1:4" x14ac:dyDescent="0.2">
      <c r="A1676">
        <v>13135050233</v>
      </c>
      <c r="B1676" s="14">
        <v>60</v>
      </c>
      <c r="C1676" s="14">
        <v>145</v>
      </c>
      <c r="D1676" s="15">
        <f>IFERROR(HousingProblemsTbl[[#This Row],[Total Rental Units with Severe Housing Problems and Equal to or less than 80% AMI]]/HousingProblemsTbl[[#This Row],[Total Rental Units Equal to or less than 80% AMI]], "-")</f>
        <v>0.41379310344827586</v>
      </c>
    </row>
    <row r="1677" spans="1:4" x14ac:dyDescent="0.2">
      <c r="A1677">
        <v>13135050234</v>
      </c>
      <c r="B1677" s="14">
        <v>35</v>
      </c>
      <c r="C1677" s="14">
        <v>170</v>
      </c>
      <c r="D1677" s="15">
        <f>IFERROR(HousingProblemsTbl[[#This Row],[Total Rental Units with Severe Housing Problems and Equal to or less than 80% AMI]]/HousingProblemsTbl[[#This Row],[Total Rental Units Equal to or less than 80% AMI]], "-")</f>
        <v>0.20588235294117646</v>
      </c>
    </row>
    <row r="1678" spans="1:4" x14ac:dyDescent="0.2">
      <c r="A1678">
        <v>13135050235</v>
      </c>
      <c r="B1678" s="14">
        <v>35</v>
      </c>
      <c r="C1678" s="14">
        <v>35</v>
      </c>
      <c r="D167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679" spans="1:4" x14ac:dyDescent="0.2">
      <c r="A1679">
        <v>13135050236</v>
      </c>
      <c r="B1679" s="14">
        <v>165</v>
      </c>
      <c r="C1679" s="14">
        <v>295</v>
      </c>
      <c r="D1679" s="15">
        <f>IFERROR(HousingProblemsTbl[[#This Row],[Total Rental Units with Severe Housing Problems and Equal to or less than 80% AMI]]/HousingProblemsTbl[[#This Row],[Total Rental Units Equal to or less than 80% AMI]], "-")</f>
        <v>0.55932203389830504</v>
      </c>
    </row>
    <row r="1680" spans="1:4" x14ac:dyDescent="0.2">
      <c r="A1680">
        <v>13135050237</v>
      </c>
      <c r="B1680" s="14">
        <v>10</v>
      </c>
      <c r="C1680" s="14">
        <v>45</v>
      </c>
      <c r="D1680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1681" spans="1:4" x14ac:dyDescent="0.2">
      <c r="A1681">
        <v>13135050238</v>
      </c>
      <c r="B1681" s="14">
        <v>270</v>
      </c>
      <c r="C1681" s="14">
        <v>320</v>
      </c>
      <c r="D1681" s="15">
        <f>IFERROR(HousingProblemsTbl[[#This Row],[Total Rental Units with Severe Housing Problems and Equal to or less than 80% AMI]]/HousingProblemsTbl[[#This Row],[Total Rental Units Equal to or less than 80% AMI]], "-")</f>
        <v>0.84375</v>
      </c>
    </row>
    <row r="1682" spans="1:4" x14ac:dyDescent="0.2">
      <c r="A1682">
        <v>13135050239</v>
      </c>
      <c r="B1682" s="14">
        <v>15</v>
      </c>
      <c r="C1682" s="14">
        <v>25</v>
      </c>
      <c r="D1682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1683" spans="1:4" x14ac:dyDescent="0.2">
      <c r="A1683">
        <v>13135050240</v>
      </c>
      <c r="B1683" s="14">
        <v>0</v>
      </c>
      <c r="C1683" s="14">
        <v>0</v>
      </c>
      <c r="D168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84" spans="1:4" x14ac:dyDescent="0.2">
      <c r="A1684">
        <v>13135050241</v>
      </c>
      <c r="B1684" s="14">
        <v>0</v>
      </c>
      <c r="C1684" s="14">
        <v>0</v>
      </c>
      <c r="D168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85" spans="1:4" x14ac:dyDescent="0.2">
      <c r="A1685">
        <v>13135050242</v>
      </c>
      <c r="B1685" s="14">
        <v>0</v>
      </c>
      <c r="C1685" s="14">
        <v>0</v>
      </c>
      <c r="D1685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86" spans="1:4" x14ac:dyDescent="0.2">
      <c r="A1686">
        <v>13135050243</v>
      </c>
      <c r="B1686" s="14">
        <v>30</v>
      </c>
      <c r="C1686" s="14">
        <v>30</v>
      </c>
      <c r="D168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687" spans="1:4" x14ac:dyDescent="0.2">
      <c r="A1687">
        <v>13135050244</v>
      </c>
      <c r="B1687" s="14">
        <v>0</v>
      </c>
      <c r="C1687" s="14">
        <v>0</v>
      </c>
      <c r="D168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88" spans="1:4" x14ac:dyDescent="0.2">
      <c r="A1688">
        <v>13135050306</v>
      </c>
      <c r="B1688" s="14">
        <v>150</v>
      </c>
      <c r="C1688" s="14">
        <v>410</v>
      </c>
      <c r="D1688" s="15">
        <f>IFERROR(HousingProblemsTbl[[#This Row],[Total Rental Units with Severe Housing Problems and Equal to or less than 80% AMI]]/HousingProblemsTbl[[#This Row],[Total Rental Units Equal to or less than 80% AMI]], "-")</f>
        <v>0.36585365853658536</v>
      </c>
    </row>
    <row r="1689" spans="1:4" x14ac:dyDescent="0.2">
      <c r="A1689">
        <v>13135050308</v>
      </c>
      <c r="B1689" s="14">
        <v>0</v>
      </c>
      <c r="C1689" s="14">
        <v>0</v>
      </c>
      <c r="D168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690" spans="1:4" x14ac:dyDescent="0.2">
      <c r="A1690">
        <v>13135050311</v>
      </c>
      <c r="B1690" s="14">
        <v>0</v>
      </c>
      <c r="C1690" s="14">
        <v>20</v>
      </c>
      <c r="D169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91" spans="1:4" x14ac:dyDescent="0.2">
      <c r="A1691">
        <v>13135050315</v>
      </c>
      <c r="B1691" s="14">
        <v>675</v>
      </c>
      <c r="C1691" s="14">
        <v>1445</v>
      </c>
      <c r="D1691" s="15">
        <f>IFERROR(HousingProblemsTbl[[#This Row],[Total Rental Units with Severe Housing Problems and Equal to or less than 80% AMI]]/HousingProblemsTbl[[#This Row],[Total Rental Units Equal to or less than 80% AMI]], "-")</f>
        <v>0.4671280276816609</v>
      </c>
    </row>
    <row r="1692" spans="1:4" x14ac:dyDescent="0.2">
      <c r="A1692">
        <v>13135050317</v>
      </c>
      <c r="B1692" s="14">
        <v>465</v>
      </c>
      <c r="C1692" s="14">
        <v>1105</v>
      </c>
      <c r="D1692" s="15">
        <f>IFERROR(HousingProblemsTbl[[#This Row],[Total Rental Units with Severe Housing Problems and Equal to or less than 80% AMI]]/HousingProblemsTbl[[#This Row],[Total Rental Units Equal to or less than 80% AMI]], "-")</f>
        <v>0.42081447963800905</v>
      </c>
    </row>
    <row r="1693" spans="1:4" x14ac:dyDescent="0.2">
      <c r="A1693">
        <v>13135050318</v>
      </c>
      <c r="B1693" s="14">
        <v>305</v>
      </c>
      <c r="C1693" s="14">
        <v>665</v>
      </c>
      <c r="D1693" s="15">
        <f>IFERROR(HousingProblemsTbl[[#This Row],[Total Rental Units with Severe Housing Problems and Equal to or less than 80% AMI]]/HousingProblemsTbl[[#This Row],[Total Rental Units Equal to or less than 80% AMI]], "-")</f>
        <v>0.45864661654135336</v>
      </c>
    </row>
    <row r="1694" spans="1:4" x14ac:dyDescent="0.2">
      <c r="A1694">
        <v>13135050321</v>
      </c>
      <c r="B1694" s="14">
        <v>10</v>
      </c>
      <c r="C1694" s="14">
        <v>50</v>
      </c>
      <c r="D1694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695" spans="1:4" x14ac:dyDescent="0.2">
      <c r="A1695">
        <v>13135050322</v>
      </c>
      <c r="B1695" s="14">
        <v>10</v>
      </c>
      <c r="C1695" s="14">
        <v>10</v>
      </c>
      <c r="D169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696" spans="1:4" x14ac:dyDescent="0.2">
      <c r="A1696">
        <v>13135050323</v>
      </c>
      <c r="B1696" s="14">
        <v>0</v>
      </c>
      <c r="C1696" s="14">
        <v>20</v>
      </c>
      <c r="D169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697" spans="1:4" x14ac:dyDescent="0.2">
      <c r="A1697">
        <v>13135050324</v>
      </c>
      <c r="B1697" s="14">
        <v>310</v>
      </c>
      <c r="C1697" s="14">
        <v>760</v>
      </c>
      <c r="D1697" s="15">
        <f>IFERROR(HousingProblemsTbl[[#This Row],[Total Rental Units with Severe Housing Problems and Equal to or less than 80% AMI]]/HousingProblemsTbl[[#This Row],[Total Rental Units Equal to or less than 80% AMI]], "-")</f>
        <v>0.40789473684210525</v>
      </c>
    </row>
    <row r="1698" spans="1:4" x14ac:dyDescent="0.2">
      <c r="A1698">
        <v>13135050325</v>
      </c>
      <c r="B1698" s="14">
        <v>150</v>
      </c>
      <c r="C1698" s="14">
        <v>205</v>
      </c>
      <c r="D1698" s="15">
        <f>IFERROR(HousingProblemsTbl[[#This Row],[Total Rental Units with Severe Housing Problems and Equal to or less than 80% AMI]]/HousingProblemsTbl[[#This Row],[Total Rental Units Equal to or less than 80% AMI]], "-")</f>
        <v>0.73170731707317072</v>
      </c>
    </row>
    <row r="1699" spans="1:4" x14ac:dyDescent="0.2">
      <c r="A1699">
        <v>13135050326</v>
      </c>
      <c r="B1699" s="14">
        <v>260</v>
      </c>
      <c r="C1699" s="14">
        <v>570</v>
      </c>
      <c r="D1699" s="15">
        <f>IFERROR(HousingProblemsTbl[[#This Row],[Total Rental Units with Severe Housing Problems and Equal to or less than 80% AMI]]/HousingProblemsTbl[[#This Row],[Total Rental Units Equal to or less than 80% AMI]], "-")</f>
        <v>0.45614035087719296</v>
      </c>
    </row>
    <row r="1700" spans="1:4" x14ac:dyDescent="0.2">
      <c r="A1700">
        <v>13135050327</v>
      </c>
      <c r="B1700" s="14">
        <v>180</v>
      </c>
      <c r="C1700" s="14">
        <v>380</v>
      </c>
      <c r="D1700" s="15">
        <f>IFERROR(HousingProblemsTbl[[#This Row],[Total Rental Units with Severe Housing Problems and Equal to or less than 80% AMI]]/HousingProblemsTbl[[#This Row],[Total Rental Units Equal to or less than 80% AMI]], "-")</f>
        <v>0.47368421052631576</v>
      </c>
    </row>
    <row r="1701" spans="1:4" x14ac:dyDescent="0.2">
      <c r="A1701">
        <v>13135050328</v>
      </c>
      <c r="B1701" s="14">
        <v>150</v>
      </c>
      <c r="C1701" s="14">
        <v>435</v>
      </c>
      <c r="D1701" s="15">
        <f>IFERROR(HousingProblemsTbl[[#This Row],[Total Rental Units with Severe Housing Problems and Equal to or less than 80% AMI]]/HousingProblemsTbl[[#This Row],[Total Rental Units Equal to or less than 80% AMI]], "-")</f>
        <v>0.34482758620689657</v>
      </c>
    </row>
    <row r="1702" spans="1:4" x14ac:dyDescent="0.2">
      <c r="A1702">
        <v>13135050329</v>
      </c>
      <c r="B1702" s="14">
        <v>250</v>
      </c>
      <c r="C1702" s="14">
        <v>435</v>
      </c>
      <c r="D1702" s="15">
        <f>IFERROR(HousingProblemsTbl[[#This Row],[Total Rental Units with Severe Housing Problems and Equal to or less than 80% AMI]]/HousingProblemsTbl[[#This Row],[Total Rental Units Equal to or less than 80% AMI]], "-")</f>
        <v>0.57471264367816088</v>
      </c>
    </row>
    <row r="1703" spans="1:4" x14ac:dyDescent="0.2">
      <c r="A1703">
        <v>13135050330</v>
      </c>
      <c r="B1703" s="14">
        <v>135</v>
      </c>
      <c r="C1703" s="14">
        <v>270</v>
      </c>
      <c r="D1703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704" spans="1:4" x14ac:dyDescent="0.2">
      <c r="A1704">
        <v>13135050331</v>
      </c>
      <c r="B1704" s="14">
        <v>150</v>
      </c>
      <c r="C1704" s="14">
        <v>380</v>
      </c>
      <c r="D1704" s="15">
        <f>IFERROR(HousingProblemsTbl[[#This Row],[Total Rental Units with Severe Housing Problems and Equal to or less than 80% AMI]]/HousingProblemsTbl[[#This Row],[Total Rental Units Equal to or less than 80% AMI]], "-")</f>
        <v>0.39473684210526316</v>
      </c>
    </row>
    <row r="1705" spans="1:4" x14ac:dyDescent="0.2">
      <c r="A1705">
        <v>13135050332</v>
      </c>
      <c r="B1705" s="14">
        <v>230</v>
      </c>
      <c r="C1705" s="14">
        <v>710</v>
      </c>
      <c r="D1705" s="15">
        <f>IFERROR(HousingProblemsTbl[[#This Row],[Total Rental Units with Severe Housing Problems and Equal to or less than 80% AMI]]/HousingProblemsTbl[[#This Row],[Total Rental Units Equal to or less than 80% AMI]], "-")</f>
        <v>0.323943661971831</v>
      </c>
    </row>
    <row r="1706" spans="1:4" x14ac:dyDescent="0.2">
      <c r="A1706">
        <v>13135050333</v>
      </c>
      <c r="B1706" s="14">
        <v>430</v>
      </c>
      <c r="C1706" s="14">
        <v>950</v>
      </c>
      <c r="D1706" s="15">
        <f>IFERROR(HousingProblemsTbl[[#This Row],[Total Rental Units with Severe Housing Problems and Equal to or less than 80% AMI]]/HousingProblemsTbl[[#This Row],[Total Rental Units Equal to or less than 80% AMI]], "-")</f>
        <v>0.45263157894736844</v>
      </c>
    </row>
    <row r="1707" spans="1:4" x14ac:dyDescent="0.2">
      <c r="A1707">
        <v>13135050334</v>
      </c>
      <c r="B1707" s="14">
        <v>115</v>
      </c>
      <c r="C1707" s="14">
        <v>530</v>
      </c>
      <c r="D1707" s="15">
        <f>IFERROR(HousingProblemsTbl[[#This Row],[Total Rental Units with Severe Housing Problems and Equal to or less than 80% AMI]]/HousingProblemsTbl[[#This Row],[Total Rental Units Equal to or less than 80% AMI]], "-")</f>
        <v>0.21698113207547171</v>
      </c>
    </row>
    <row r="1708" spans="1:4" x14ac:dyDescent="0.2">
      <c r="A1708">
        <v>13135050335</v>
      </c>
      <c r="B1708" s="14">
        <v>225</v>
      </c>
      <c r="C1708" s="14">
        <v>335</v>
      </c>
      <c r="D1708" s="15">
        <f>IFERROR(HousingProblemsTbl[[#This Row],[Total Rental Units with Severe Housing Problems and Equal to or less than 80% AMI]]/HousingProblemsTbl[[#This Row],[Total Rental Units Equal to or less than 80% AMI]], "-")</f>
        <v>0.67164179104477617</v>
      </c>
    </row>
    <row r="1709" spans="1:4" x14ac:dyDescent="0.2">
      <c r="A1709">
        <v>13135050336</v>
      </c>
      <c r="B1709" s="14">
        <v>40</v>
      </c>
      <c r="C1709" s="14">
        <v>40</v>
      </c>
      <c r="D170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10" spans="1:4" x14ac:dyDescent="0.2">
      <c r="A1710">
        <v>13135050415</v>
      </c>
      <c r="B1710" s="14">
        <v>85</v>
      </c>
      <c r="C1710" s="14">
        <v>130</v>
      </c>
      <c r="D1710" s="15">
        <f>IFERROR(HousingProblemsTbl[[#This Row],[Total Rental Units with Severe Housing Problems and Equal to or less than 80% AMI]]/HousingProblemsTbl[[#This Row],[Total Rental Units Equal to or less than 80% AMI]], "-")</f>
        <v>0.65384615384615385</v>
      </c>
    </row>
    <row r="1711" spans="1:4" x14ac:dyDescent="0.2">
      <c r="A1711">
        <v>13135050416</v>
      </c>
      <c r="B1711" s="14">
        <v>30</v>
      </c>
      <c r="C1711" s="14">
        <v>215</v>
      </c>
      <c r="D1711" s="15">
        <f>IFERROR(HousingProblemsTbl[[#This Row],[Total Rental Units with Severe Housing Problems and Equal to or less than 80% AMI]]/HousingProblemsTbl[[#This Row],[Total Rental Units Equal to or less than 80% AMI]], "-")</f>
        <v>0.13953488372093023</v>
      </c>
    </row>
    <row r="1712" spans="1:4" x14ac:dyDescent="0.2">
      <c r="A1712">
        <v>13135050425</v>
      </c>
      <c r="B1712" s="14">
        <v>0</v>
      </c>
      <c r="C1712" s="14">
        <v>40</v>
      </c>
      <c r="D171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13" spans="1:4" x14ac:dyDescent="0.2">
      <c r="A1713">
        <v>13135050427</v>
      </c>
      <c r="B1713" s="14">
        <v>65</v>
      </c>
      <c r="C1713" s="14">
        <v>75</v>
      </c>
      <c r="D1713" s="15">
        <f>IFERROR(HousingProblemsTbl[[#This Row],[Total Rental Units with Severe Housing Problems and Equal to or less than 80% AMI]]/HousingProblemsTbl[[#This Row],[Total Rental Units Equal to or less than 80% AMI]], "-")</f>
        <v>0.8666666666666667</v>
      </c>
    </row>
    <row r="1714" spans="1:4" x14ac:dyDescent="0.2">
      <c r="A1714">
        <v>13135050430</v>
      </c>
      <c r="B1714" s="14">
        <v>205</v>
      </c>
      <c r="C1714" s="14">
        <v>445</v>
      </c>
      <c r="D1714" s="15">
        <f>IFERROR(HousingProblemsTbl[[#This Row],[Total Rental Units with Severe Housing Problems and Equal to or less than 80% AMI]]/HousingProblemsTbl[[#This Row],[Total Rental Units Equal to or less than 80% AMI]], "-")</f>
        <v>0.4606741573033708</v>
      </c>
    </row>
    <row r="1715" spans="1:4" x14ac:dyDescent="0.2">
      <c r="A1715">
        <v>13135050433</v>
      </c>
      <c r="B1715" s="14">
        <v>175</v>
      </c>
      <c r="C1715" s="14">
        <v>365</v>
      </c>
      <c r="D1715" s="15">
        <f>IFERROR(HousingProblemsTbl[[#This Row],[Total Rental Units with Severe Housing Problems and Equal to or less than 80% AMI]]/HousingProblemsTbl[[#This Row],[Total Rental Units Equal to or less than 80% AMI]], "-")</f>
        <v>0.47945205479452052</v>
      </c>
    </row>
    <row r="1716" spans="1:4" x14ac:dyDescent="0.2">
      <c r="A1716">
        <v>13135050435</v>
      </c>
      <c r="B1716" s="14">
        <v>110</v>
      </c>
      <c r="C1716" s="14">
        <v>495</v>
      </c>
      <c r="D1716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1717" spans="1:4" x14ac:dyDescent="0.2">
      <c r="A1717">
        <v>13135050437</v>
      </c>
      <c r="B1717" s="14">
        <v>185</v>
      </c>
      <c r="C1717" s="14">
        <v>540</v>
      </c>
      <c r="D1717" s="15">
        <f>IFERROR(HousingProblemsTbl[[#This Row],[Total Rental Units with Severe Housing Problems and Equal to or less than 80% AMI]]/HousingProblemsTbl[[#This Row],[Total Rental Units Equal to or less than 80% AMI]], "-")</f>
        <v>0.34259259259259262</v>
      </c>
    </row>
    <row r="1718" spans="1:4" x14ac:dyDescent="0.2">
      <c r="A1718">
        <v>13135050438</v>
      </c>
      <c r="B1718" s="14">
        <v>154</v>
      </c>
      <c r="C1718" s="14">
        <v>570</v>
      </c>
      <c r="D1718" s="15">
        <f>IFERROR(HousingProblemsTbl[[#This Row],[Total Rental Units with Severe Housing Problems and Equal to or less than 80% AMI]]/HousingProblemsTbl[[#This Row],[Total Rental Units Equal to or less than 80% AMI]], "-")</f>
        <v>0.27017543859649124</v>
      </c>
    </row>
    <row r="1719" spans="1:4" x14ac:dyDescent="0.2">
      <c r="A1719">
        <v>13135050439</v>
      </c>
      <c r="B1719" s="14">
        <v>355</v>
      </c>
      <c r="C1719" s="14">
        <v>550</v>
      </c>
      <c r="D1719" s="15">
        <f>IFERROR(HousingProblemsTbl[[#This Row],[Total Rental Units with Severe Housing Problems and Equal to or less than 80% AMI]]/HousingProblemsTbl[[#This Row],[Total Rental Units Equal to or less than 80% AMI]], "-")</f>
        <v>0.6454545454545455</v>
      </c>
    </row>
    <row r="1720" spans="1:4" x14ac:dyDescent="0.2">
      <c r="A1720">
        <v>13135050440</v>
      </c>
      <c r="B1720" s="14">
        <v>390</v>
      </c>
      <c r="C1720" s="14">
        <v>690</v>
      </c>
      <c r="D1720" s="15">
        <f>IFERROR(HousingProblemsTbl[[#This Row],[Total Rental Units with Severe Housing Problems and Equal to or less than 80% AMI]]/HousingProblemsTbl[[#This Row],[Total Rental Units Equal to or less than 80% AMI]], "-")</f>
        <v>0.56521739130434778</v>
      </c>
    </row>
    <row r="1721" spans="1:4" x14ac:dyDescent="0.2">
      <c r="A1721">
        <v>13135050441</v>
      </c>
      <c r="B1721" s="14">
        <v>215</v>
      </c>
      <c r="C1721" s="14">
        <v>815</v>
      </c>
      <c r="D1721" s="15">
        <f>IFERROR(HousingProblemsTbl[[#This Row],[Total Rental Units with Severe Housing Problems and Equal to or less than 80% AMI]]/HousingProblemsTbl[[#This Row],[Total Rental Units Equal to or less than 80% AMI]], "-")</f>
        <v>0.26380368098159507</v>
      </c>
    </row>
    <row r="1722" spans="1:4" x14ac:dyDescent="0.2">
      <c r="A1722">
        <v>13135050442</v>
      </c>
      <c r="B1722" s="14">
        <v>55</v>
      </c>
      <c r="C1722" s="14">
        <v>190</v>
      </c>
      <c r="D1722" s="15">
        <f>IFERROR(HousingProblemsTbl[[#This Row],[Total Rental Units with Severe Housing Problems and Equal to or less than 80% AMI]]/HousingProblemsTbl[[#This Row],[Total Rental Units Equal to or less than 80% AMI]], "-")</f>
        <v>0.28947368421052633</v>
      </c>
    </row>
    <row r="1723" spans="1:4" x14ac:dyDescent="0.2">
      <c r="A1723">
        <v>13135050443</v>
      </c>
      <c r="B1723" s="14">
        <v>60</v>
      </c>
      <c r="C1723" s="14">
        <v>105</v>
      </c>
      <c r="D1723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1724" spans="1:4" x14ac:dyDescent="0.2">
      <c r="A1724">
        <v>13135050444</v>
      </c>
      <c r="B1724" s="14">
        <v>65</v>
      </c>
      <c r="C1724" s="14">
        <v>135</v>
      </c>
      <c r="D1724" s="15">
        <f>IFERROR(HousingProblemsTbl[[#This Row],[Total Rental Units with Severe Housing Problems and Equal to or less than 80% AMI]]/HousingProblemsTbl[[#This Row],[Total Rental Units Equal to or less than 80% AMI]], "-")</f>
        <v>0.48148148148148145</v>
      </c>
    </row>
    <row r="1725" spans="1:4" x14ac:dyDescent="0.2">
      <c r="A1725">
        <v>13135050445</v>
      </c>
      <c r="B1725" s="14">
        <v>520</v>
      </c>
      <c r="C1725" s="14">
        <v>1100</v>
      </c>
      <c r="D1725" s="15">
        <f>IFERROR(HousingProblemsTbl[[#This Row],[Total Rental Units with Severe Housing Problems and Equal to or less than 80% AMI]]/HousingProblemsTbl[[#This Row],[Total Rental Units Equal to or less than 80% AMI]], "-")</f>
        <v>0.47272727272727272</v>
      </c>
    </row>
    <row r="1726" spans="1:4" x14ac:dyDescent="0.2">
      <c r="A1726">
        <v>13135050446</v>
      </c>
      <c r="B1726" s="14">
        <v>345</v>
      </c>
      <c r="C1726" s="14">
        <v>715</v>
      </c>
      <c r="D1726" s="15">
        <f>IFERROR(HousingProblemsTbl[[#This Row],[Total Rental Units with Severe Housing Problems and Equal to or less than 80% AMI]]/HousingProblemsTbl[[#This Row],[Total Rental Units Equal to or less than 80% AMI]], "-")</f>
        <v>0.4825174825174825</v>
      </c>
    </row>
    <row r="1727" spans="1:4" x14ac:dyDescent="0.2">
      <c r="A1727">
        <v>13135050447</v>
      </c>
      <c r="B1727" s="14">
        <v>150</v>
      </c>
      <c r="C1727" s="14">
        <v>505</v>
      </c>
      <c r="D1727" s="15">
        <f>IFERROR(HousingProblemsTbl[[#This Row],[Total Rental Units with Severe Housing Problems and Equal to or less than 80% AMI]]/HousingProblemsTbl[[#This Row],[Total Rental Units Equal to or less than 80% AMI]], "-")</f>
        <v>0.29702970297029702</v>
      </c>
    </row>
    <row r="1728" spans="1:4" x14ac:dyDescent="0.2">
      <c r="A1728">
        <v>13135050448</v>
      </c>
      <c r="B1728" s="14">
        <v>450</v>
      </c>
      <c r="C1728" s="14">
        <v>845</v>
      </c>
      <c r="D1728" s="15">
        <f>IFERROR(HousingProblemsTbl[[#This Row],[Total Rental Units with Severe Housing Problems and Equal to or less than 80% AMI]]/HousingProblemsTbl[[#This Row],[Total Rental Units Equal to or less than 80% AMI]], "-")</f>
        <v>0.53254437869822491</v>
      </c>
    </row>
    <row r="1729" spans="1:4" x14ac:dyDescent="0.2">
      <c r="A1729">
        <v>13135050449</v>
      </c>
      <c r="B1729" s="14">
        <v>225</v>
      </c>
      <c r="C1729" s="14">
        <v>490</v>
      </c>
      <c r="D1729" s="15">
        <f>IFERROR(HousingProblemsTbl[[#This Row],[Total Rental Units with Severe Housing Problems and Equal to or less than 80% AMI]]/HousingProblemsTbl[[#This Row],[Total Rental Units Equal to or less than 80% AMI]], "-")</f>
        <v>0.45918367346938777</v>
      </c>
    </row>
    <row r="1730" spans="1:4" x14ac:dyDescent="0.2">
      <c r="A1730">
        <v>13135050450</v>
      </c>
      <c r="B1730" s="14">
        <v>60</v>
      </c>
      <c r="C1730" s="14">
        <v>375</v>
      </c>
      <c r="D1730" s="15">
        <f>IFERROR(HousingProblemsTbl[[#This Row],[Total Rental Units with Severe Housing Problems and Equal to or less than 80% AMI]]/HousingProblemsTbl[[#This Row],[Total Rental Units Equal to or less than 80% AMI]], "-")</f>
        <v>0.16</v>
      </c>
    </row>
    <row r="1731" spans="1:4" x14ac:dyDescent="0.2">
      <c r="A1731">
        <v>13135050451</v>
      </c>
      <c r="B1731" s="14">
        <v>240</v>
      </c>
      <c r="C1731" s="14">
        <v>835</v>
      </c>
      <c r="D1731" s="15">
        <f>IFERROR(HousingProblemsTbl[[#This Row],[Total Rental Units with Severe Housing Problems and Equal to or less than 80% AMI]]/HousingProblemsTbl[[#This Row],[Total Rental Units Equal to or less than 80% AMI]], "-")</f>
        <v>0.28742514970059879</v>
      </c>
    </row>
    <row r="1732" spans="1:4" x14ac:dyDescent="0.2">
      <c r="A1732">
        <v>13135050452</v>
      </c>
      <c r="B1732" s="14">
        <v>230</v>
      </c>
      <c r="C1732" s="14">
        <v>430</v>
      </c>
      <c r="D1732" s="15">
        <f>IFERROR(HousingProblemsTbl[[#This Row],[Total Rental Units with Severe Housing Problems and Equal to or less than 80% AMI]]/HousingProblemsTbl[[#This Row],[Total Rental Units Equal to or less than 80% AMI]], "-")</f>
        <v>0.53488372093023251</v>
      </c>
    </row>
    <row r="1733" spans="1:4" x14ac:dyDescent="0.2">
      <c r="A1733">
        <v>13135050453</v>
      </c>
      <c r="B1733" s="14">
        <v>265</v>
      </c>
      <c r="C1733" s="14">
        <v>710</v>
      </c>
      <c r="D1733" s="15">
        <f>IFERROR(HousingProblemsTbl[[#This Row],[Total Rental Units with Severe Housing Problems and Equal to or less than 80% AMI]]/HousingProblemsTbl[[#This Row],[Total Rental Units Equal to or less than 80% AMI]], "-")</f>
        <v>0.37323943661971831</v>
      </c>
    </row>
    <row r="1734" spans="1:4" x14ac:dyDescent="0.2">
      <c r="A1734">
        <v>13135050454</v>
      </c>
      <c r="B1734" s="14">
        <v>70</v>
      </c>
      <c r="C1734" s="14">
        <v>305</v>
      </c>
      <c r="D1734" s="15">
        <f>IFERROR(HousingProblemsTbl[[#This Row],[Total Rental Units with Severe Housing Problems and Equal to or less than 80% AMI]]/HousingProblemsTbl[[#This Row],[Total Rental Units Equal to or less than 80% AMI]], "-")</f>
        <v>0.22950819672131148</v>
      </c>
    </row>
    <row r="1735" spans="1:4" x14ac:dyDescent="0.2">
      <c r="A1735">
        <v>13135050455</v>
      </c>
      <c r="B1735" s="14">
        <v>150</v>
      </c>
      <c r="C1735" s="14">
        <v>245</v>
      </c>
      <c r="D1735" s="15">
        <f>IFERROR(HousingProblemsTbl[[#This Row],[Total Rental Units with Severe Housing Problems and Equal to or less than 80% AMI]]/HousingProblemsTbl[[#This Row],[Total Rental Units Equal to or less than 80% AMI]], "-")</f>
        <v>0.61224489795918369</v>
      </c>
    </row>
    <row r="1736" spans="1:4" x14ac:dyDescent="0.2">
      <c r="A1736">
        <v>13135050456</v>
      </c>
      <c r="B1736" s="14">
        <v>770</v>
      </c>
      <c r="C1736" s="14">
        <v>1365</v>
      </c>
      <c r="D1736" s="15">
        <f>IFERROR(HousingProblemsTbl[[#This Row],[Total Rental Units with Severe Housing Problems and Equal to or less than 80% AMI]]/HousingProblemsTbl[[#This Row],[Total Rental Units Equal to or less than 80% AMI]], "-")</f>
        <v>0.5641025641025641</v>
      </c>
    </row>
    <row r="1737" spans="1:4" x14ac:dyDescent="0.2">
      <c r="A1737">
        <v>13135050457</v>
      </c>
      <c r="B1737" s="14">
        <v>20</v>
      </c>
      <c r="C1737" s="14">
        <v>40</v>
      </c>
      <c r="D1737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738" spans="1:4" x14ac:dyDescent="0.2">
      <c r="A1738">
        <v>13135050458</v>
      </c>
      <c r="B1738" s="14">
        <v>134</v>
      </c>
      <c r="C1738" s="14">
        <v>145</v>
      </c>
      <c r="D1738" s="15">
        <f>IFERROR(HousingProblemsTbl[[#This Row],[Total Rental Units with Severe Housing Problems and Equal to or less than 80% AMI]]/HousingProblemsTbl[[#This Row],[Total Rental Units Equal to or less than 80% AMI]], "-")</f>
        <v>0.92413793103448272</v>
      </c>
    </row>
    <row r="1739" spans="1:4" x14ac:dyDescent="0.2">
      <c r="A1739">
        <v>13135050459</v>
      </c>
      <c r="B1739" s="14">
        <v>135</v>
      </c>
      <c r="C1739" s="14">
        <v>225</v>
      </c>
      <c r="D1739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1740" spans="1:4" x14ac:dyDescent="0.2">
      <c r="A1740">
        <v>13135050460</v>
      </c>
      <c r="B1740" s="14">
        <v>265</v>
      </c>
      <c r="C1740" s="14">
        <v>505</v>
      </c>
      <c r="D1740" s="15">
        <f>IFERROR(HousingProblemsTbl[[#This Row],[Total Rental Units with Severe Housing Problems and Equal to or less than 80% AMI]]/HousingProblemsTbl[[#This Row],[Total Rental Units Equal to or less than 80% AMI]], "-")</f>
        <v>0.52475247524752477</v>
      </c>
    </row>
    <row r="1741" spans="1:4" x14ac:dyDescent="0.2">
      <c r="A1741">
        <v>13135050461</v>
      </c>
      <c r="B1741" s="14">
        <v>0</v>
      </c>
      <c r="C1741" s="14">
        <v>0</v>
      </c>
      <c r="D174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742" spans="1:4" x14ac:dyDescent="0.2">
      <c r="A1742">
        <v>13135050462</v>
      </c>
      <c r="B1742" s="14">
        <v>70</v>
      </c>
      <c r="C1742" s="14">
        <v>70</v>
      </c>
      <c r="D174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43" spans="1:4" x14ac:dyDescent="0.2">
      <c r="A1743">
        <v>13135050463</v>
      </c>
      <c r="B1743" s="14">
        <v>475</v>
      </c>
      <c r="C1743" s="14">
        <v>1020</v>
      </c>
      <c r="D1743" s="15">
        <f>IFERROR(HousingProblemsTbl[[#This Row],[Total Rental Units with Severe Housing Problems and Equal to or less than 80% AMI]]/HousingProblemsTbl[[#This Row],[Total Rental Units Equal to or less than 80% AMI]], "-")</f>
        <v>0.46568627450980393</v>
      </c>
    </row>
    <row r="1744" spans="1:4" x14ac:dyDescent="0.2">
      <c r="A1744">
        <v>13135050464</v>
      </c>
      <c r="B1744" s="14">
        <v>220</v>
      </c>
      <c r="C1744" s="14">
        <v>275</v>
      </c>
      <c r="D1744" s="15">
        <f>IFERROR(HousingProblemsTbl[[#This Row],[Total Rental Units with Severe Housing Problems and Equal to or less than 80% AMI]]/HousingProblemsTbl[[#This Row],[Total Rental Units Equal to or less than 80% AMI]], "-")</f>
        <v>0.8</v>
      </c>
    </row>
    <row r="1745" spans="1:4" x14ac:dyDescent="0.2">
      <c r="A1745">
        <v>13135050465</v>
      </c>
      <c r="B1745" s="14">
        <v>0</v>
      </c>
      <c r="C1745" s="14">
        <v>80</v>
      </c>
      <c r="D17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46" spans="1:4" x14ac:dyDescent="0.2">
      <c r="A1746">
        <v>13135050466</v>
      </c>
      <c r="B1746" s="14">
        <v>30</v>
      </c>
      <c r="C1746" s="14">
        <v>30</v>
      </c>
      <c r="D174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47" spans="1:4" x14ac:dyDescent="0.2">
      <c r="A1747">
        <v>13135050520</v>
      </c>
      <c r="B1747" s="14">
        <v>410</v>
      </c>
      <c r="C1747" s="14">
        <v>1010</v>
      </c>
      <c r="D1747" s="15">
        <f>IFERROR(HousingProblemsTbl[[#This Row],[Total Rental Units with Severe Housing Problems and Equal to or less than 80% AMI]]/HousingProblemsTbl[[#This Row],[Total Rental Units Equal to or less than 80% AMI]], "-")</f>
        <v>0.40594059405940597</v>
      </c>
    </row>
    <row r="1748" spans="1:4" x14ac:dyDescent="0.2">
      <c r="A1748">
        <v>13135050521</v>
      </c>
      <c r="B1748" s="14">
        <v>195</v>
      </c>
      <c r="C1748" s="14">
        <v>580</v>
      </c>
      <c r="D1748" s="15">
        <f>IFERROR(HousingProblemsTbl[[#This Row],[Total Rental Units with Severe Housing Problems and Equal to or less than 80% AMI]]/HousingProblemsTbl[[#This Row],[Total Rental Units Equal to or less than 80% AMI]], "-")</f>
        <v>0.33620689655172414</v>
      </c>
    </row>
    <row r="1749" spans="1:4" x14ac:dyDescent="0.2">
      <c r="A1749">
        <v>13135050522</v>
      </c>
      <c r="B1749" s="14">
        <v>530</v>
      </c>
      <c r="C1749" s="14">
        <v>980</v>
      </c>
      <c r="D1749" s="15">
        <f>IFERROR(HousingProblemsTbl[[#This Row],[Total Rental Units with Severe Housing Problems and Equal to or less than 80% AMI]]/HousingProblemsTbl[[#This Row],[Total Rental Units Equal to or less than 80% AMI]], "-")</f>
        <v>0.54081632653061229</v>
      </c>
    </row>
    <row r="1750" spans="1:4" x14ac:dyDescent="0.2">
      <c r="A1750">
        <v>13135050526</v>
      </c>
      <c r="B1750" s="14">
        <v>410</v>
      </c>
      <c r="C1750" s="14">
        <v>720</v>
      </c>
      <c r="D1750" s="15">
        <f>IFERROR(HousingProblemsTbl[[#This Row],[Total Rental Units with Severe Housing Problems and Equal to or less than 80% AMI]]/HousingProblemsTbl[[#This Row],[Total Rental Units Equal to or less than 80% AMI]], "-")</f>
        <v>0.56944444444444442</v>
      </c>
    </row>
    <row r="1751" spans="1:4" x14ac:dyDescent="0.2">
      <c r="A1751">
        <v>13135050528</v>
      </c>
      <c r="B1751" s="14">
        <v>0</v>
      </c>
      <c r="C1751" s="14">
        <v>30</v>
      </c>
      <c r="D175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52" spans="1:4" x14ac:dyDescent="0.2">
      <c r="A1752">
        <v>13135050529</v>
      </c>
      <c r="B1752" s="14">
        <v>20</v>
      </c>
      <c r="C1752" s="14">
        <v>225</v>
      </c>
      <c r="D1752" s="15">
        <f>IFERROR(HousingProblemsTbl[[#This Row],[Total Rental Units with Severe Housing Problems and Equal to or less than 80% AMI]]/HousingProblemsTbl[[#This Row],[Total Rental Units Equal to or less than 80% AMI]], "-")</f>
        <v>8.8888888888888892E-2</v>
      </c>
    </row>
    <row r="1753" spans="1:4" x14ac:dyDescent="0.2">
      <c r="A1753">
        <v>13135050530</v>
      </c>
      <c r="B1753" s="14">
        <v>70</v>
      </c>
      <c r="C1753" s="14">
        <v>150</v>
      </c>
      <c r="D1753" s="15">
        <f>IFERROR(HousingProblemsTbl[[#This Row],[Total Rental Units with Severe Housing Problems and Equal to or less than 80% AMI]]/HousingProblemsTbl[[#This Row],[Total Rental Units Equal to or less than 80% AMI]], "-")</f>
        <v>0.46666666666666667</v>
      </c>
    </row>
    <row r="1754" spans="1:4" x14ac:dyDescent="0.2">
      <c r="A1754">
        <v>13135050536</v>
      </c>
      <c r="B1754" s="14">
        <v>205</v>
      </c>
      <c r="C1754" s="14">
        <v>440</v>
      </c>
      <c r="D1754" s="15">
        <f>IFERROR(HousingProblemsTbl[[#This Row],[Total Rental Units with Severe Housing Problems and Equal to or less than 80% AMI]]/HousingProblemsTbl[[#This Row],[Total Rental Units Equal to or less than 80% AMI]], "-")</f>
        <v>0.46590909090909088</v>
      </c>
    </row>
    <row r="1755" spans="1:4" x14ac:dyDescent="0.2">
      <c r="A1755">
        <v>13135050537</v>
      </c>
      <c r="B1755" s="14">
        <v>460</v>
      </c>
      <c r="C1755" s="14">
        <v>955</v>
      </c>
      <c r="D1755" s="15">
        <f>IFERROR(HousingProblemsTbl[[#This Row],[Total Rental Units with Severe Housing Problems and Equal to or less than 80% AMI]]/HousingProblemsTbl[[#This Row],[Total Rental Units Equal to or less than 80% AMI]], "-")</f>
        <v>0.48167539267015708</v>
      </c>
    </row>
    <row r="1756" spans="1:4" x14ac:dyDescent="0.2">
      <c r="A1756">
        <v>13135050539</v>
      </c>
      <c r="B1756" s="14">
        <v>400</v>
      </c>
      <c r="C1756" s="14">
        <v>735</v>
      </c>
      <c r="D1756" s="15">
        <f>IFERROR(HousingProblemsTbl[[#This Row],[Total Rental Units with Severe Housing Problems and Equal to or less than 80% AMI]]/HousingProblemsTbl[[#This Row],[Total Rental Units Equal to or less than 80% AMI]], "-")</f>
        <v>0.54421768707482998</v>
      </c>
    </row>
    <row r="1757" spans="1:4" x14ac:dyDescent="0.2">
      <c r="A1757">
        <v>13135050541</v>
      </c>
      <c r="B1757" s="14">
        <v>515</v>
      </c>
      <c r="C1757" s="14">
        <v>1275</v>
      </c>
      <c r="D1757" s="15">
        <f>IFERROR(HousingProblemsTbl[[#This Row],[Total Rental Units with Severe Housing Problems and Equal to or less than 80% AMI]]/HousingProblemsTbl[[#This Row],[Total Rental Units Equal to or less than 80% AMI]], "-")</f>
        <v>0.40392156862745099</v>
      </c>
    </row>
    <row r="1758" spans="1:4" x14ac:dyDescent="0.2">
      <c r="A1758">
        <v>13135050542</v>
      </c>
      <c r="B1758" s="14">
        <v>635</v>
      </c>
      <c r="C1758" s="14">
        <v>1360</v>
      </c>
      <c r="D1758" s="15">
        <f>IFERROR(HousingProblemsTbl[[#This Row],[Total Rental Units with Severe Housing Problems and Equal to or less than 80% AMI]]/HousingProblemsTbl[[#This Row],[Total Rental Units Equal to or less than 80% AMI]], "-")</f>
        <v>0.46691176470588236</v>
      </c>
    </row>
    <row r="1759" spans="1:4" x14ac:dyDescent="0.2">
      <c r="A1759">
        <v>13135050549</v>
      </c>
      <c r="B1759" s="14">
        <v>150</v>
      </c>
      <c r="C1759" s="14">
        <v>280</v>
      </c>
      <c r="D1759" s="15">
        <f>IFERROR(HousingProblemsTbl[[#This Row],[Total Rental Units with Severe Housing Problems and Equal to or less than 80% AMI]]/HousingProblemsTbl[[#This Row],[Total Rental Units Equal to or less than 80% AMI]], "-")</f>
        <v>0.5357142857142857</v>
      </c>
    </row>
    <row r="1760" spans="1:4" x14ac:dyDescent="0.2">
      <c r="A1760">
        <v>13135050550</v>
      </c>
      <c r="B1760" s="14">
        <v>20</v>
      </c>
      <c r="C1760" s="14">
        <v>235</v>
      </c>
      <c r="D1760" s="15">
        <f>IFERROR(HousingProblemsTbl[[#This Row],[Total Rental Units with Severe Housing Problems and Equal to or less than 80% AMI]]/HousingProblemsTbl[[#This Row],[Total Rental Units Equal to or less than 80% AMI]], "-")</f>
        <v>8.5106382978723402E-2</v>
      </c>
    </row>
    <row r="1761" spans="1:4" x14ac:dyDescent="0.2">
      <c r="A1761">
        <v>13135050551</v>
      </c>
      <c r="B1761" s="14">
        <v>0</v>
      </c>
      <c r="C1761" s="14">
        <v>65</v>
      </c>
      <c r="D176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62" spans="1:4" x14ac:dyDescent="0.2">
      <c r="A1762">
        <v>13135050552</v>
      </c>
      <c r="B1762" s="14">
        <v>65</v>
      </c>
      <c r="C1762" s="14">
        <v>155</v>
      </c>
      <c r="D1762" s="15">
        <f>IFERROR(HousingProblemsTbl[[#This Row],[Total Rental Units with Severe Housing Problems and Equal to or less than 80% AMI]]/HousingProblemsTbl[[#This Row],[Total Rental Units Equal to or less than 80% AMI]], "-")</f>
        <v>0.41935483870967744</v>
      </c>
    </row>
    <row r="1763" spans="1:4" x14ac:dyDescent="0.2">
      <c r="A1763">
        <v>13135050553</v>
      </c>
      <c r="B1763" s="14">
        <v>0</v>
      </c>
      <c r="C1763" s="14">
        <v>10</v>
      </c>
      <c r="D17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64" spans="1:4" x14ac:dyDescent="0.2">
      <c r="A1764">
        <v>13135050554</v>
      </c>
      <c r="B1764" s="14">
        <v>305</v>
      </c>
      <c r="C1764" s="14">
        <v>455</v>
      </c>
      <c r="D1764" s="15">
        <f>IFERROR(HousingProblemsTbl[[#This Row],[Total Rental Units with Severe Housing Problems and Equal to or less than 80% AMI]]/HousingProblemsTbl[[#This Row],[Total Rental Units Equal to or less than 80% AMI]], "-")</f>
        <v>0.67032967032967028</v>
      </c>
    </row>
    <row r="1765" spans="1:4" x14ac:dyDescent="0.2">
      <c r="A1765">
        <v>13135050555</v>
      </c>
      <c r="B1765" s="14">
        <v>0</v>
      </c>
      <c r="C1765" s="14">
        <v>65</v>
      </c>
      <c r="D176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66" spans="1:4" x14ac:dyDescent="0.2">
      <c r="A1766">
        <v>13135050556</v>
      </c>
      <c r="B1766" s="14">
        <v>85</v>
      </c>
      <c r="C1766" s="14">
        <v>335</v>
      </c>
      <c r="D1766" s="15">
        <f>IFERROR(HousingProblemsTbl[[#This Row],[Total Rental Units with Severe Housing Problems and Equal to or less than 80% AMI]]/HousingProblemsTbl[[#This Row],[Total Rental Units Equal to or less than 80% AMI]], "-")</f>
        <v>0.2537313432835821</v>
      </c>
    </row>
    <row r="1767" spans="1:4" x14ac:dyDescent="0.2">
      <c r="A1767">
        <v>13135050557</v>
      </c>
      <c r="B1767" s="14">
        <v>20</v>
      </c>
      <c r="C1767" s="14">
        <v>205</v>
      </c>
      <c r="D1767" s="15">
        <f>IFERROR(HousingProblemsTbl[[#This Row],[Total Rental Units with Severe Housing Problems and Equal to or less than 80% AMI]]/HousingProblemsTbl[[#This Row],[Total Rental Units Equal to or less than 80% AMI]], "-")</f>
        <v>9.7560975609756101E-2</v>
      </c>
    </row>
    <row r="1768" spans="1:4" x14ac:dyDescent="0.2">
      <c r="A1768">
        <v>13135050558</v>
      </c>
      <c r="B1768" s="14">
        <v>90</v>
      </c>
      <c r="C1768" s="14">
        <v>110</v>
      </c>
      <c r="D1768" s="15">
        <f>IFERROR(HousingProblemsTbl[[#This Row],[Total Rental Units with Severe Housing Problems and Equal to or less than 80% AMI]]/HousingProblemsTbl[[#This Row],[Total Rental Units Equal to or less than 80% AMI]], "-")</f>
        <v>0.81818181818181823</v>
      </c>
    </row>
    <row r="1769" spans="1:4" x14ac:dyDescent="0.2">
      <c r="A1769">
        <v>13135050559</v>
      </c>
      <c r="B1769" s="14">
        <v>40</v>
      </c>
      <c r="C1769" s="14">
        <v>170</v>
      </c>
      <c r="D1769" s="15">
        <f>IFERROR(HousingProblemsTbl[[#This Row],[Total Rental Units with Severe Housing Problems and Equal to or less than 80% AMI]]/HousingProblemsTbl[[#This Row],[Total Rental Units Equal to or less than 80% AMI]], "-")</f>
        <v>0.23529411764705882</v>
      </c>
    </row>
    <row r="1770" spans="1:4" x14ac:dyDescent="0.2">
      <c r="A1770">
        <v>13135050560</v>
      </c>
      <c r="B1770" s="14">
        <v>95</v>
      </c>
      <c r="C1770" s="14">
        <v>95</v>
      </c>
      <c r="D1770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71" spans="1:4" x14ac:dyDescent="0.2">
      <c r="A1771">
        <v>13135050561</v>
      </c>
      <c r="B1771" s="14">
        <v>240</v>
      </c>
      <c r="C1771" s="14">
        <v>515</v>
      </c>
      <c r="D1771" s="15">
        <f>IFERROR(HousingProblemsTbl[[#This Row],[Total Rental Units with Severe Housing Problems and Equal to or less than 80% AMI]]/HousingProblemsTbl[[#This Row],[Total Rental Units Equal to or less than 80% AMI]], "-")</f>
        <v>0.46601941747572817</v>
      </c>
    </row>
    <row r="1772" spans="1:4" x14ac:dyDescent="0.2">
      <c r="A1772">
        <v>13135050562</v>
      </c>
      <c r="B1772" s="14">
        <v>495</v>
      </c>
      <c r="C1772" s="14">
        <v>685</v>
      </c>
      <c r="D1772" s="15">
        <f>IFERROR(HousingProblemsTbl[[#This Row],[Total Rental Units with Severe Housing Problems and Equal to or less than 80% AMI]]/HousingProblemsTbl[[#This Row],[Total Rental Units Equal to or less than 80% AMI]], "-")</f>
        <v>0.72262773722627738</v>
      </c>
    </row>
    <row r="1773" spans="1:4" x14ac:dyDescent="0.2">
      <c r="A1773">
        <v>13135050563</v>
      </c>
      <c r="B1773" s="14">
        <v>10</v>
      </c>
      <c r="C1773" s="14">
        <v>90</v>
      </c>
      <c r="D1773" s="15">
        <f>IFERROR(HousingProblemsTbl[[#This Row],[Total Rental Units with Severe Housing Problems and Equal to or less than 80% AMI]]/HousingProblemsTbl[[#This Row],[Total Rental Units Equal to or less than 80% AMI]], "-")</f>
        <v>0.1111111111111111</v>
      </c>
    </row>
    <row r="1774" spans="1:4" x14ac:dyDescent="0.2">
      <c r="A1774">
        <v>13135050564</v>
      </c>
      <c r="B1774" s="14">
        <v>420</v>
      </c>
      <c r="C1774" s="14">
        <v>1040</v>
      </c>
      <c r="D1774" s="15">
        <f>IFERROR(HousingProblemsTbl[[#This Row],[Total Rental Units with Severe Housing Problems and Equal to or less than 80% AMI]]/HousingProblemsTbl[[#This Row],[Total Rental Units Equal to or less than 80% AMI]], "-")</f>
        <v>0.40384615384615385</v>
      </c>
    </row>
    <row r="1775" spans="1:4" x14ac:dyDescent="0.2">
      <c r="A1775">
        <v>13135050565</v>
      </c>
      <c r="B1775" s="14">
        <v>70</v>
      </c>
      <c r="C1775" s="14">
        <v>140</v>
      </c>
      <c r="D177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776" spans="1:4" x14ac:dyDescent="0.2">
      <c r="A1776">
        <v>13135050566</v>
      </c>
      <c r="B1776" s="14">
        <v>55</v>
      </c>
      <c r="C1776" s="14">
        <v>55</v>
      </c>
      <c r="D177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77" spans="1:4" x14ac:dyDescent="0.2">
      <c r="A1777">
        <v>13135050567</v>
      </c>
      <c r="B1777" s="14">
        <v>145</v>
      </c>
      <c r="C1777" s="14">
        <v>250</v>
      </c>
      <c r="D1777" s="15">
        <f>IFERROR(HousingProblemsTbl[[#This Row],[Total Rental Units with Severe Housing Problems and Equal to or less than 80% AMI]]/HousingProblemsTbl[[#This Row],[Total Rental Units Equal to or less than 80% AMI]], "-")</f>
        <v>0.57999999999999996</v>
      </c>
    </row>
    <row r="1778" spans="1:4" x14ac:dyDescent="0.2">
      <c r="A1778">
        <v>13135050568</v>
      </c>
      <c r="B1778" s="14">
        <v>15</v>
      </c>
      <c r="C1778" s="14">
        <v>60</v>
      </c>
      <c r="D1778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779" spans="1:4" x14ac:dyDescent="0.2">
      <c r="A1779">
        <v>13135050569</v>
      </c>
      <c r="B1779" s="14">
        <v>505</v>
      </c>
      <c r="C1779" s="14">
        <v>715</v>
      </c>
      <c r="D1779" s="15">
        <f>IFERROR(HousingProblemsTbl[[#This Row],[Total Rental Units with Severe Housing Problems and Equal to or less than 80% AMI]]/HousingProblemsTbl[[#This Row],[Total Rental Units Equal to or less than 80% AMI]], "-")</f>
        <v>0.70629370629370625</v>
      </c>
    </row>
    <row r="1780" spans="1:4" x14ac:dyDescent="0.2">
      <c r="A1780">
        <v>13135050570</v>
      </c>
      <c r="B1780" s="14">
        <v>10</v>
      </c>
      <c r="C1780" s="14">
        <v>180</v>
      </c>
      <c r="D1780" s="15">
        <f>IFERROR(HousingProblemsTbl[[#This Row],[Total Rental Units with Severe Housing Problems and Equal to or less than 80% AMI]]/HousingProblemsTbl[[#This Row],[Total Rental Units Equal to or less than 80% AMI]], "-")</f>
        <v>5.5555555555555552E-2</v>
      </c>
    </row>
    <row r="1781" spans="1:4" x14ac:dyDescent="0.2">
      <c r="A1781">
        <v>13135050571</v>
      </c>
      <c r="B1781" s="14">
        <v>170</v>
      </c>
      <c r="C1781" s="14">
        <v>180</v>
      </c>
      <c r="D1781" s="15">
        <f>IFERROR(HousingProblemsTbl[[#This Row],[Total Rental Units with Severe Housing Problems and Equal to or less than 80% AMI]]/HousingProblemsTbl[[#This Row],[Total Rental Units Equal to or less than 80% AMI]], "-")</f>
        <v>0.94444444444444442</v>
      </c>
    </row>
    <row r="1782" spans="1:4" x14ac:dyDescent="0.2">
      <c r="A1782">
        <v>13135050572</v>
      </c>
      <c r="B1782" s="14">
        <v>80</v>
      </c>
      <c r="C1782" s="14">
        <v>110</v>
      </c>
      <c r="D1782" s="15">
        <f>IFERROR(HousingProblemsTbl[[#This Row],[Total Rental Units with Severe Housing Problems and Equal to or less than 80% AMI]]/HousingProblemsTbl[[#This Row],[Total Rental Units Equal to or less than 80% AMI]], "-")</f>
        <v>0.72727272727272729</v>
      </c>
    </row>
    <row r="1783" spans="1:4" x14ac:dyDescent="0.2">
      <c r="A1783">
        <v>13135050573</v>
      </c>
      <c r="B1783" s="14">
        <v>0</v>
      </c>
      <c r="C1783" s="14">
        <v>25</v>
      </c>
      <c r="D178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84" spans="1:4" x14ac:dyDescent="0.2">
      <c r="A1784">
        <v>13135050574</v>
      </c>
      <c r="B1784" s="14">
        <v>465</v>
      </c>
      <c r="C1784" s="14">
        <v>895</v>
      </c>
      <c r="D1784" s="15">
        <f>IFERROR(HousingProblemsTbl[[#This Row],[Total Rental Units with Severe Housing Problems and Equal to or less than 80% AMI]]/HousingProblemsTbl[[#This Row],[Total Rental Units Equal to or less than 80% AMI]], "-")</f>
        <v>0.51955307262569828</v>
      </c>
    </row>
    <row r="1785" spans="1:4" x14ac:dyDescent="0.2">
      <c r="A1785">
        <v>13135050575</v>
      </c>
      <c r="B1785" s="14">
        <v>40</v>
      </c>
      <c r="C1785" s="14">
        <v>115</v>
      </c>
      <c r="D1785" s="15">
        <f>IFERROR(HousingProblemsTbl[[#This Row],[Total Rental Units with Severe Housing Problems and Equal to or less than 80% AMI]]/HousingProblemsTbl[[#This Row],[Total Rental Units Equal to or less than 80% AMI]], "-")</f>
        <v>0.34782608695652173</v>
      </c>
    </row>
    <row r="1786" spans="1:4" x14ac:dyDescent="0.2">
      <c r="A1786">
        <v>13135050576</v>
      </c>
      <c r="B1786" s="14">
        <v>75</v>
      </c>
      <c r="C1786" s="14">
        <v>330</v>
      </c>
      <c r="D1786" s="15">
        <f>IFERROR(HousingProblemsTbl[[#This Row],[Total Rental Units with Severe Housing Problems and Equal to or less than 80% AMI]]/HousingProblemsTbl[[#This Row],[Total Rental Units Equal to or less than 80% AMI]], "-")</f>
        <v>0.22727272727272727</v>
      </c>
    </row>
    <row r="1787" spans="1:4" x14ac:dyDescent="0.2">
      <c r="A1787">
        <v>13135050577</v>
      </c>
      <c r="B1787" s="14">
        <v>105</v>
      </c>
      <c r="C1787" s="14">
        <v>365</v>
      </c>
      <c r="D1787" s="15">
        <f>IFERROR(HousingProblemsTbl[[#This Row],[Total Rental Units with Severe Housing Problems and Equal to or less than 80% AMI]]/HousingProblemsTbl[[#This Row],[Total Rental Units Equal to or less than 80% AMI]], "-")</f>
        <v>0.28767123287671231</v>
      </c>
    </row>
    <row r="1788" spans="1:4" x14ac:dyDescent="0.2">
      <c r="A1788">
        <v>13135050578</v>
      </c>
      <c r="B1788" s="14">
        <v>0</v>
      </c>
      <c r="C1788" s="14">
        <v>210</v>
      </c>
      <c r="D178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89" spans="1:4" x14ac:dyDescent="0.2">
      <c r="A1789">
        <v>13135050579</v>
      </c>
      <c r="B1789" s="14">
        <v>150</v>
      </c>
      <c r="C1789" s="14">
        <v>260</v>
      </c>
      <c r="D1789" s="15">
        <f>IFERROR(HousingProblemsTbl[[#This Row],[Total Rental Units with Severe Housing Problems and Equal to or less than 80% AMI]]/HousingProblemsTbl[[#This Row],[Total Rental Units Equal to or less than 80% AMI]], "-")</f>
        <v>0.57692307692307687</v>
      </c>
    </row>
    <row r="1790" spans="1:4" x14ac:dyDescent="0.2">
      <c r="A1790">
        <v>13135050580</v>
      </c>
      <c r="B1790" s="14">
        <v>4</v>
      </c>
      <c r="C1790" s="14">
        <v>129</v>
      </c>
      <c r="D1790" s="15">
        <f>IFERROR(HousingProblemsTbl[[#This Row],[Total Rental Units with Severe Housing Problems and Equal to or less than 80% AMI]]/HousingProblemsTbl[[#This Row],[Total Rental Units Equal to or less than 80% AMI]], "-")</f>
        <v>3.1007751937984496E-2</v>
      </c>
    </row>
    <row r="1791" spans="1:4" x14ac:dyDescent="0.2">
      <c r="A1791">
        <v>13135050581</v>
      </c>
      <c r="B1791" s="14">
        <v>30</v>
      </c>
      <c r="C1791" s="14">
        <v>270</v>
      </c>
      <c r="D1791" s="15">
        <f>IFERROR(HousingProblemsTbl[[#This Row],[Total Rental Units with Severe Housing Problems and Equal to or less than 80% AMI]]/HousingProblemsTbl[[#This Row],[Total Rental Units Equal to or less than 80% AMI]], "-")</f>
        <v>0.1111111111111111</v>
      </c>
    </row>
    <row r="1792" spans="1:4" x14ac:dyDescent="0.2">
      <c r="A1792">
        <v>13135050582</v>
      </c>
      <c r="B1792" s="14">
        <v>0</v>
      </c>
      <c r="C1792" s="14">
        <v>0</v>
      </c>
      <c r="D179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793" spans="1:4" x14ac:dyDescent="0.2">
      <c r="A1793">
        <v>13135050583</v>
      </c>
      <c r="B1793" s="14">
        <v>65</v>
      </c>
      <c r="C1793" s="14">
        <v>90</v>
      </c>
      <c r="D1793" s="15">
        <f>IFERROR(HousingProblemsTbl[[#This Row],[Total Rental Units with Severe Housing Problems and Equal to or less than 80% AMI]]/HousingProblemsTbl[[#This Row],[Total Rental Units Equal to or less than 80% AMI]], "-")</f>
        <v>0.72222222222222221</v>
      </c>
    </row>
    <row r="1794" spans="1:4" x14ac:dyDescent="0.2">
      <c r="A1794">
        <v>13135050584</v>
      </c>
      <c r="B1794" s="14">
        <v>0</v>
      </c>
      <c r="C1794" s="14">
        <v>15</v>
      </c>
      <c r="D179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95" spans="1:4" x14ac:dyDescent="0.2">
      <c r="A1795">
        <v>13135050585</v>
      </c>
      <c r="B1795" s="14">
        <v>0</v>
      </c>
      <c r="C1795" s="14">
        <v>85</v>
      </c>
      <c r="D179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796" spans="1:4" x14ac:dyDescent="0.2">
      <c r="A1796">
        <v>13135050586</v>
      </c>
      <c r="B1796" s="14">
        <v>85</v>
      </c>
      <c r="C1796" s="14">
        <v>85</v>
      </c>
      <c r="D179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97" spans="1:4" x14ac:dyDescent="0.2">
      <c r="A1797">
        <v>13135050587</v>
      </c>
      <c r="B1797" s="14">
        <v>115</v>
      </c>
      <c r="C1797" s="14">
        <v>115</v>
      </c>
      <c r="D179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98" spans="1:4" x14ac:dyDescent="0.2">
      <c r="A1798">
        <v>13135050588</v>
      </c>
      <c r="B1798" s="14">
        <v>20</v>
      </c>
      <c r="C1798" s="14">
        <v>20</v>
      </c>
      <c r="D179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799" spans="1:4" x14ac:dyDescent="0.2">
      <c r="A1799">
        <v>13135050589</v>
      </c>
      <c r="B1799" s="14">
        <v>85</v>
      </c>
      <c r="C1799" s="14">
        <v>105</v>
      </c>
      <c r="D1799" s="15">
        <f>IFERROR(HousingProblemsTbl[[#This Row],[Total Rental Units with Severe Housing Problems and Equal to or less than 80% AMI]]/HousingProblemsTbl[[#This Row],[Total Rental Units Equal to or less than 80% AMI]], "-")</f>
        <v>0.80952380952380953</v>
      </c>
    </row>
    <row r="1800" spans="1:4" x14ac:dyDescent="0.2">
      <c r="A1800">
        <v>13135050590</v>
      </c>
      <c r="B1800" s="14">
        <v>65</v>
      </c>
      <c r="C1800" s="14">
        <v>185</v>
      </c>
      <c r="D1800" s="15">
        <f>IFERROR(HousingProblemsTbl[[#This Row],[Total Rental Units with Severe Housing Problems and Equal to or less than 80% AMI]]/HousingProblemsTbl[[#This Row],[Total Rental Units Equal to or less than 80% AMI]], "-")</f>
        <v>0.35135135135135137</v>
      </c>
    </row>
    <row r="1801" spans="1:4" x14ac:dyDescent="0.2">
      <c r="A1801">
        <v>13135050591</v>
      </c>
      <c r="B1801" s="14">
        <v>0</v>
      </c>
      <c r="C1801" s="14">
        <v>30</v>
      </c>
      <c r="D180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02" spans="1:4" x14ac:dyDescent="0.2">
      <c r="A1802">
        <v>13135050611</v>
      </c>
      <c r="B1802" s="14">
        <v>0</v>
      </c>
      <c r="C1802" s="14">
        <v>90</v>
      </c>
      <c r="D180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03" spans="1:4" x14ac:dyDescent="0.2">
      <c r="A1803">
        <v>13135050612</v>
      </c>
      <c r="B1803" s="14">
        <v>30</v>
      </c>
      <c r="C1803" s="14">
        <v>65</v>
      </c>
      <c r="D1803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1804" spans="1:4" x14ac:dyDescent="0.2">
      <c r="A1804">
        <v>13135050613</v>
      </c>
      <c r="B1804" s="14">
        <v>45</v>
      </c>
      <c r="C1804" s="14">
        <v>85</v>
      </c>
      <c r="D1804" s="15">
        <f>IFERROR(HousingProblemsTbl[[#This Row],[Total Rental Units with Severe Housing Problems and Equal to or less than 80% AMI]]/HousingProblemsTbl[[#This Row],[Total Rental Units Equal to or less than 80% AMI]], "-")</f>
        <v>0.52941176470588236</v>
      </c>
    </row>
    <row r="1805" spans="1:4" x14ac:dyDescent="0.2">
      <c r="A1805">
        <v>13135050614</v>
      </c>
      <c r="B1805" s="14">
        <v>195</v>
      </c>
      <c r="C1805" s="14">
        <v>195</v>
      </c>
      <c r="D180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06" spans="1:4" x14ac:dyDescent="0.2">
      <c r="A1806">
        <v>13135050615</v>
      </c>
      <c r="B1806" s="14">
        <v>0</v>
      </c>
      <c r="C1806" s="14">
        <v>70</v>
      </c>
      <c r="D180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07" spans="1:4" x14ac:dyDescent="0.2">
      <c r="A1807">
        <v>13135050616</v>
      </c>
      <c r="B1807" s="14">
        <v>0</v>
      </c>
      <c r="C1807" s="14">
        <v>120</v>
      </c>
      <c r="D180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08" spans="1:4" x14ac:dyDescent="0.2">
      <c r="A1808">
        <v>13135050617</v>
      </c>
      <c r="B1808" s="14">
        <v>35</v>
      </c>
      <c r="C1808" s="14">
        <v>125</v>
      </c>
      <c r="D1808" s="15">
        <f>IFERROR(HousingProblemsTbl[[#This Row],[Total Rental Units with Severe Housing Problems and Equal to or less than 80% AMI]]/HousingProblemsTbl[[#This Row],[Total Rental Units Equal to or less than 80% AMI]], "-")</f>
        <v>0.28000000000000003</v>
      </c>
    </row>
    <row r="1809" spans="1:4" x14ac:dyDescent="0.2">
      <c r="A1809">
        <v>13135050618</v>
      </c>
      <c r="B1809" s="14">
        <v>0</v>
      </c>
      <c r="C1809" s="14">
        <v>0</v>
      </c>
      <c r="D180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10" spans="1:4" x14ac:dyDescent="0.2">
      <c r="A1810">
        <v>13135050619</v>
      </c>
      <c r="B1810" s="14">
        <v>70</v>
      </c>
      <c r="C1810" s="14">
        <v>130</v>
      </c>
      <c r="D1810" s="15">
        <f>IFERROR(HousingProblemsTbl[[#This Row],[Total Rental Units with Severe Housing Problems and Equal to or less than 80% AMI]]/HousingProblemsTbl[[#This Row],[Total Rental Units Equal to or less than 80% AMI]], "-")</f>
        <v>0.53846153846153844</v>
      </c>
    </row>
    <row r="1811" spans="1:4" x14ac:dyDescent="0.2">
      <c r="A1811">
        <v>13135050620</v>
      </c>
      <c r="B1811" s="14">
        <v>30</v>
      </c>
      <c r="C1811" s="14">
        <v>30</v>
      </c>
      <c r="D181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12" spans="1:4" x14ac:dyDescent="0.2">
      <c r="A1812">
        <v>13135050621</v>
      </c>
      <c r="B1812" s="14">
        <v>30</v>
      </c>
      <c r="C1812" s="14">
        <v>30</v>
      </c>
      <c r="D181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13" spans="1:4" x14ac:dyDescent="0.2">
      <c r="A1813">
        <v>13135050622</v>
      </c>
      <c r="B1813" s="14">
        <v>35</v>
      </c>
      <c r="C1813" s="14">
        <v>100</v>
      </c>
      <c r="D1813" s="15">
        <f>IFERROR(HousingProblemsTbl[[#This Row],[Total Rental Units with Severe Housing Problems and Equal to or less than 80% AMI]]/HousingProblemsTbl[[#This Row],[Total Rental Units Equal to or less than 80% AMI]], "-")</f>
        <v>0.35</v>
      </c>
    </row>
    <row r="1814" spans="1:4" x14ac:dyDescent="0.2">
      <c r="A1814">
        <v>13135050623</v>
      </c>
      <c r="B1814" s="14">
        <v>0</v>
      </c>
      <c r="C1814" s="14">
        <v>0</v>
      </c>
      <c r="D181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15" spans="1:4" x14ac:dyDescent="0.2">
      <c r="A1815">
        <v>13135050624</v>
      </c>
      <c r="B1815" s="14">
        <v>30</v>
      </c>
      <c r="C1815" s="14">
        <v>30</v>
      </c>
      <c r="D181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16" spans="1:4" x14ac:dyDescent="0.2">
      <c r="A1816">
        <v>13135050625</v>
      </c>
      <c r="B1816" s="14">
        <v>30</v>
      </c>
      <c r="C1816" s="14">
        <v>30</v>
      </c>
      <c r="D181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17" spans="1:4" x14ac:dyDescent="0.2">
      <c r="A1817">
        <v>13135050626</v>
      </c>
      <c r="B1817" s="14">
        <v>0</v>
      </c>
      <c r="C1817" s="14">
        <v>35</v>
      </c>
      <c r="D181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18" spans="1:4" x14ac:dyDescent="0.2">
      <c r="A1818">
        <v>13135050627</v>
      </c>
      <c r="B1818" s="14">
        <v>95</v>
      </c>
      <c r="C1818" s="14">
        <v>170</v>
      </c>
      <c r="D1818" s="15">
        <f>IFERROR(HousingProblemsTbl[[#This Row],[Total Rental Units with Severe Housing Problems and Equal to or less than 80% AMI]]/HousingProblemsTbl[[#This Row],[Total Rental Units Equal to or less than 80% AMI]], "-")</f>
        <v>0.55882352941176472</v>
      </c>
    </row>
    <row r="1819" spans="1:4" x14ac:dyDescent="0.2">
      <c r="A1819">
        <v>13135050628</v>
      </c>
      <c r="B1819" s="14">
        <v>0</v>
      </c>
      <c r="C1819" s="14">
        <v>15</v>
      </c>
      <c r="D181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20" spans="1:4" x14ac:dyDescent="0.2">
      <c r="A1820">
        <v>13135050629</v>
      </c>
      <c r="B1820" s="14">
        <v>0</v>
      </c>
      <c r="C1820" s="14">
        <v>0</v>
      </c>
      <c r="D182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21" spans="1:4" x14ac:dyDescent="0.2">
      <c r="A1821">
        <v>13135050630</v>
      </c>
      <c r="B1821" s="14">
        <v>105</v>
      </c>
      <c r="C1821" s="14">
        <v>150</v>
      </c>
      <c r="D1821" s="15">
        <f>IFERROR(HousingProblemsTbl[[#This Row],[Total Rental Units with Severe Housing Problems and Equal to or less than 80% AMI]]/HousingProblemsTbl[[#This Row],[Total Rental Units Equal to or less than 80% AMI]], "-")</f>
        <v>0.7</v>
      </c>
    </row>
    <row r="1822" spans="1:4" x14ac:dyDescent="0.2">
      <c r="A1822">
        <v>13135050631</v>
      </c>
      <c r="B1822" s="14">
        <v>0</v>
      </c>
      <c r="C1822" s="14">
        <v>30</v>
      </c>
      <c r="D182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23" spans="1:4" x14ac:dyDescent="0.2">
      <c r="A1823">
        <v>13135050632</v>
      </c>
      <c r="B1823" s="14">
        <v>0</v>
      </c>
      <c r="C1823" s="14">
        <v>0</v>
      </c>
      <c r="D182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24" spans="1:4" x14ac:dyDescent="0.2">
      <c r="A1824">
        <v>13135050633</v>
      </c>
      <c r="B1824" s="14">
        <v>200</v>
      </c>
      <c r="C1824" s="14">
        <v>505</v>
      </c>
      <c r="D1824" s="15">
        <f>IFERROR(HousingProblemsTbl[[#This Row],[Total Rental Units with Severe Housing Problems and Equal to or less than 80% AMI]]/HousingProblemsTbl[[#This Row],[Total Rental Units Equal to or less than 80% AMI]], "-")</f>
        <v>0.39603960396039606</v>
      </c>
    </row>
    <row r="1825" spans="1:4" x14ac:dyDescent="0.2">
      <c r="A1825">
        <v>13135050634</v>
      </c>
      <c r="B1825" s="14">
        <v>95</v>
      </c>
      <c r="C1825" s="14">
        <v>365</v>
      </c>
      <c r="D1825" s="15">
        <f>IFERROR(HousingProblemsTbl[[#This Row],[Total Rental Units with Severe Housing Problems and Equal to or less than 80% AMI]]/HousingProblemsTbl[[#This Row],[Total Rental Units Equal to or less than 80% AMI]], "-")</f>
        <v>0.26027397260273971</v>
      </c>
    </row>
    <row r="1826" spans="1:4" x14ac:dyDescent="0.2">
      <c r="A1826">
        <v>13135050635</v>
      </c>
      <c r="B1826" s="14">
        <v>0</v>
      </c>
      <c r="C1826" s="14">
        <v>95</v>
      </c>
      <c r="D182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27" spans="1:4" x14ac:dyDescent="0.2">
      <c r="A1827">
        <v>13135050636</v>
      </c>
      <c r="B1827" s="14">
        <v>0</v>
      </c>
      <c r="C1827" s="14">
        <v>0</v>
      </c>
      <c r="D182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28" spans="1:4" x14ac:dyDescent="0.2">
      <c r="A1828">
        <v>13135050715</v>
      </c>
      <c r="B1828" s="14">
        <v>55</v>
      </c>
      <c r="C1828" s="14">
        <v>125</v>
      </c>
      <c r="D1828" s="15">
        <f>IFERROR(HousingProblemsTbl[[#This Row],[Total Rental Units with Severe Housing Problems and Equal to or less than 80% AMI]]/HousingProblemsTbl[[#This Row],[Total Rental Units Equal to or less than 80% AMI]], "-")</f>
        <v>0.44</v>
      </c>
    </row>
    <row r="1829" spans="1:4" x14ac:dyDescent="0.2">
      <c r="A1829">
        <v>13135050719</v>
      </c>
      <c r="B1829" s="14">
        <v>240</v>
      </c>
      <c r="C1829" s="14">
        <v>660</v>
      </c>
      <c r="D1829" s="15">
        <f>IFERROR(HousingProblemsTbl[[#This Row],[Total Rental Units with Severe Housing Problems and Equal to or less than 80% AMI]]/HousingProblemsTbl[[#This Row],[Total Rental Units Equal to or less than 80% AMI]], "-")</f>
        <v>0.36363636363636365</v>
      </c>
    </row>
    <row r="1830" spans="1:4" x14ac:dyDescent="0.2">
      <c r="A1830">
        <v>13135050722</v>
      </c>
      <c r="B1830" s="14">
        <v>8</v>
      </c>
      <c r="C1830" s="14">
        <v>63</v>
      </c>
      <c r="D1830" s="15">
        <f>IFERROR(HousingProblemsTbl[[#This Row],[Total Rental Units with Severe Housing Problems and Equal to or less than 80% AMI]]/HousingProblemsTbl[[#This Row],[Total Rental Units Equal to or less than 80% AMI]], "-")</f>
        <v>0.12698412698412698</v>
      </c>
    </row>
    <row r="1831" spans="1:4" x14ac:dyDescent="0.2">
      <c r="A1831">
        <v>13135050725</v>
      </c>
      <c r="B1831" s="14">
        <v>50</v>
      </c>
      <c r="C1831" s="14">
        <v>250</v>
      </c>
      <c r="D1831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832" spans="1:4" x14ac:dyDescent="0.2">
      <c r="A1832">
        <v>13135050729</v>
      </c>
      <c r="B1832" s="14">
        <v>145</v>
      </c>
      <c r="C1832" s="14">
        <v>340</v>
      </c>
      <c r="D1832" s="15">
        <f>IFERROR(HousingProblemsTbl[[#This Row],[Total Rental Units with Severe Housing Problems and Equal to or less than 80% AMI]]/HousingProblemsTbl[[#This Row],[Total Rental Units Equal to or less than 80% AMI]], "-")</f>
        <v>0.4264705882352941</v>
      </c>
    </row>
    <row r="1833" spans="1:4" x14ac:dyDescent="0.2">
      <c r="A1833">
        <v>13135050732</v>
      </c>
      <c r="B1833" s="14">
        <v>135</v>
      </c>
      <c r="C1833" s="14">
        <v>325</v>
      </c>
      <c r="D1833" s="15">
        <f>IFERROR(HousingProblemsTbl[[#This Row],[Total Rental Units with Severe Housing Problems and Equal to or less than 80% AMI]]/HousingProblemsTbl[[#This Row],[Total Rental Units Equal to or less than 80% AMI]], "-")</f>
        <v>0.41538461538461541</v>
      </c>
    </row>
    <row r="1834" spans="1:4" x14ac:dyDescent="0.2">
      <c r="A1834">
        <v>13135050733</v>
      </c>
      <c r="B1834" s="14">
        <v>79</v>
      </c>
      <c r="C1834" s="14">
        <v>200</v>
      </c>
      <c r="D1834" s="15">
        <f>IFERROR(HousingProblemsTbl[[#This Row],[Total Rental Units with Severe Housing Problems and Equal to or less than 80% AMI]]/HousingProblemsTbl[[#This Row],[Total Rental Units Equal to or less than 80% AMI]], "-")</f>
        <v>0.39500000000000002</v>
      </c>
    </row>
    <row r="1835" spans="1:4" x14ac:dyDescent="0.2">
      <c r="A1835">
        <v>13135050734</v>
      </c>
      <c r="B1835" s="14">
        <v>90</v>
      </c>
      <c r="C1835" s="14">
        <v>185</v>
      </c>
      <c r="D1835" s="15">
        <f>IFERROR(HousingProblemsTbl[[#This Row],[Total Rental Units with Severe Housing Problems and Equal to or less than 80% AMI]]/HousingProblemsTbl[[#This Row],[Total Rental Units Equal to or less than 80% AMI]], "-")</f>
        <v>0.48648648648648651</v>
      </c>
    </row>
    <row r="1836" spans="1:4" x14ac:dyDescent="0.2">
      <c r="A1836">
        <v>13135050735</v>
      </c>
      <c r="B1836" s="14">
        <v>70</v>
      </c>
      <c r="C1836" s="14">
        <v>200</v>
      </c>
      <c r="D1836" s="15">
        <f>IFERROR(HousingProblemsTbl[[#This Row],[Total Rental Units with Severe Housing Problems and Equal to or less than 80% AMI]]/HousingProblemsTbl[[#This Row],[Total Rental Units Equal to or less than 80% AMI]], "-")</f>
        <v>0.35</v>
      </c>
    </row>
    <row r="1837" spans="1:4" x14ac:dyDescent="0.2">
      <c r="A1837">
        <v>13135050736</v>
      </c>
      <c r="B1837" s="14">
        <v>0</v>
      </c>
      <c r="C1837" s="14">
        <v>275</v>
      </c>
      <c r="D183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38" spans="1:4" x14ac:dyDescent="0.2">
      <c r="A1838">
        <v>13135050737</v>
      </c>
      <c r="B1838" s="14">
        <v>20</v>
      </c>
      <c r="C1838" s="14">
        <v>20</v>
      </c>
      <c r="D1838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39" spans="1:4" x14ac:dyDescent="0.2">
      <c r="A1839">
        <v>13135050738</v>
      </c>
      <c r="B1839" s="14">
        <v>0</v>
      </c>
      <c r="C1839" s="14">
        <v>0</v>
      </c>
      <c r="D183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40" spans="1:4" x14ac:dyDescent="0.2">
      <c r="A1840">
        <v>13135050739</v>
      </c>
      <c r="B1840" s="14">
        <v>0</v>
      </c>
      <c r="C1840" s="14">
        <v>175</v>
      </c>
      <c r="D184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41" spans="1:4" x14ac:dyDescent="0.2">
      <c r="A1841">
        <v>13135050740</v>
      </c>
      <c r="B1841" s="14">
        <v>0</v>
      </c>
      <c r="C1841" s="14">
        <v>35</v>
      </c>
      <c r="D184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42" spans="1:4" x14ac:dyDescent="0.2">
      <c r="A1842">
        <v>13135050741</v>
      </c>
      <c r="B1842" s="14">
        <v>30</v>
      </c>
      <c r="C1842" s="14">
        <v>65</v>
      </c>
      <c r="D1842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1843" spans="1:4" x14ac:dyDescent="0.2">
      <c r="A1843">
        <v>13135050742</v>
      </c>
      <c r="B1843" s="14">
        <v>55</v>
      </c>
      <c r="C1843" s="14">
        <v>59</v>
      </c>
      <c r="D1843" s="15">
        <f>IFERROR(HousingProblemsTbl[[#This Row],[Total Rental Units with Severe Housing Problems and Equal to or less than 80% AMI]]/HousingProblemsTbl[[#This Row],[Total Rental Units Equal to or less than 80% AMI]], "-")</f>
        <v>0.93220338983050843</v>
      </c>
    </row>
    <row r="1844" spans="1:4" x14ac:dyDescent="0.2">
      <c r="A1844">
        <v>13135050743</v>
      </c>
      <c r="B1844" s="14">
        <v>60</v>
      </c>
      <c r="C1844" s="14">
        <v>75</v>
      </c>
      <c r="D1844" s="15">
        <f>IFERROR(HousingProblemsTbl[[#This Row],[Total Rental Units with Severe Housing Problems and Equal to or less than 80% AMI]]/HousingProblemsTbl[[#This Row],[Total Rental Units Equal to or less than 80% AMI]], "-")</f>
        <v>0.8</v>
      </c>
    </row>
    <row r="1845" spans="1:4" x14ac:dyDescent="0.2">
      <c r="A1845">
        <v>13135050744</v>
      </c>
      <c r="B1845" s="14">
        <v>0</v>
      </c>
      <c r="C1845" s="14">
        <v>95</v>
      </c>
      <c r="D18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46" spans="1:4" x14ac:dyDescent="0.2">
      <c r="A1846">
        <v>13135050745</v>
      </c>
      <c r="B1846" s="14">
        <v>0</v>
      </c>
      <c r="C1846" s="14">
        <v>135</v>
      </c>
      <c r="D18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47" spans="1:4" x14ac:dyDescent="0.2">
      <c r="A1847">
        <v>13135050746</v>
      </c>
      <c r="B1847" s="14">
        <v>0</v>
      </c>
      <c r="C1847" s="14">
        <v>325</v>
      </c>
      <c r="D184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48" spans="1:4" x14ac:dyDescent="0.2">
      <c r="A1848">
        <v>13135050747</v>
      </c>
      <c r="B1848" s="14">
        <v>100</v>
      </c>
      <c r="C1848" s="14">
        <v>275</v>
      </c>
      <c r="D1848" s="15">
        <f>IFERROR(HousingProblemsTbl[[#This Row],[Total Rental Units with Severe Housing Problems and Equal to or less than 80% AMI]]/HousingProblemsTbl[[#This Row],[Total Rental Units Equal to or less than 80% AMI]], "-")</f>
        <v>0.36363636363636365</v>
      </c>
    </row>
    <row r="1849" spans="1:4" x14ac:dyDescent="0.2">
      <c r="A1849">
        <v>13135050748</v>
      </c>
      <c r="B1849" s="14">
        <v>4</v>
      </c>
      <c r="C1849" s="14">
        <v>4</v>
      </c>
      <c r="D184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50" spans="1:4" x14ac:dyDescent="0.2">
      <c r="A1850">
        <v>13135050749</v>
      </c>
      <c r="B1850" s="14">
        <v>20</v>
      </c>
      <c r="C1850" s="14">
        <v>30</v>
      </c>
      <c r="D1850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851" spans="1:4" x14ac:dyDescent="0.2">
      <c r="A1851">
        <v>13135050750</v>
      </c>
      <c r="B1851" s="14">
        <v>20</v>
      </c>
      <c r="C1851" s="14">
        <v>20</v>
      </c>
      <c r="D1851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52" spans="1:4" x14ac:dyDescent="0.2">
      <c r="A1852">
        <v>13135050751</v>
      </c>
      <c r="B1852" s="14">
        <v>70</v>
      </c>
      <c r="C1852" s="14">
        <v>265</v>
      </c>
      <c r="D1852" s="15">
        <f>IFERROR(HousingProblemsTbl[[#This Row],[Total Rental Units with Severe Housing Problems and Equal to or less than 80% AMI]]/HousingProblemsTbl[[#This Row],[Total Rental Units Equal to or less than 80% AMI]], "-")</f>
        <v>0.26415094339622641</v>
      </c>
    </row>
    <row r="1853" spans="1:4" x14ac:dyDescent="0.2">
      <c r="A1853">
        <v>13135050752</v>
      </c>
      <c r="B1853" s="14">
        <v>100</v>
      </c>
      <c r="C1853" s="14">
        <v>190</v>
      </c>
      <c r="D1853" s="15">
        <f>IFERROR(HousingProblemsTbl[[#This Row],[Total Rental Units with Severe Housing Problems and Equal to or less than 80% AMI]]/HousingProblemsTbl[[#This Row],[Total Rental Units Equal to or less than 80% AMI]], "-")</f>
        <v>0.52631578947368418</v>
      </c>
    </row>
    <row r="1854" spans="1:4" x14ac:dyDescent="0.2">
      <c r="A1854">
        <v>13135050753</v>
      </c>
      <c r="B1854" s="14">
        <v>70</v>
      </c>
      <c r="C1854" s="14">
        <v>250</v>
      </c>
      <c r="D1854" s="15">
        <f>IFERROR(HousingProblemsTbl[[#This Row],[Total Rental Units with Severe Housing Problems and Equal to or less than 80% AMI]]/HousingProblemsTbl[[#This Row],[Total Rental Units Equal to or less than 80% AMI]], "-")</f>
        <v>0.28000000000000003</v>
      </c>
    </row>
    <row r="1855" spans="1:4" x14ac:dyDescent="0.2">
      <c r="A1855">
        <v>13135050754</v>
      </c>
      <c r="B1855" s="14">
        <v>115</v>
      </c>
      <c r="C1855" s="14">
        <v>185</v>
      </c>
      <c r="D1855" s="15">
        <f>IFERROR(HousingProblemsTbl[[#This Row],[Total Rental Units with Severe Housing Problems and Equal to or less than 80% AMI]]/HousingProblemsTbl[[#This Row],[Total Rental Units Equal to or less than 80% AMI]], "-")</f>
        <v>0.6216216216216216</v>
      </c>
    </row>
    <row r="1856" spans="1:4" x14ac:dyDescent="0.2">
      <c r="A1856">
        <v>13135050755</v>
      </c>
      <c r="B1856" s="14">
        <v>30</v>
      </c>
      <c r="C1856" s="14">
        <v>30</v>
      </c>
      <c r="D185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57" spans="1:4" x14ac:dyDescent="0.2">
      <c r="A1857">
        <v>13135050756</v>
      </c>
      <c r="B1857" s="14">
        <v>45</v>
      </c>
      <c r="C1857" s="14">
        <v>45</v>
      </c>
      <c r="D185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58" spans="1:4" x14ac:dyDescent="0.2">
      <c r="A1858">
        <v>13135050757</v>
      </c>
      <c r="B1858" s="14">
        <v>0</v>
      </c>
      <c r="C1858" s="14">
        <v>95</v>
      </c>
      <c r="D185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59" spans="1:4" x14ac:dyDescent="0.2">
      <c r="A1859">
        <v>13135050758</v>
      </c>
      <c r="B1859" s="14">
        <v>150</v>
      </c>
      <c r="C1859" s="14">
        <v>170</v>
      </c>
      <c r="D1859" s="15">
        <f>IFERROR(HousingProblemsTbl[[#This Row],[Total Rental Units with Severe Housing Problems and Equal to or less than 80% AMI]]/HousingProblemsTbl[[#This Row],[Total Rental Units Equal to or less than 80% AMI]], "-")</f>
        <v>0.88235294117647056</v>
      </c>
    </row>
    <row r="1860" spans="1:4" x14ac:dyDescent="0.2">
      <c r="A1860">
        <v>13135050759</v>
      </c>
      <c r="B1860" s="14">
        <v>10</v>
      </c>
      <c r="C1860" s="14">
        <v>10</v>
      </c>
      <c r="D1860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61" spans="1:4" x14ac:dyDescent="0.2">
      <c r="A1861">
        <v>13135050760</v>
      </c>
      <c r="B1861" s="14">
        <v>55</v>
      </c>
      <c r="C1861" s="14">
        <v>65</v>
      </c>
      <c r="D1861" s="15">
        <f>IFERROR(HousingProblemsTbl[[#This Row],[Total Rental Units with Severe Housing Problems and Equal to or less than 80% AMI]]/HousingProblemsTbl[[#This Row],[Total Rental Units Equal to or less than 80% AMI]], "-")</f>
        <v>0.84615384615384615</v>
      </c>
    </row>
    <row r="1862" spans="1:4" x14ac:dyDescent="0.2">
      <c r="A1862">
        <v>13135050761</v>
      </c>
      <c r="B1862" s="14">
        <v>40</v>
      </c>
      <c r="C1862" s="14">
        <v>40</v>
      </c>
      <c r="D186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63" spans="1:4" x14ac:dyDescent="0.2">
      <c r="A1863">
        <v>13135050762</v>
      </c>
      <c r="B1863" s="14">
        <v>0</v>
      </c>
      <c r="C1863" s="14">
        <v>40</v>
      </c>
      <c r="D18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64" spans="1:4" x14ac:dyDescent="0.2">
      <c r="A1864">
        <v>13135050763</v>
      </c>
      <c r="B1864" s="14">
        <v>0</v>
      </c>
      <c r="C1864" s="14">
        <v>40</v>
      </c>
      <c r="D186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65" spans="1:4" x14ac:dyDescent="0.2">
      <c r="A1865">
        <v>13135050764</v>
      </c>
      <c r="B1865" s="14">
        <v>14</v>
      </c>
      <c r="C1865" s="14">
        <v>160</v>
      </c>
      <c r="D1865" s="15">
        <f>IFERROR(HousingProblemsTbl[[#This Row],[Total Rental Units with Severe Housing Problems and Equal to or less than 80% AMI]]/HousingProblemsTbl[[#This Row],[Total Rental Units Equal to or less than 80% AMI]], "-")</f>
        <v>8.7499999999999994E-2</v>
      </c>
    </row>
    <row r="1866" spans="1:4" x14ac:dyDescent="0.2">
      <c r="A1866">
        <v>13135050765</v>
      </c>
      <c r="B1866" s="14">
        <v>4</v>
      </c>
      <c r="C1866" s="14">
        <v>39</v>
      </c>
      <c r="D1866" s="15">
        <f>IFERROR(HousingProblemsTbl[[#This Row],[Total Rental Units with Severe Housing Problems and Equal to or less than 80% AMI]]/HousingProblemsTbl[[#This Row],[Total Rental Units Equal to or less than 80% AMI]], "-")</f>
        <v>0.10256410256410256</v>
      </c>
    </row>
    <row r="1867" spans="1:4" x14ac:dyDescent="0.2">
      <c r="A1867">
        <v>13137000100</v>
      </c>
      <c r="B1867" s="14">
        <v>10</v>
      </c>
      <c r="C1867" s="14">
        <v>95</v>
      </c>
      <c r="D1867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1868" spans="1:4" x14ac:dyDescent="0.2">
      <c r="A1868">
        <v>13137000201</v>
      </c>
      <c r="B1868" s="14">
        <v>45</v>
      </c>
      <c r="C1868" s="14">
        <v>145</v>
      </c>
      <c r="D1868" s="15">
        <f>IFERROR(HousingProblemsTbl[[#This Row],[Total Rental Units with Severe Housing Problems and Equal to or less than 80% AMI]]/HousingProblemsTbl[[#This Row],[Total Rental Units Equal to or less than 80% AMI]], "-")</f>
        <v>0.31034482758620691</v>
      </c>
    </row>
    <row r="1869" spans="1:4" x14ac:dyDescent="0.2">
      <c r="A1869">
        <v>13137000203</v>
      </c>
      <c r="B1869" s="14">
        <v>10</v>
      </c>
      <c r="C1869" s="14">
        <v>40</v>
      </c>
      <c r="D1869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870" spans="1:4" x14ac:dyDescent="0.2">
      <c r="A1870">
        <v>13137000204</v>
      </c>
      <c r="B1870" s="14">
        <v>0</v>
      </c>
      <c r="C1870" s="14">
        <v>0</v>
      </c>
      <c r="D187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871" spans="1:4" x14ac:dyDescent="0.2">
      <c r="A1871">
        <v>13137000300</v>
      </c>
      <c r="B1871" s="14">
        <v>55</v>
      </c>
      <c r="C1871" s="14">
        <v>350</v>
      </c>
      <c r="D1871" s="15">
        <f>IFERROR(HousingProblemsTbl[[#This Row],[Total Rental Units with Severe Housing Problems and Equal to or less than 80% AMI]]/HousingProblemsTbl[[#This Row],[Total Rental Units Equal to or less than 80% AMI]], "-")</f>
        <v>0.15714285714285714</v>
      </c>
    </row>
    <row r="1872" spans="1:4" x14ac:dyDescent="0.2">
      <c r="A1872">
        <v>13137000400</v>
      </c>
      <c r="B1872" s="14">
        <v>4</v>
      </c>
      <c r="C1872" s="14">
        <v>94</v>
      </c>
      <c r="D1872" s="15">
        <f>IFERROR(HousingProblemsTbl[[#This Row],[Total Rental Units with Severe Housing Problems and Equal to or less than 80% AMI]]/HousingProblemsTbl[[#This Row],[Total Rental Units Equal to or less than 80% AMI]], "-")</f>
        <v>4.2553191489361701E-2</v>
      </c>
    </row>
    <row r="1873" spans="1:4" x14ac:dyDescent="0.2">
      <c r="A1873">
        <v>13137000501</v>
      </c>
      <c r="B1873" s="14">
        <v>80</v>
      </c>
      <c r="C1873" s="14">
        <v>80</v>
      </c>
      <c r="D187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874" spans="1:4" x14ac:dyDescent="0.2">
      <c r="A1874">
        <v>13137000502</v>
      </c>
      <c r="B1874" s="14">
        <v>60</v>
      </c>
      <c r="C1874" s="14">
        <v>240</v>
      </c>
      <c r="D1874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875" spans="1:4" x14ac:dyDescent="0.2">
      <c r="A1875">
        <v>13137000601</v>
      </c>
      <c r="B1875" s="14">
        <v>84</v>
      </c>
      <c r="C1875" s="14">
        <v>160</v>
      </c>
      <c r="D1875" s="15">
        <f>IFERROR(HousingProblemsTbl[[#This Row],[Total Rental Units with Severe Housing Problems and Equal to or less than 80% AMI]]/HousingProblemsTbl[[#This Row],[Total Rental Units Equal to or less than 80% AMI]], "-")</f>
        <v>0.52500000000000002</v>
      </c>
    </row>
    <row r="1876" spans="1:4" x14ac:dyDescent="0.2">
      <c r="A1876">
        <v>13137000603</v>
      </c>
      <c r="B1876" s="14">
        <v>155</v>
      </c>
      <c r="C1876" s="14">
        <v>205</v>
      </c>
      <c r="D1876" s="15">
        <f>IFERROR(HousingProblemsTbl[[#This Row],[Total Rental Units with Severe Housing Problems and Equal to or less than 80% AMI]]/HousingProblemsTbl[[#This Row],[Total Rental Units Equal to or less than 80% AMI]], "-")</f>
        <v>0.75609756097560976</v>
      </c>
    </row>
    <row r="1877" spans="1:4" x14ac:dyDescent="0.2">
      <c r="A1877">
        <v>13137000604</v>
      </c>
      <c r="B1877" s="14">
        <v>85</v>
      </c>
      <c r="C1877" s="14">
        <v>335</v>
      </c>
      <c r="D1877" s="15">
        <f>IFERROR(HousingProblemsTbl[[#This Row],[Total Rental Units with Severe Housing Problems and Equal to or less than 80% AMI]]/HousingProblemsTbl[[#This Row],[Total Rental Units Equal to or less than 80% AMI]], "-")</f>
        <v>0.2537313432835821</v>
      </c>
    </row>
    <row r="1878" spans="1:4" x14ac:dyDescent="0.2">
      <c r="A1878">
        <v>13139000101</v>
      </c>
      <c r="B1878" s="14">
        <v>48</v>
      </c>
      <c r="C1878" s="14">
        <v>380</v>
      </c>
      <c r="D1878" s="15">
        <f>IFERROR(HousingProblemsTbl[[#This Row],[Total Rental Units with Severe Housing Problems and Equal to or less than 80% AMI]]/HousingProblemsTbl[[#This Row],[Total Rental Units Equal to or less than 80% AMI]], "-")</f>
        <v>0.12631578947368421</v>
      </c>
    </row>
    <row r="1879" spans="1:4" x14ac:dyDescent="0.2">
      <c r="A1879">
        <v>13139000102</v>
      </c>
      <c r="B1879" s="14">
        <v>0</v>
      </c>
      <c r="C1879" s="14">
        <v>145</v>
      </c>
      <c r="D187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880" spans="1:4" x14ac:dyDescent="0.2">
      <c r="A1880">
        <v>13139000203</v>
      </c>
      <c r="B1880" s="14">
        <v>85</v>
      </c>
      <c r="C1880" s="14">
        <v>135</v>
      </c>
      <c r="D1880" s="15">
        <f>IFERROR(HousingProblemsTbl[[#This Row],[Total Rental Units with Severe Housing Problems and Equal to or less than 80% AMI]]/HousingProblemsTbl[[#This Row],[Total Rental Units Equal to or less than 80% AMI]], "-")</f>
        <v>0.62962962962962965</v>
      </c>
    </row>
    <row r="1881" spans="1:4" x14ac:dyDescent="0.2">
      <c r="A1881">
        <v>13139000204</v>
      </c>
      <c r="B1881" s="14">
        <v>75</v>
      </c>
      <c r="C1881" s="14">
        <v>135</v>
      </c>
      <c r="D1881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1882" spans="1:4" x14ac:dyDescent="0.2">
      <c r="A1882">
        <v>13139000205</v>
      </c>
      <c r="B1882" s="14">
        <v>10</v>
      </c>
      <c r="C1882" s="14">
        <v>40</v>
      </c>
      <c r="D1882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883" spans="1:4" x14ac:dyDescent="0.2">
      <c r="A1883">
        <v>13139000206</v>
      </c>
      <c r="B1883" s="14">
        <v>70</v>
      </c>
      <c r="C1883" s="14">
        <v>175</v>
      </c>
      <c r="D1883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884" spans="1:4" x14ac:dyDescent="0.2">
      <c r="A1884">
        <v>13139000303</v>
      </c>
      <c r="B1884" s="14">
        <v>95</v>
      </c>
      <c r="C1884" s="14">
        <v>155</v>
      </c>
      <c r="D1884" s="15">
        <f>IFERROR(HousingProblemsTbl[[#This Row],[Total Rental Units with Severe Housing Problems and Equal to or less than 80% AMI]]/HousingProblemsTbl[[#This Row],[Total Rental Units Equal to or less than 80% AMI]], "-")</f>
        <v>0.61290322580645162</v>
      </c>
    </row>
    <row r="1885" spans="1:4" x14ac:dyDescent="0.2">
      <c r="A1885">
        <v>13139000304</v>
      </c>
      <c r="B1885" s="14">
        <v>45</v>
      </c>
      <c r="C1885" s="14">
        <v>55</v>
      </c>
      <c r="D1885" s="15">
        <f>IFERROR(HousingProblemsTbl[[#This Row],[Total Rental Units with Severe Housing Problems and Equal to or less than 80% AMI]]/HousingProblemsTbl[[#This Row],[Total Rental Units Equal to or less than 80% AMI]], "-")</f>
        <v>0.81818181818181823</v>
      </c>
    </row>
    <row r="1886" spans="1:4" x14ac:dyDescent="0.2">
      <c r="A1886">
        <v>13139000305</v>
      </c>
      <c r="B1886" s="14">
        <v>55</v>
      </c>
      <c r="C1886" s="14">
        <v>155</v>
      </c>
      <c r="D1886" s="15">
        <f>IFERROR(HousingProblemsTbl[[#This Row],[Total Rental Units with Severe Housing Problems and Equal to or less than 80% AMI]]/HousingProblemsTbl[[#This Row],[Total Rental Units Equal to or less than 80% AMI]], "-")</f>
        <v>0.35483870967741937</v>
      </c>
    </row>
    <row r="1887" spans="1:4" x14ac:dyDescent="0.2">
      <c r="A1887">
        <v>13139000306</v>
      </c>
      <c r="B1887" s="14">
        <v>10</v>
      </c>
      <c r="C1887" s="14">
        <v>25</v>
      </c>
      <c r="D1887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888" spans="1:4" x14ac:dyDescent="0.2">
      <c r="A1888">
        <v>13139000307</v>
      </c>
      <c r="B1888" s="14">
        <v>15</v>
      </c>
      <c r="C1888" s="14">
        <v>230</v>
      </c>
      <c r="D1888" s="15">
        <f>IFERROR(HousingProblemsTbl[[#This Row],[Total Rental Units with Severe Housing Problems and Equal to or less than 80% AMI]]/HousingProblemsTbl[[#This Row],[Total Rental Units Equal to or less than 80% AMI]], "-")</f>
        <v>6.5217391304347824E-2</v>
      </c>
    </row>
    <row r="1889" spans="1:4" x14ac:dyDescent="0.2">
      <c r="A1889">
        <v>13139000401</v>
      </c>
      <c r="B1889" s="14">
        <v>95</v>
      </c>
      <c r="C1889" s="14">
        <v>295</v>
      </c>
      <c r="D1889" s="15">
        <f>IFERROR(HousingProblemsTbl[[#This Row],[Total Rental Units with Severe Housing Problems and Equal to or less than 80% AMI]]/HousingProblemsTbl[[#This Row],[Total Rental Units Equal to or less than 80% AMI]], "-")</f>
        <v>0.32203389830508472</v>
      </c>
    </row>
    <row r="1890" spans="1:4" x14ac:dyDescent="0.2">
      <c r="A1890">
        <v>13139000402</v>
      </c>
      <c r="B1890" s="14">
        <v>25</v>
      </c>
      <c r="C1890" s="14">
        <v>50</v>
      </c>
      <c r="D1890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1891" spans="1:4" x14ac:dyDescent="0.2">
      <c r="A1891">
        <v>13139000501</v>
      </c>
      <c r="B1891" s="14">
        <v>100</v>
      </c>
      <c r="C1891" s="14">
        <v>395</v>
      </c>
      <c r="D1891" s="15">
        <f>IFERROR(HousingProblemsTbl[[#This Row],[Total Rental Units with Severe Housing Problems and Equal to or less than 80% AMI]]/HousingProblemsTbl[[#This Row],[Total Rental Units Equal to or less than 80% AMI]], "-")</f>
        <v>0.25316455696202533</v>
      </c>
    </row>
    <row r="1892" spans="1:4" x14ac:dyDescent="0.2">
      <c r="A1892">
        <v>13139000502</v>
      </c>
      <c r="B1892" s="14">
        <v>330</v>
      </c>
      <c r="C1892" s="14">
        <v>475</v>
      </c>
      <c r="D1892" s="15">
        <f>IFERROR(HousingProblemsTbl[[#This Row],[Total Rental Units with Severe Housing Problems and Equal to or less than 80% AMI]]/HousingProblemsTbl[[#This Row],[Total Rental Units Equal to or less than 80% AMI]], "-")</f>
        <v>0.69473684210526321</v>
      </c>
    </row>
    <row r="1893" spans="1:4" x14ac:dyDescent="0.2">
      <c r="A1893">
        <v>13139000601</v>
      </c>
      <c r="B1893" s="14">
        <v>215</v>
      </c>
      <c r="C1893" s="14">
        <v>455</v>
      </c>
      <c r="D1893" s="15">
        <f>IFERROR(HousingProblemsTbl[[#This Row],[Total Rental Units with Severe Housing Problems and Equal to or less than 80% AMI]]/HousingProblemsTbl[[#This Row],[Total Rental Units Equal to or less than 80% AMI]], "-")</f>
        <v>0.47252747252747251</v>
      </c>
    </row>
    <row r="1894" spans="1:4" x14ac:dyDescent="0.2">
      <c r="A1894">
        <v>13139000602</v>
      </c>
      <c r="B1894" s="14">
        <v>155</v>
      </c>
      <c r="C1894" s="14">
        <v>295</v>
      </c>
      <c r="D1894" s="15">
        <f>IFERROR(HousingProblemsTbl[[#This Row],[Total Rental Units with Severe Housing Problems and Equal to or less than 80% AMI]]/HousingProblemsTbl[[#This Row],[Total Rental Units Equal to or less than 80% AMI]], "-")</f>
        <v>0.52542372881355937</v>
      </c>
    </row>
    <row r="1895" spans="1:4" x14ac:dyDescent="0.2">
      <c r="A1895">
        <v>13139000702</v>
      </c>
      <c r="B1895" s="14">
        <v>40</v>
      </c>
      <c r="C1895" s="14">
        <v>190</v>
      </c>
      <c r="D1895" s="15">
        <f>IFERROR(HousingProblemsTbl[[#This Row],[Total Rental Units with Severe Housing Problems and Equal to or less than 80% AMI]]/HousingProblemsTbl[[#This Row],[Total Rental Units Equal to or less than 80% AMI]], "-")</f>
        <v>0.21052631578947367</v>
      </c>
    </row>
    <row r="1896" spans="1:4" x14ac:dyDescent="0.2">
      <c r="A1896">
        <v>13139000703</v>
      </c>
      <c r="B1896" s="14">
        <v>360</v>
      </c>
      <c r="C1896" s="14">
        <v>565</v>
      </c>
      <c r="D1896" s="15">
        <f>IFERROR(HousingProblemsTbl[[#This Row],[Total Rental Units with Severe Housing Problems and Equal to or less than 80% AMI]]/HousingProblemsTbl[[#This Row],[Total Rental Units Equal to or less than 80% AMI]], "-")</f>
        <v>0.63716814159292035</v>
      </c>
    </row>
    <row r="1897" spans="1:4" x14ac:dyDescent="0.2">
      <c r="A1897">
        <v>13139000704</v>
      </c>
      <c r="B1897" s="14">
        <v>150</v>
      </c>
      <c r="C1897" s="14">
        <v>220</v>
      </c>
      <c r="D1897" s="15">
        <f>IFERROR(HousingProblemsTbl[[#This Row],[Total Rental Units with Severe Housing Problems and Equal to or less than 80% AMI]]/HousingProblemsTbl[[#This Row],[Total Rental Units Equal to or less than 80% AMI]], "-")</f>
        <v>0.68181818181818177</v>
      </c>
    </row>
    <row r="1898" spans="1:4" x14ac:dyDescent="0.2">
      <c r="A1898">
        <v>13139000800</v>
      </c>
      <c r="B1898" s="14">
        <v>380</v>
      </c>
      <c r="C1898" s="14">
        <v>690</v>
      </c>
      <c r="D1898" s="15">
        <f>IFERROR(HousingProblemsTbl[[#This Row],[Total Rental Units with Severe Housing Problems and Equal to or less than 80% AMI]]/HousingProblemsTbl[[#This Row],[Total Rental Units Equal to or less than 80% AMI]], "-")</f>
        <v>0.55072463768115942</v>
      </c>
    </row>
    <row r="1899" spans="1:4" x14ac:dyDescent="0.2">
      <c r="A1899">
        <v>13139000901</v>
      </c>
      <c r="B1899" s="14">
        <v>60</v>
      </c>
      <c r="C1899" s="14">
        <v>125</v>
      </c>
      <c r="D1899" s="15">
        <f>IFERROR(HousingProblemsTbl[[#This Row],[Total Rental Units with Severe Housing Problems and Equal to or less than 80% AMI]]/HousingProblemsTbl[[#This Row],[Total Rental Units Equal to or less than 80% AMI]], "-")</f>
        <v>0.48</v>
      </c>
    </row>
    <row r="1900" spans="1:4" x14ac:dyDescent="0.2">
      <c r="A1900">
        <v>13139000902</v>
      </c>
      <c r="B1900" s="14">
        <v>245</v>
      </c>
      <c r="C1900" s="14">
        <v>590</v>
      </c>
      <c r="D1900" s="15">
        <f>IFERROR(HousingProblemsTbl[[#This Row],[Total Rental Units with Severe Housing Problems and Equal to or less than 80% AMI]]/HousingProblemsTbl[[#This Row],[Total Rental Units Equal to or less than 80% AMI]], "-")</f>
        <v>0.4152542372881356</v>
      </c>
    </row>
    <row r="1901" spans="1:4" x14ac:dyDescent="0.2">
      <c r="A1901">
        <v>13139001004</v>
      </c>
      <c r="B1901" s="14">
        <v>135</v>
      </c>
      <c r="C1901" s="14">
        <v>425</v>
      </c>
      <c r="D1901" s="15">
        <f>IFERROR(HousingProblemsTbl[[#This Row],[Total Rental Units with Severe Housing Problems and Equal to or less than 80% AMI]]/HousingProblemsTbl[[#This Row],[Total Rental Units Equal to or less than 80% AMI]], "-")</f>
        <v>0.31764705882352939</v>
      </c>
    </row>
    <row r="1902" spans="1:4" x14ac:dyDescent="0.2">
      <c r="A1902">
        <v>13139001005</v>
      </c>
      <c r="B1902" s="14">
        <v>0</v>
      </c>
      <c r="C1902" s="14">
        <v>325</v>
      </c>
      <c r="D190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03" spans="1:4" x14ac:dyDescent="0.2">
      <c r="A1903">
        <v>13139001006</v>
      </c>
      <c r="B1903" s="14">
        <v>50</v>
      </c>
      <c r="C1903" s="14">
        <v>235</v>
      </c>
      <c r="D1903" s="15">
        <f>IFERROR(HousingProblemsTbl[[#This Row],[Total Rental Units with Severe Housing Problems and Equal to or less than 80% AMI]]/HousingProblemsTbl[[#This Row],[Total Rental Units Equal to or less than 80% AMI]], "-")</f>
        <v>0.21276595744680851</v>
      </c>
    </row>
    <row r="1904" spans="1:4" x14ac:dyDescent="0.2">
      <c r="A1904">
        <v>13139001007</v>
      </c>
      <c r="B1904" s="14">
        <v>215</v>
      </c>
      <c r="C1904" s="14">
        <v>535</v>
      </c>
      <c r="D1904" s="15">
        <f>IFERROR(HousingProblemsTbl[[#This Row],[Total Rental Units with Severe Housing Problems and Equal to or less than 80% AMI]]/HousingProblemsTbl[[#This Row],[Total Rental Units Equal to or less than 80% AMI]], "-")</f>
        <v>0.40186915887850466</v>
      </c>
    </row>
    <row r="1905" spans="1:4" x14ac:dyDescent="0.2">
      <c r="A1905">
        <v>13139001008</v>
      </c>
      <c r="B1905" s="14">
        <v>260</v>
      </c>
      <c r="C1905" s="14">
        <v>795</v>
      </c>
      <c r="D1905" s="15">
        <f>IFERROR(HousingProblemsTbl[[#This Row],[Total Rental Units with Severe Housing Problems and Equal to or less than 80% AMI]]/HousingProblemsTbl[[#This Row],[Total Rental Units Equal to or less than 80% AMI]], "-")</f>
        <v>0.32704402515723269</v>
      </c>
    </row>
    <row r="1906" spans="1:4" x14ac:dyDescent="0.2">
      <c r="A1906">
        <v>13139001101</v>
      </c>
      <c r="B1906" s="14">
        <v>400</v>
      </c>
      <c r="C1906" s="14">
        <v>785</v>
      </c>
      <c r="D1906" s="15">
        <f>IFERROR(HousingProblemsTbl[[#This Row],[Total Rental Units with Severe Housing Problems and Equal to or less than 80% AMI]]/HousingProblemsTbl[[#This Row],[Total Rental Units Equal to or less than 80% AMI]], "-")</f>
        <v>0.50955414012738853</v>
      </c>
    </row>
    <row r="1907" spans="1:4" x14ac:dyDescent="0.2">
      <c r="A1907">
        <v>13139001102</v>
      </c>
      <c r="B1907" s="14">
        <v>205</v>
      </c>
      <c r="C1907" s="14">
        <v>295</v>
      </c>
      <c r="D1907" s="15">
        <f>IFERROR(HousingProblemsTbl[[#This Row],[Total Rental Units with Severe Housing Problems and Equal to or less than 80% AMI]]/HousingProblemsTbl[[#This Row],[Total Rental Units Equal to or less than 80% AMI]], "-")</f>
        <v>0.69491525423728817</v>
      </c>
    </row>
    <row r="1908" spans="1:4" x14ac:dyDescent="0.2">
      <c r="A1908">
        <v>13139001202</v>
      </c>
      <c r="B1908" s="14">
        <v>370</v>
      </c>
      <c r="C1908" s="14">
        <v>525</v>
      </c>
      <c r="D1908" s="15">
        <f>IFERROR(HousingProblemsTbl[[#This Row],[Total Rental Units with Severe Housing Problems and Equal to or less than 80% AMI]]/HousingProblemsTbl[[#This Row],[Total Rental Units Equal to or less than 80% AMI]], "-")</f>
        <v>0.70476190476190481</v>
      </c>
    </row>
    <row r="1909" spans="1:4" x14ac:dyDescent="0.2">
      <c r="A1909">
        <v>13139001203</v>
      </c>
      <c r="B1909" s="14">
        <v>45</v>
      </c>
      <c r="C1909" s="14">
        <v>150</v>
      </c>
      <c r="D1909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1910" spans="1:4" x14ac:dyDescent="0.2">
      <c r="A1910">
        <v>13139001204</v>
      </c>
      <c r="B1910" s="14">
        <v>85</v>
      </c>
      <c r="C1910" s="14">
        <v>235</v>
      </c>
      <c r="D1910" s="15">
        <f>IFERROR(HousingProblemsTbl[[#This Row],[Total Rental Units with Severe Housing Problems and Equal to or less than 80% AMI]]/HousingProblemsTbl[[#This Row],[Total Rental Units Equal to or less than 80% AMI]], "-")</f>
        <v>0.36170212765957449</v>
      </c>
    </row>
    <row r="1911" spans="1:4" x14ac:dyDescent="0.2">
      <c r="A1911">
        <v>13139001302</v>
      </c>
      <c r="B1911" s="14">
        <v>20</v>
      </c>
      <c r="C1911" s="14">
        <v>105</v>
      </c>
      <c r="D1911" s="15">
        <f>IFERROR(HousingProblemsTbl[[#This Row],[Total Rental Units with Severe Housing Problems and Equal to or less than 80% AMI]]/HousingProblemsTbl[[#This Row],[Total Rental Units Equal to or less than 80% AMI]], "-")</f>
        <v>0.19047619047619047</v>
      </c>
    </row>
    <row r="1912" spans="1:4" x14ac:dyDescent="0.2">
      <c r="A1912">
        <v>13139001303</v>
      </c>
      <c r="B1912" s="14">
        <v>85</v>
      </c>
      <c r="C1912" s="14">
        <v>150</v>
      </c>
      <c r="D1912" s="15">
        <f>IFERROR(HousingProblemsTbl[[#This Row],[Total Rental Units with Severe Housing Problems and Equal to or less than 80% AMI]]/HousingProblemsTbl[[#This Row],[Total Rental Units Equal to or less than 80% AMI]], "-")</f>
        <v>0.56666666666666665</v>
      </c>
    </row>
    <row r="1913" spans="1:4" x14ac:dyDescent="0.2">
      <c r="A1913">
        <v>13139001304</v>
      </c>
      <c r="B1913" s="14">
        <v>150</v>
      </c>
      <c r="C1913" s="14">
        <v>265</v>
      </c>
      <c r="D1913" s="15">
        <f>IFERROR(HousingProblemsTbl[[#This Row],[Total Rental Units with Severe Housing Problems and Equal to or less than 80% AMI]]/HousingProblemsTbl[[#This Row],[Total Rental Units Equal to or less than 80% AMI]], "-")</f>
        <v>0.56603773584905659</v>
      </c>
    </row>
    <row r="1914" spans="1:4" x14ac:dyDescent="0.2">
      <c r="A1914">
        <v>13139001402</v>
      </c>
      <c r="B1914" s="14">
        <v>35</v>
      </c>
      <c r="C1914" s="14">
        <v>150</v>
      </c>
      <c r="D1914" s="15">
        <f>IFERROR(HousingProblemsTbl[[#This Row],[Total Rental Units with Severe Housing Problems and Equal to or less than 80% AMI]]/HousingProblemsTbl[[#This Row],[Total Rental Units Equal to or less than 80% AMI]], "-")</f>
        <v>0.23333333333333334</v>
      </c>
    </row>
    <row r="1915" spans="1:4" x14ac:dyDescent="0.2">
      <c r="A1915">
        <v>13139001404</v>
      </c>
      <c r="B1915" s="14">
        <v>160</v>
      </c>
      <c r="C1915" s="14">
        <v>480</v>
      </c>
      <c r="D1915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916" spans="1:4" x14ac:dyDescent="0.2">
      <c r="A1916">
        <v>13139001405</v>
      </c>
      <c r="B1916" s="14">
        <v>69</v>
      </c>
      <c r="C1916" s="14">
        <v>215</v>
      </c>
      <c r="D1916" s="15">
        <f>IFERROR(HousingProblemsTbl[[#This Row],[Total Rental Units with Severe Housing Problems and Equal to or less than 80% AMI]]/HousingProblemsTbl[[#This Row],[Total Rental Units Equal to or less than 80% AMI]], "-")</f>
        <v>0.32093023255813952</v>
      </c>
    </row>
    <row r="1917" spans="1:4" x14ac:dyDescent="0.2">
      <c r="A1917">
        <v>13139001406</v>
      </c>
      <c r="B1917" s="14">
        <v>140</v>
      </c>
      <c r="C1917" s="14">
        <v>210</v>
      </c>
      <c r="D1917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918" spans="1:4" x14ac:dyDescent="0.2">
      <c r="A1918">
        <v>13139001501</v>
      </c>
      <c r="B1918" s="14">
        <v>20</v>
      </c>
      <c r="C1918" s="14">
        <v>230</v>
      </c>
      <c r="D1918" s="15">
        <f>IFERROR(HousingProblemsTbl[[#This Row],[Total Rental Units with Severe Housing Problems and Equal to or less than 80% AMI]]/HousingProblemsTbl[[#This Row],[Total Rental Units Equal to or less than 80% AMI]], "-")</f>
        <v>8.6956521739130432E-2</v>
      </c>
    </row>
    <row r="1919" spans="1:4" x14ac:dyDescent="0.2">
      <c r="A1919">
        <v>13139001502</v>
      </c>
      <c r="B1919" s="14">
        <v>90</v>
      </c>
      <c r="C1919" s="14">
        <v>175</v>
      </c>
      <c r="D1919" s="15">
        <f>IFERROR(HousingProblemsTbl[[#This Row],[Total Rental Units with Severe Housing Problems and Equal to or less than 80% AMI]]/HousingProblemsTbl[[#This Row],[Total Rental Units Equal to or less than 80% AMI]], "-")</f>
        <v>0.51428571428571423</v>
      </c>
    </row>
    <row r="1920" spans="1:4" x14ac:dyDescent="0.2">
      <c r="A1920">
        <v>13139001603</v>
      </c>
      <c r="B1920" s="14">
        <v>55</v>
      </c>
      <c r="C1920" s="14">
        <v>105</v>
      </c>
      <c r="D1920" s="15">
        <f>IFERROR(HousingProblemsTbl[[#This Row],[Total Rental Units with Severe Housing Problems and Equal to or less than 80% AMI]]/HousingProblemsTbl[[#This Row],[Total Rental Units Equal to or less than 80% AMI]], "-")</f>
        <v>0.52380952380952384</v>
      </c>
    </row>
    <row r="1921" spans="1:4" x14ac:dyDescent="0.2">
      <c r="A1921">
        <v>13139001605</v>
      </c>
      <c r="B1921" s="14">
        <v>44</v>
      </c>
      <c r="C1921" s="14">
        <v>60</v>
      </c>
      <c r="D1921" s="15">
        <f>IFERROR(HousingProblemsTbl[[#This Row],[Total Rental Units with Severe Housing Problems and Equal to or less than 80% AMI]]/HousingProblemsTbl[[#This Row],[Total Rental Units Equal to or less than 80% AMI]], "-")</f>
        <v>0.73333333333333328</v>
      </c>
    </row>
    <row r="1922" spans="1:4" x14ac:dyDescent="0.2">
      <c r="A1922">
        <v>13139001606</v>
      </c>
      <c r="B1922" s="14">
        <v>160</v>
      </c>
      <c r="C1922" s="14">
        <v>270</v>
      </c>
      <c r="D1922" s="15">
        <f>IFERROR(HousingProblemsTbl[[#This Row],[Total Rental Units with Severe Housing Problems and Equal to or less than 80% AMI]]/HousingProblemsTbl[[#This Row],[Total Rental Units Equal to or less than 80% AMI]], "-")</f>
        <v>0.59259259259259256</v>
      </c>
    </row>
    <row r="1923" spans="1:4" x14ac:dyDescent="0.2">
      <c r="A1923">
        <v>13139001607</v>
      </c>
      <c r="B1923" s="14">
        <v>145</v>
      </c>
      <c r="C1923" s="14">
        <v>245</v>
      </c>
      <c r="D1923" s="15">
        <f>IFERROR(HousingProblemsTbl[[#This Row],[Total Rental Units with Severe Housing Problems and Equal to or less than 80% AMI]]/HousingProblemsTbl[[#This Row],[Total Rental Units Equal to or less than 80% AMI]], "-")</f>
        <v>0.59183673469387754</v>
      </c>
    </row>
    <row r="1924" spans="1:4" x14ac:dyDescent="0.2">
      <c r="A1924">
        <v>13139001609</v>
      </c>
      <c r="B1924" s="14">
        <v>0</v>
      </c>
      <c r="C1924" s="14">
        <v>0</v>
      </c>
      <c r="D192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25" spans="1:4" x14ac:dyDescent="0.2">
      <c r="A1925">
        <v>13139001610</v>
      </c>
      <c r="B1925" s="14">
        <v>60</v>
      </c>
      <c r="C1925" s="14">
        <v>90</v>
      </c>
      <c r="D1925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1926" spans="1:4" x14ac:dyDescent="0.2">
      <c r="A1926">
        <v>13139001611</v>
      </c>
      <c r="B1926" s="14">
        <v>0</v>
      </c>
      <c r="C1926" s="14">
        <v>20</v>
      </c>
      <c r="D192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27" spans="1:4" x14ac:dyDescent="0.2">
      <c r="A1927">
        <v>13139001612</v>
      </c>
      <c r="B1927" s="14">
        <v>0</v>
      </c>
      <c r="C1927" s="14">
        <v>0</v>
      </c>
      <c r="D192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28" spans="1:4" x14ac:dyDescent="0.2">
      <c r="A1928">
        <v>13141480300</v>
      </c>
      <c r="B1928" s="14">
        <v>35</v>
      </c>
      <c r="C1928" s="14">
        <v>64</v>
      </c>
      <c r="D1928" s="15">
        <f>IFERROR(HousingProblemsTbl[[#This Row],[Total Rental Units with Severe Housing Problems and Equal to or less than 80% AMI]]/HousingProblemsTbl[[#This Row],[Total Rental Units Equal to or less than 80% AMI]], "-")</f>
        <v>0.546875</v>
      </c>
    </row>
    <row r="1929" spans="1:4" x14ac:dyDescent="0.2">
      <c r="A1929">
        <v>13141480400</v>
      </c>
      <c r="B1929" s="14">
        <v>115</v>
      </c>
      <c r="C1929" s="14">
        <v>610</v>
      </c>
      <c r="D1929" s="15">
        <f>IFERROR(HousingProblemsTbl[[#This Row],[Total Rental Units with Severe Housing Problems and Equal to or less than 80% AMI]]/HousingProblemsTbl[[#This Row],[Total Rental Units Equal to or less than 80% AMI]], "-")</f>
        <v>0.18852459016393441</v>
      </c>
    </row>
    <row r="1930" spans="1:4" x14ac:dyDescent="0.2">
      <c r="A1930">
        <v>13143010100</v>
      </c>
      <c r="B1930" s="14">
        <v>135</v>
      </c>
      <c r="C1930" s="14">
        <v>245</v>
      </c>
      <c r="D1930" s="15">
        <f>IFERROR(HousingProblemsTbl[[#This Row],[Total Rental Units with Severe Housing Problems and Equal to or less than 80% AMI]]/HousingProblemsTbl[[#This Row],[Total Rental Units Equal to or less than 80% AMI]], "-")</f>
        <v>0.55102040816326525</v>
      </c>
    </row>
    <row r="1931" spans="1:4" x14ac:dyDescent="0.2">
      <c r="A1931">
        <v>13143010201</v>
      </c>
      <c r="B1931" s="14">
        <v>10</v>
      </c>
      <c r="C1931" s="14">
        <v>410</v>
      </c>
      <c r="D1931" s="15">
        <f>IFERROR(HousingProblemsTbl[[#This Row],[Total Rental Units with Severe Housing Problems and Equal to or less than 80% AMI]]/HousingProblemsTbl[[#This Row],[Total Rental Units Equal to or less than 80% AMI]], "-")</f>
        <v>2.4390243902439025E-2</v>
      </c>
    </row>
    <row r="1932" spans="1:4" x14ac:dyDescent="0.2">
      <c r="A1932">
        <v>13143010202</v>
      </c>
      <c r="B1932" s="14">
        <v>45</v>
      </c>
      <c r="C1932" s="14">
        <v>49</v>
      </c>
      <c r="D1932" s="15">
        <f>IFERROR(HousingProblemsTbl[[#This Row],[Total Rental Units with Severe Housing Problems and Equal to or less than 80% AMI]]/HousingProblemsTbl[[#This Row],[Total Rental Units Equal to or less than 80% AMI]], "-")</f>
        <v>0.91836734693877553</v>
      </c>
    </row>
    <row r="1933" spans="1:4" x14ac:dyDescent="0.2">
      <c r="A1933">
        <v>13143010301</v>
      </c>
      <c r="B1933" s="14">
        <v>105</v>
      </c>
      <c r="C1933" s="14">
        <v>270</v>
      </c>
      <c r="D1933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1934" spans="1:4" x14ac:dyDescent="0.2">
      <c r="A1934">
        <v>13143010303</v>
      </c>
      <c r="B1934" s="14">
        <v>85</v>
      </c>
      <c r="C1934" s="14">
        <v>155</v>
      </c>
      <c r="D1934" s="15">
        <f>IFERROR(HousingProblemsTbl[[#This Row],[Total Rental Units with Severe Housing Problems and Equal to or less than 80% AMI]]/HousingProblemsTbl[[#This Row],[Total Rental Units Equal to or less than 80% AMI]], "-")</f>
        <v>0.54838709677419351</v>
      </c>
    </row>
    <row r="1935" spans="1:4" x14ac:dyDescent="0.2">
      <c r="A1935">
        <v>13143010304</v>
      </c>
      <c r="B1935" s="14">
        <v>80</v>
      </c>
      <c r="C1935" s="14">
        <v>275</v>
      </c>
      <c r="D1935" s="15">
        <f>IFERROR(HousingProblemsTbl[[#This Row],[Total Rental Units with Severe Housing Problems and Equal to or less than 80% AMI]]/HousingProblemsTbl[[#This Row],[Total Rental Units Equal to or less than 80% AMI]], "-")</f>
        <v>0.29090909090909089</v>
      </c>
    </row>
    <row r="1936" spans="1:4" x14ac:dyDescent="0.2">
      <c r="A1936">
        <v>13143010401</v>
      </c>
      <c r="B1936" s="14">
        <v>65</v>
      </c>
      <c r="C1936" s="14">
        <v>165</v>
      </c>
      <c r="D1936" s="15">
        <f>IFERROR(HousingProblemsTbl[[#This Row],[Total Rental Units with Severe Housing Problems and Equal to or less than 80% AMI]]/HousingProblemsTbl[[#This Row],[Total Rental Units Equal to or less than 80% AMI]], "-")</f>
        <v>0.39393939393939392</v>
      </c>
    </row>
    <row r="1937" spans="1:4" x14ac:dyDescent="0.2">
      <c r="A1937">
        <v>13143010402</v>
      </c>
      <c r="B1937" s="14">
        <v>145</v>
      </c>
      <c r="C1937" s="14">
        <v>325</v>
      </c>
      <c r="D1937" s="15">
        <f>IFERROR(HousingProblemsTbl[[#This Row],[Total Rental Units with Severe Housing Problems and Equal to or less than 80% AMI]]/HousingProblemsTbl[[#This Row],[Total Rental Units Equal to or less than 80% AMI]], "-")</f>
        <v>0.44615384615384618</v>
      </c>
    </row>
    <row r="1938" spans="1:4" x14ac:dyDescent="0.2">
      <c r="A1938">
        <v>13145120198</v>
      </c>
      <c r="B1938" s="14">
        <v>59</v>
      </c>
      <c r="C1938" s="14">
        <v>250</v>
      </c>
      <c r="D1938" s="15">
        <f>IFERROR(HousingProblemsTbl[[#This Row],[Total Rental Units with Severe Housing Problems and Equal to or less than 80% AMI]]/HousingProblemsTbl[[#This Row],[Total Rental Units Equal to or less than 80% AMI]], "-")</f>
        <v>0.23599999999999999</v>
      </c>
    </row>
    <row r="1939" spans="1:4" x14ac:dyDescent="0.2">
      <c r="A1939">
        <v>13145120200</v>
      </c>
      <c r="B1939" s="14">
        <v>35</v>
      </c>
      <c r="C1939" s="14">
        <v>105</v>
      </c>
      <c r="D1939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1940" spans="1:4" x14ac:dyDescent="0.2">
      <c r="A1940">
        <v>13145120301</v>
      </c>
      <c r="B1940" s="14">
        <v>8</v>
      </c>
      <c r="C1940" s="14">
        <v>65</v>
      </c>
      <c r="D1940" s="15">
        <f>IFERROR(HousingProblemsTbl[[#This Row],[Total Rental Units with Severe Housing Problems and Equal to or less than 80% AMI]]/HousingProblemsTbl[[#This Row],[Total Rental Units Equal to or less than 80% AMI]], "-")</f>
        <v>0.12307692307692308</v>
      </c>
    </row>
    <row r="1941" spans="1:4" x14ac:dyDescent="0.2">
      <c r="A1941">
        <v>13145120302</v>
      </c>
      <c r="B1941" s="14">
        <v>45</v>
      </c>
      <c r="C1941" s="14">
        <v>95</v>
      </c>
      <c r="D1941" s="15">
        <f>IFERROR(HousingProblemsTbl[[#This Row],[Total Rental Units with Severe Housing Problems and Equal to or less than 80% AMI]]/HousingProblemsTbl[[#This Row],[Total Rental Units Equal to or less than 80% AMI]], "-")</f>
        <v>0.47368421052631576</v>
      </c>
    </row>
    <row r="1942" spans="1:4" x14ac:dyDescent="0.2">
      <c r="A1942">
        <v>13145120401</v>
      </c>
      <c r="B1942" s="14">
        <v>15</v>
      </c>
      <c r="C1942" s="14">
        <v>15</v>
      </c>
      <c r="D194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943" spans="1:4" x14ac:dyDescent="0.2">
      <c r="A1943">
        <v>13145120403</v>
      </c>
      <c r="B1943" s="14">
        <v>0</v>
      </c>
      <c r="C1943" s="14">
        <v>0</v>
      </c>
      <c r="D194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44" spans="1:4" x14ac:dyDescent="0.2">
      <c r="A1944">
        <v>13145120404</v>
      </c>
      <c r="B1944" s="14">
        <v>15</v>
      </c>
      <c r="C1944" s="14">
        <v>80</v>
      </c>
      <c r="D1944" s="15">
        <f>IFERROR(HousingProblemsTbl[[#This Row],[Total Rental Units with Severe Housing Problems and Equal to or less than 80% AMI]]/HousingProblemsTbl[[#This Row],[Total Rental Units Equal to or less than 80% AMI]], "-")</f>
        <v>0.1875</v>
      </c>
    </row>
    <row r="1945" spans="1:4" x14ac:dyDescent="0.2">
      <c r="A1945">
        <v>13147960101</v>
      </c>
      <c r="B1945" s="14">
        <v>15</v>
      </c>
      <c r="C1945" s="14">
        <v>15</v>
      </c>
      <c r="D194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946" spans="1:4" x14ac:dyDescent="0.2">
      <c r="A1946">
        <v>13147960102</v>
      </c>
      <c r="B1946" s="14">
        <v>0</v>
      </c>
      <c r="C1946" s="14">
        <v>55</v>
      </c>
      <c r="D19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47" spans="1:4" x14ac:dyDescent="0.2">
      <c r="A1947">
        <v>13147960103</v>
      </c>
      <c r="B1947" s="14">
        <v>60</v>
      </c>
      <c r="C1947" s="14">
        <v>240</v>
      </c>
      <c r="D1947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948" spans="1:4" x14ac:dyDescent="0.2">
      <c r="A1948">
        <v>13147960200</v>
      </c>
      <c r="B1948" s="14">
        <v>30</v>
      </c>
      <c r="C1948" s="14">
        <v>140</v>
      </c>
      <c r="D1948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1949" spans="1:4" x14ac:dyDescent="0.2">
      <c r="A1949">
        <v>13147960300</v>
      </c>
      <c r="B1949" s="14">
        <v>80</v>
      </c>
      <c r="C1949" s="14">
        <v>305</v>
      </c>
      <c r="D1949" s="15">
        <f>IFERROR(HousingProblemsTbl[[#This Row],[Total Rental Units with Severe Housing Problems and Equal to or less than 80% AMI]]/HousingProblemsTbl[[#This Row],[Total Rental Units Equal to or less than 80% AMI]], "-")</f>
        <v>0.26229508196721313</v>
      </c>
    </row>
    <row r="1950" spans="1:4" x14ac:dyDescent="0.2">
      <c r="A1950">
        <v>13147960401</v>
      </c>
      <c r="B1950" s="14">
        <v>40</v>
      </c>
      <c r="C1950" s="14">
        <v>300</v>
      </c>
      <c r="D1950" s="15">
        <f>IFERROR(HousingProblemsTbl[[#This Row],[Total Rental Units with Severe Housing Problems and Equal to or less than 80% AMI]]/HousingProblemsTbl[[#This Row],[Total Rental Units Equal to or less than 80% AMI]], "-")</f>
        <v>0.13333333333333333</v>
      </c>
    </row>
    <row r="1951" spans="1:4" x14ac:dyDescent="0.2">
      <c r="A1951">
        <v>13147960402</v>
      </c>
      <c r="B1951" s="14">
        <v>180</v>
      </c>
      <c r="C1951" s="14">
        <v>325</v>
      </c>
      <c r="D1951" s="15">
        <f>IFERROR(HousingProblemsTbl[[#This Row],[Total Rental Units with Severe Housing Problems and Equal to or less than 80% AMI]]/HousingProblemsTbl[[#This Row],[Total Rental Units Equal to or less than 80% AMI]], "-")</f>
        <v>0.55384615384615388</v>
      </c>
    </row>
    <row r="1952" spans="1:4" x14ac:dyDescent="0.2">
      <c r="A1952">
        <v>13147960501</v>
      </c>
      <c r="B1952" s="14">
        <v>15</v>
      </c>
      <c r="C1952" s="14">
        <v>84</v>
      </c>
      <c r="D1952" s="15">
        <f>IFERROR(HousingProblemsTbl[[#This Row],[Total Rental Units with Severe Housing Problems and Equal to or less than 80% AMI]]/HousingProblemsTbl[[#This Row],[Total Rental Units Equal to or less than 80% AMI]], "-")</f>
        <v>0.17857142857142858</v>
      </c>
    </row>
    <row r="1953" spans="1:4" x14ac:dyDescent="0.2">
      <c r="A1953">
        <v>13147960502</v>
      </c>
      <c r="B1953" s="14">
        <v>0</v>
      </c>
      <c r="C1953" s="14">
        <v>20</v>
      </c>
      <c r="D195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54" spans="1:4" x14ac:dyDescent="0.2">
      <c r="A1954">
        <v>13147960503</v>
      </c>
      <c r="B1954" s="14">
        <v>210</v>
      </c>
      <c r="C1954" s="14">
        <v>375</v>
      </c>
      <c r="D1954" s="15">
        <f>IFERROR(HousingProblemsTbl[[#This Row],[Total Rental Units with Severe Housing Problems and Equal to or less than 80% AMI]]/HousingProblemsTbl[[#This Row],[Total Rental Units Equal to or less than 80% AMI]], "-")</f>
        <v>0.56000000000000005</v>
      </c>
    </row>
    <row r="1955" spans="1:4" x14ac:dyDescent="0.2">
      <c r="A1955">
        <v>13149970100</v>
      </c>
      <c r="B1955" s="14">
        <v>170</v>
      </c>
      <c r="C1955" s="14">
        <v>635</v>
      </c>
      <c r="D1955" s="15">
        <f>IFERROR(HousingProblemsTbl[[#This Row],[Total Rental Units with Severe Housing Problems and Equal to or less than 80% AMI]]/HousingProblemsTbl[[#This Row],[Total Rental Units Equal to or less than 80% AMI]], "-")</f>
        <v>0.26771653543307089</v>
      </c>
    </row>
    <row r="1956" spans="1:4" x14ac:dyDescent="0.2">
      <c r="A1956">
        <v>13149970200</v>
      </c>
      <c r="B1956" s="14">
        <v>74</v>
      </c>
      <c r="C1956" s="14">
        <v>175</v>
      </c>
      <c r="D1956" s="15">
        <f>IFERROR(HousingProblemsTbl[[#This Row],[Total Rental Units with Severe Housing Problems and Equal to or less than 80% AMI]]/HousingProblemsTbl[[#This Row],[Total Rental Units Equal to or less than 80% AMI]], "-")</f>
        <v>0.42285714285714288</v>
      </c>
    </row>
    <row r="1957" spans="1:4" x14ac:dyDescent="0.2">
      <c r="A1957">
        <v>13149970300</v>
      </c>
      <c r="B1957" s="14">
        <v>35</v>
      </c>
      <c r="C1957" s="14">
        <v>265</v>
      </c>
      <c r="D1957" s="15">
        <f>IFERROR(HousingProblemsTbl[[#This Row],[Total Rental Units with Severe Housing Problems and Equal to or less than 80% AMI]]/HousingProblemsTbl[[#This Row],[Total Rental Units Equal to or less than 80% AMI]], "-")</f>
        <v>0.13207547169811321</v>
      </c>
    </row>
    <row r="1958" spans="1:4" x14ac:dyDescent="0.2">
      <c r="A1958">
        <v>13151070109</v>
      </c>
      <c r="B1958" s="14">
        <v>35</v>
      </c>
      <c r="C1958" s="14">
        <v>200</v>
      </c>
      <c r="D1958" s="15">
        <f>IFERROR(HousingProblemsTbl[[#This Row],[Total Rental Units with Severe Housing Problems and Equal to or less than 80% AMI]]/HousingProblemsTbl[[#This Row],[Total Rental Units Equal to or less than 80% AMI]], "-")</f>
        <v>0.17499999999999999</v>
      </c>
    </row>
    <row r="1959" spans="1:4" x14ac:dyDescent="0.2">
      <c r="A1959">
        <v>13151070113</v>
      </c>
      <c r="B1959" s="14">
        <v>95</v>
      </c>
      <c r="C1959" s="14">
        <v>480</v>
      </c>
      <c r="D1959" s="15">
        <f>IFERROR(HousingProblemsTbl[[#This Row],[Total Rental Units with Severe Housing Problems and Equal to or less than 80% AMI]]/HousingProblemsTbl[[#This Row],[Total Rental Units Equal to or less than 80% AMI]], "-")</f>
        <v>0.19791666666666666</v>
      </c>
    </row>
    <row r="1960" spans="1:4" x14ac:dyDescent="0.2">
      <c r="A1960">
        <v>13151070114</v>
      </c>
      <c r="B1960" s="14">
        <v>345</v>
      </c>
      <c r="C1960" s="14">
        <v>1285</v>
      </c>
      <c r="D1960" s="15">
        <f>IFERROR(HousingProblemsTbl[[#This Row],[Total Rental Units with Severe Housing Problems and Equal to or less than 80% AMI]]/HousingProblemsTbl[[#This Row],[Total Rental Units Equal to or less than 80% AMI]], "-")</f>
        <v>0.26848249027237353</v>
      </c>
    </row>
    <row r="1961" spans="1:4" x14ac:dyDescent="0.2">
      <c r="A1961">
        <v>13151070115</v>
      </c>
      <c r="B1961" s="14">
        <v>200</v>
      </c>
      <c r="C1961" s="14">
        <v>240</v>
      </c>
      <c r="D1961" s="15">
        <f>IFERROR(HousingProblemsTbl[[#This Row],[Total Rental Units with Severe Housing Problems and Equal to or less than 80% AMI]]/HousingProblemsTbl[[#This Row],[Total Rental Units Equal to or less than 80% AMI]], "-")</f>
        <v>0.83333333333333337</v>
      </c>
    </row>
    <row r="1962" spans="1:4" x14ac:dyDescent="0.2">
      <c r="A1962">
        <v>13151070116</v>
      </c>
      <c r="B1962" s="14">
        <v>0</v>
      </c>
      <c r="C1962" s="14">
        <v>145</v>
      </c>
      <c r="D196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63" spans="1:4" x14ac:dyDescent="0.2">
      <c r="A1963">
        <v>13151070117</v>
      </c>
      <c r="B1963" s="14">
        <v>0</v>
      </c>
      <c r="C1963" s="14">
        <v>235</v>
      </c>
      <c r="D19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64" spans="1:4" x14ac:dyDescent="0.2">
      <c r="A1964">
        <v>13151070118</v>
      </c>
      <c r="B1964" s="14">
        <v>10</v>
      </c>
      <c r="C1964" s="14">
        <v>50</v>
      </c>
      <c r="D1964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1965" spans="1:4" x14ac:dyDescent="0.2">
      <c r="A1965">
        <v>13151070119</v>
      </c>
      <c r="B1965" s="14">
        <v>430</v>
      </c>
      <c r="C1965" s="14">
        <v>905</v>
      </c>
      <c r="D1965" s="15">
        <f>IFERROR(HousingProblemsTbl[[#This Row],[Total Rental Units with Severe Housing Problems and Equal to or less than 80% AMI]]/HousingProblemsTbl[[#This Row],[Total Rental Units Equal to or less than 80% AMI]], "-")</f>
        <v>0.47513812154696133</v>
      </c>
    </row>
    <row r="1966" spans="1:4" x14ac:dyDescent="0.2">
      <c r="A1966">
        <v>13151070120</v>
      </c>
      <c r="B1966" s="14">
        <v>75</v>
      </c>
      <c r="C1966" s="14">
        <v>99</v>
      </c>
      <c r="D1966" s="15">
        <f>IFERROR(HousingProblemsTbl[[#This Row],[Total Rental Units with Severe Housing Problems and Equal to or less than 80% AMI]]/HousingProblemsTbl[[#This Row],[Total Rental Units Equal to or less than 80% AMI]], "-")</f>
        <v>0.75757575757575757</v>
      </c>
    </row>
    <row r="1967" spans="1:4" x14ac:dyDescent="0.2">
      <c r="A1967">
        <v>13151070121</v>
      </c>
      <c r="B1967" s="14">
        <v>20</v>
      </c>
      <c r="C1967" s="14">
        <v>145</v>
      </c>
      <c r="D1967" s="15">
        <f>IFERROR(HousingProblemsTbl[[#This Row],[Total Rental Units with Severe Housing Problems and Equal to or less than 80% AMI]]/HousingProblemsTbl[[#This Row],[Total Rental Units Equal to or less than 80% AMI]], "-")</f>
        <v>0.13793103448275862</v>
      </c>
    </row>
    <row r="1968" spans="1:4" x14ac:dyDescent="0.2">
      <c r="A1968">
        <v>13151070122</v>
      </c>
      <c r="B1968" s="14">
        <v>25</v>
      </c>
      <c r="C1968" s="14">
        <v>70</v>
      </c>
      <c r="D1968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1969" spans="1:4" x14ac:dyDescent="0.2">
      <c r="A1969">
        <v>13151070123</v>
      </c>
      <c r="B1969" s="14">
        <v>230</v>
      </c>
      <c r="C1969" s="14">
        <v>1010</v>
      </c>
      <c r="D1969" s="15">
        <f>IFERROR(HousingProblemsTbl[[#This Row],[Total Rental Units with Severe Housing Problems and Equal to or less than 80% AMI]]/HousingProblemsTbl[[#This Row],[Total Rental Units Equal to or less than 80% AMI]], "-")</f>
        <v>0.22772277227722773</v>
      </c>
    </row>
    <row r="1970" spans="1:4" x14ac:dyDescent="0.2">
      <c r="A1970">
        <v>13151070124</v>
      </c>
      <c r="B1970" s="14">
        <v>0</v>
      </c>
      <c r="C1970" s="14">
        <v>0</v>
      </c>
      <c r="D197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71" spans="1:4" x14ac:dyDescent="0.2">
      <c r="A1971">
        <v>13151070125</v>
      </c>
      <c r="B1971" s="14">
        <v>0</v>
      </c>
      <c r="C1971" s="14">
        <v>135</v>
      </c>
      <c r="D197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72" spans="1:4" x14ac:dyDescent="0.2">
      <c r="A1972">
        <v>13151070126</v>
      </c>
      <c r="B1972" s="14">
        <v>94</v>
      </c>
      <c r="C1972" s="14">
        <v>150</v>
      </c>
      <c r="D1972" s="15">
        <f>IFERROR(HousingProblemsTbl[[#This Row],[Total Rental Units with Severe Housing Problems and Equal to or less than 80% AMI]]/HousingProblemsTbl[[#This Row],[Total Rental Units Equal to or less than 80% AMI]], "-")</f>
        <v>0.62666666666666671</v>
      </c>
    </row>
    <row r="1973" spans="1:4" x14ac:dyDescent="0.2">
      <c r="A1973">
        <v>13151070127</v>
      </c>
      <c r="B1973" s="14">
        <v>40</v>
      </c>
      <c r="C1973" s="14">
        <v>119</v>
      </c>
      <c r="D1973" s="15">
        <f>IFERROR(HousingProblemsTbl[[#This Row],[Total Rental Units with Severe Housing Problems and Equal to or less than 80% AMI]]/HousingProblemsTbl[[#This Row],[Total Rental Units Equal to or less than 80% AMI]], "-")</f>
        <v>0.33613445378151263</v>
      </c>
    </row>
    <row r="1974" spans="1:4" x14ac:dyDescent="0.2">
      <c r="A1974">
        <v>13151070128</v>
      </c>
      <c r="B1974" s="14">
        <v>50</v>
      </c>
      <c r="C1974" s="14">
        <v>265</v>
      </c>
      <c r="D1974" s="15">
        <f>IFERROR(HousingProblemsTbl[[#This Row],[Total Rental Units with Severe Housing Problems and Equal to or less than 80% AMI]]/HousingProblemsTbl[[#This Row],[Total Rental Units Equal to or less than 80% AMI]], "-")</f>
        <v>0.18867924528301888</v>
      </c>
    </row>
    <row r="1975" spans="1:4" x14ac:dyDescent="0.2">
      <c r="A1975">
        <v>13151070204</v>
      </c>
      <c r="B1975" s="14">
        <v>0</v>
      </c>
      <c r="C1975" s="14">
        <v>120</v>
      </c>
      <c r="D197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76" spans="1:4" x14ac:dyDescent="0.2">
      <c r="A1976">
        <v>13151070206</v>
      </c>
      <c r="B1976" s="14">
        <v>35</v>
      </c>
      <c r="C1976" s="14">
        <v>35</v>
      </c>
      <c r="D1976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1977" spans="1:4" x14ac:dyDescent="0.2">
      <c r="A1977">
        <v>13151070207</v>
      </c>
      <c r="B1977" s="14">
        <v>0</v>
      </c>
      <c r="C1977" s="14">
        <v>80</v>
      </c>
      <c r="D197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78" spans="1:4" x14ac:dyDescent="0.2">
      <c r="A1978">
        <v>13151070208</v>
      </c>
      <c r="B1978" s="14">
        <v>80</v>
      </c>
      <c r="C1978" s="14">
        <v>130</v>
      </c>
      <c r="D1978" s="15">
        <f>IFERROR(HousingProblemsTbl[[#This Row],[Total Rental Units with Severe Housing Problems and Equal to or less than 80% AMI]]/HousingProblemsTbl[[#This Row],[Total Rental Units Equal to or less than 80% AMI]], "-")</f>
        <v>0.61538461538461542</v>
      </c>
    </row>
    <row r="1979" spans="1:4" x14ac:dyDescent="0.2">
      <c r="A1979">
        <v>13151070209</v>
      </c>
      <c r="B1979" s="14">
        <v>0</v>
      </c>
      <c r="C1979" s="14">
        <v>15</v>
      </c>
      <c r="D197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80" spans="1:4" x14ac:dyDescent="0.2">
      <c r="A1980">
        <v>13151070210</v>
      </c>
      <c r="B1980" s="14">
        <v>0</v>
      </c>
      <c r="C1980" s="14">
        <v>20</v>
      </c>
      <c r="D198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81" spans="1:4" x14ac:dyDescent="0.2">
      <c r="A1981">
        <v>13151070211</v>
      </c>
      <c r="B1981" s="14">
        <v>50</v>
      </c>
      <c r="C1981" s="14">
        <v>280</v>
      </c>
      <c r="D1981" s="15">
        <f>IFERROR(HousingProblemsTbl[[#This Row],[Total Rental Units with Severe Housing Problems and Equal to or less than 80% AMI]]/HousingProblemsTbl[[#This Row],[Total Rental Units Equal to or less than 80% AMI]], "-")</f>
        <v>0.17857142857142858</v>
      </c>
    </row>
    <row r="1982" spans="1:4" x14ac:dyDescent="0.2">
      <c r="A1982">
        <v>13151070212</v>
      </c>
      <c r="B1982" s="14">
        <v>55</v>
      </c>
      <c r="C1982" s="14">
        <v>335</v>
      </c>
      <c r="D1982" s="15">
        <f>IFERROR(HousingProblemsTbl[[#This Row],[Total Rental Units with Severe Housing Problems and Equal to or less than 80% AMI]]/HousingProblemsTbl[[#This Row],[Total Rental Units Equal to or less than 80% AMI]], "-")</f>
        <v>0.16417910447761194</v>
      </c>
    </row>
    <row r="1983" spans="1:4" x14ac:dyDescent="0.2">
      <c r="A1983">
        <v>13151070213</v>
      </c>
      <c r="B1983" s="14">
        <v>0</v>
      </c>
      <c r="C1983" s="14">
        <v>0</v>
      </c>
      <c r="D198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84" spans="1:4" x14ac:dyDescent="0.2">
      <c r="A1984">
        <v>13151070214</v>
      </c>
      <c r="B1984" s="14">
        <v>0</v>
      </c>
      <c r="C1984" s="14">
        <v>0</v>
      </c>
      <c r="D1984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85" spans="1:4" x14ac:dyDescent="0.2">
      <c r="A1985">
        <v>13151070215</v>
      </c>
      <c r="B1985" s="14">
        <v>0</v>
      </c>
      <c r="C1985" s="14">
        <v>50</v>
      </c>
      <c r="D198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86" spans="1:4" x14ac:dyDescent="0.2">
      <c r="A1986">
        <v>13151070216</v>
      </c>
      <c r="B1986" s="14">
        <v>0</v>
      </c>
      <c r="C1986" s="14">
        <v>85</v>
      </c>
      <c r="D198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87" spans="1:4" x14ac:dyDescent="0.2">
      <c r="A1987">
        <v>13151070307</v>
      </c>
      <c r="B1987" s="14">
        <v>50</v>
      </c>
      <c r="C1987" s="14">
        <v>125</v>
      </c>
      <c r="D1987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1988" spans="1:4" x14ac:dyDescent="0.2">
      <c r="A1988">
        <v>13151070310</v>
      </c>
      <c r="B1988" s="14">
        <v>85</v>
      </c>
      <c r="C1988" s="14">
        <v>110</v>
      </c>
      <c r="D1988" s="15">
        <f>IFERROR(HousingProblemsTbl[[#This Row],[Total Rental Units with Severe Housing Problems and Equal to or less than 80% AMI]]/HousingProblemsTbl[[#This Row],[Total Rental Units Equal to or less than 80% AMI]], "-")</f>
        <v>0.77272727272727271</v>
      </c>
    </row>
    <row r="1989" spans="1:4" x14ac:dyDescent="0.2">
      <c r="A1989">
        <v>13151070312</v>
      </c>
      <c r="B1989" s="14">
        <v>55</v>
      </c>
      <c r="C1989" s="14">
        <v>160</v>
      </c>
      <c r="D1989" s="15">
        <f>IFERROR(HousingProblemsTbl[[#This Row],[Total Rental Units with Severe Housing Problems and Equal to or less than 80% AMI]]/HousingProblemsTbl[[#This Row],[Total Rental Units Equal to or less than 80% AMI]], "-")</f>
        <v>0.34375</v>
      </c>
    </row>
    <row r="1990" spans="1:4" x14ac:dyDescent="0.2">
      <c r="A1990">
        <v>13151070313</v>
      </c>
      <c r="B1990" s="14">
        <v>45</v>
      </c>
      <c r="C1990" s="14">
        <v>80</v>
      </c>
      <c r="D1990" s="15">
        <f>IFERROR(HousingProblemsTbl[[#This Row],[Total Rental Units with Severe Housing Problems and Equal to or less than 80% AMI]]/HousingProblemsTbl[[#This Row],[Total Rental Units Equal to or less than 80% AMI]], "-")</f>
        <v>0.5625</v>
      </c>
    </row>
    <row r="1991" spans="1:4" x14ac:dyDescent="0.2">
      <c r="A1991">
        <v>13151070314</v>
      </c>
      <c r="B1991" s="14">
        <v>0</v>
      </c>
      <c r="C1991" s="14">
        <v>25</v>
      </c>
      <c r="D199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92" spans="1:4" x14ac:dyDescent="0.2">
      <c r="A1992">
        <v>13151070315</v>
      </c>
      <c r="B1992" s="14">
        <v>65</v>
      </c>
      <c r="C1992" s="14">
        <v>140</v>
      </c>
      <c r="D1992" s="15">
        <f>IFERROR(HousingProblemsTbl[[#This Row],[Total Rental Units with Severe Housing Problems and Equal to or less than 80% AMI]]/HousingProblemsTbl[[#This Row],[Total Rental Units Equal to or less than 80% AMI]], "-")</f>
        <v>0.4642857142857143</v>
      </c>
    </row>
    <row r="1993" spans="1:4" x14ac:dyDescent="0.2">
      <c r="A1993">
        <v>13151070316</v>
      </c>
      <c r="B1993" s="14">
        <v>20</v>
      </c>
      <c r="C1993" s="14">
        <v>80</v>
      </c>
      <c r="D1993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1994" spans="1:4" x14ac:dyDescent="0.2">
      <c r="A1994">
        <v>13151070317</v>
      </c>
      <c r="B1994" s="14">
        <v>340</v>
      </c>
      <c r="C1994" s="14">
        <v>700</v>
      </c>
      <c r="D1994" s="15">
        <f>IFERROR(HousingProblemsTbl[[#This Row],[Total Rental Units with Severe Housing Problems and Equal to or less than 80% AMI]]/HousingProblemsTbl[[#This Row],[Total Rental Units Equal to or less than 80% AMI]], "-")</f>
        <v>0.48571428571428571</v>
      </c>
    </row>
    <row r="1995" spans="1:4" x14ac:dyDescent="0.2">
      <c r="A1995">
        <v>13151070318</v>
      </c>
      <c r="B1995" s="14">
        <v>100</v>
      </c>
      <c r="C1995" s="14">
        <v>205</v>
      </c>
      <c r="D1995" s="15">
        <f>IFERROR(HousingProblemsTbl[[#This Row],[Total Rental Units with Severe Housing Problems and Equal to or less than 80% AMI]]/HousingProblemsTbl[[#This Row],[Total Rental Units Equal to or less than 80% AMI]], "-")</f>
        <v>0.48780487804878048</v>
      </c>
    </row>
    <row r="1996" spans="1:4" x14ac:dyDescent="0.2">
      <c r="A1996">
        <v>13151070319</v>
      </c>
      <c r="B1996" s="14">
        <v>60</v>
      </c>
      <c r="C1996" s="14">
        <v>135</v>
      </c>
      <c r="D1996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1997" spans="1:4" x14ac:dyDescent="0.2">
      <c r="A1997">
        <v>13151070320</v>
      </c>
      <c r="B1997" s="14">
        <v>0</v>
      </c>
      <c r="C1997" s="14">
        <v>185</v>
      </c>
      <c r="D199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1998" spans="1:4" x14ac:dyDescent="0.2">
      <c r="A1998">
        <v>13151070321</v>
      </c>
      <c r="B1998" s="14">
        <v>0</v>
      </c>
      <c r="C1998" s="14">
        <v>0</v>
      </c>
      <c r="D199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1999" spans="1:4" x14ac:dyDescent="0.2">
      <c r="A1999">
        <v>13151070322</v>
      </c>
      <c r="B1999" s="14">
        <v>185</v>
      </c>
      <c r="C1999" s="14">
        <v>565</v>
      </c>
      <c r="D1999" s="15">
        <f>IFERROR(HousingProblemsTbl[[#This Row],[Total Rental Units with Severe Housing Problems and Equal to or less than 80% AMI]]/HousingProblemsTbl[[#This Row],[Total Rental Units Equal to or less than 80% AMI]], "-")</f>
        <v>0.32743362831858408</v>
      </c>
    </row>
    <row r="2000" spans="1:4" x14ac:dyDescent="0.2">
      <c r="A2000">
        <v>13151070323</v>
      </c>
      <c r="B2000" s="14">
        <v>170</v>
      </c>
      <c r="C2000" s="14">
        <v>720</v>
      </c>
      <c r="D2000" s="15">
        <f>IFERROR(HousingProblemsTbl[[#This Row],[Total Rental Units with Severe Housing Problems and Equal to or less than 80% AMI]]/HousingProblemsTbl[[#This Row],[Total Rental Units Equal to or less than 80% AMI]], "-")</f>
        <v>0.2361111111111111</v>
      </c>
    </row>
    <row r="2001" spans="1:4" x14ac:dyDescent="0.2">
      <c r="A2001">
        <v>13151070324</v>
      </c>
      <c r="B2001" s="14">
        <v>310</v>
      </c>
      <c r="C2001" s="14">
        <v>555</v>
      </c>
      <c r="D2001" s="15">
        <f>IFERROR(HousingProblemsTbl[[#This Row],[Total Rental Units with Severe Housing Problems and Equal to or less than 80% AMI]]/HousingProblemsTbl[[#This Row],[Total Rental Units Equal to or less than 80% AMI]], "-")</f>
        <v>0.55855855855855852</v>
      </c>
    </row>
    <row r="2002" spans="1:4" x14ac:dyDescent="0.2">
      <c r="A2002">
        <v>13151070325</v>
      </c>
      <c r="B2002" s="14">
        <v>185</v>
      </c>
      <c r="C2002" s="14">
        <v>255</v>
      </c>
      <c r="D2002" s="15">
        <f>IFERROR(HousingProblemsTbl[[#This Row],[Total Rental Units with Severe Housing Problems and Equal to or less than 80% AMI]]/HousingProblemsTbl[[#This Row],[Total Rental Units Equal to or less than 80% AMI]], "-")</f>
        <v>0.72549019607843135</v>
      </c>
    </row>
    <row r="2003" spans="1:4" x14ac:dyDescent="0.2">
      <c r="A2003">
        <v>13151070405</v>
      </c>
      <c r="B2003" s="14">
        <v>60</v>
      </c>
      <c r="C2003" s="14">
        <v>225</v>
      </c>
      <c r="D2003" s="15">
        <f>IFERROR(HousingProblemsTbl[[#This Row],[Total Rental Units with Severe Housing Problems and Equal to or less than 80% AMI]]/HousingProblemsTbl[[#This Row],[Total Rental Units Equal to or less than 80% AMI]], "-")</f>
        <v>0.26666666666666666</v>
      </c>
    </row>
    <row r="2004" spans="1:4" x14ac:dyDescent="0.2">
      <c r="A2004">
        <v>13151070406</v>
      </c>
      <c r="B2004" s="14">
        <v>70</v>
      </c>
      <c r="C2004" s="14">
        <v>155</v>
      </c>
      <c r="D2004" s="15">
        <f>IFERROR(HousingProblemsTbl[[#This Row],[Total Rental Units with Severe Housing Problems and Equal to or less than 80% AMI]]/HousingProblemsTbl[[#This Row],[Total Rental Units Equal to or less than 80% AMI]], "-")</f>
        <v>0.45161290322580644</v>
      </c>
    </row>
    <row r="2005" spans="1:4" x14ac:dyDescent="0.2">
      <c r="A2005">
        <v>13151070407</v>
      </c>
      <c r="B2005" s="14">
        <v>0</v>
      </c>
      <c r="C2005" s="14">
        <v>35</v>
      </c>
      <c r="D200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06" spans="1:4" x14ac:dyDescent="0.2">
      <c r="A2006">
        <v>13151070408</v>
      </c>
      <c r="B2006" s="14">
        <v>0</v>
      </c>
      <c r="C2006" s="14">
        <v>0</v>
      </c>
      <c r="D200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007" spans="1:4" x14ac:dyDescent="0.2">
      <c r="A2007">
        <v>13151070409</v>
      </c>
      <c r="B2007" s="14">
        <v>15</v>
      </c>
      <c r="C2007" s="14">
        <v>15</v>
      </c>
      <c r="D200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008" spans="1:4" x14ac:dyDescent="0.2">
      <c r="A2008">
        <v>13151070410</v>
      </c>
      <c r="B2008" s="14">
        <v>55</v>
      </c>
      <c r="C2008" s="14">
        <v>114</v>
      </c>
      <c r="D2008" s="15">
        <f>IFERROR(HousingProblemsTbl[[#This Row],[Total Rental Units with Severe Housing Problems and Equal to or less than 80% AMI]]/HousingProblemsTbl[[#This Row],[Total Rental Units Equal to or less than 80% AMI]], "-")</f>
        <v>0.48245614035087719</v>
      </c>
    </row>
    <row r="2009" spans="1:4" x14ac:dyDescent="0.2">
      <c r="A2009">
        <v>13151070411</v>
      </c>
      <c r="B2009" s="14">
        <v>105</v>
      </c>
      <c r="C2009" s="14">
        <v>370</v>
      </c>
      <c r="D2009" s="15">
        <f>IFERROR(HousingProblemsTbl[[#This Row],[Total Rental Units with Severe Housing Problems and Equal to or less than 80% AMI]]/HousingProblemsTbl[[#This Row],[Total Rental Units Equal to or less than 80% AMI]], "-")</f>
        <v>0.28378378378378377</v>
      </c>
    </row>
    <row r="2010" spans="1:4" x14ac:dyDescent="0.2">
      <c r="A2010">
        <v>13151070412</v>
      </c>
      <c r="B2010" s="14">
        <v>90</v>
      </c>
      <c r="C2010" s="14">
        <v>285</v>
      </c>
      <c r="D2010" s="15">
        <f>IFERROR(HousingProblemsTbl[[#This Row],[Total Rental Units with Severe Housing Problems and Equal to or less than 80% AMI]]/HousingProblemsTbl[[#This Row],[Total Rental Units Equal to or less than 80% AMI]], "-")</f>
        <v>0.31578947368421051</v>
      </c>
    </row>
    <row r="2011" spans="1:4" x14ac:dyDescent="0.2">
      <c r="A2011">
        <v>13151070503</v>
      </c>
      <c r="B2011" s="14">
        <v>165</v>
      </c>
      <c r="C2011" s="14">
        <v>450</v>
      </c>
      <c r="D2011" s="15">
        <f>IFERROR(HousingProblemsTbl[[#This Row],[Total Rental Units with Severe Housing Problems and Equal to or less than 80% AMI]]/HousingProblemsTbl[[#This Row],[Total Rental Units Equal to or less than 80% AMI]], "-")</f>
        <v>0.36666666666666664</v>
      </c>
    </row>
    <row r="2012" spans="1:4" x14ac:dyDescent="0.2">
      <c r="A2012">
        <v>13151070504</v>
      </c>
      <c r="B2012" s="14">
        <v>25</v>
      </c>
      <c r="C2012" s="14">
        <v>105</v>
      </c>
      <c r="D2012" s="15">
        <f>IFERROR(HousingProblemsTbl[[#This Row],[Total Rental Units with Severe Housing Problems and Equal to or less than 80% AMI]]/HousingProblemsTbl[[#This Row],[Total Rental Units Equal to or less than 80% AMI]], "-")</f>
        <v>0.23809523809523808</v>
      </c>
    </row>
    <row r="2013" spans="1:4" x14ac:dyDescent="0.2">
      <c r="A2013">
        <v>13151070505</v>
      </c>
      <c r="B2013" s="14">
        <v>160</v>
      </c>
      <c r="C2013" s="14">
        <v>230</v>
      </c>
      <c r="D2013" s="15">
        <f>IFERROR(HousingProblemsTbl[[#This Row],[Total Rental Units with Severe Housing Problems and Equal to or less than 80% AMI]]/HousingProblemsTbl[[#This Row],[Total Rental Units Equal to or less than 80% AMI]], "-")</f>
        <v>0.69565217391304346</v>
      </c>
    </row>
    <row r="2014" spans="1:4" x14ac:dyDescent="0.2">
      <c r="A2014">
        <v>13151070506</v>
      </c>
      <c r="B2014" s="14">
        <v>85</v>
      </c>
      <c r="C2014" s="14">
        <v>210</v>
      </c>
      <c r="D2014" s="15">
        <f>IFERROR(HousingProblemsTbl[[#This Row],[Total Rental Units with Severe Housing Problems and Equal to or less than 80% AMI]]/HousingProblemsTbl[[#This Row],[Total Rental Units Equal to or less than 80% AMI]], "-")</f>
        <v>0.40476190476190477</v>
      </c>
    </row>
    <row r="2015" spans="1:4" x14ac:dyDescent="0.2">
      <c r="A2015">
        <v>13151070507</v>
      </c>
      <c r="B2015" s="14">
        <v>0</v>
      </c>
      <c r="C2015" s="14">
        <v>35</v>
      </c>
      <c r="D201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16" spans="1:4" x14ac:dyDescent="0.2">
      <c r="A2016">
        <v>13151070508</v>
      </c>
      <c r="B2016" s="14">
        <v>0</v>
      </c>
      <c r="C2016" s="14">
        <v>0</v>
      </c>
      <c r="D201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017" spans="1:4" x14ac:dyDescent="0.2">
      <c r="A2017">
        <v>13153020106</v>
      </c>
      <c r="B2017" s="14">
        <v>24</v>
      </c>
      <c r="C2017" s="14">
        <v>85</v>
      </c>
      <c r="D2017" s="15">
        <f>IFERROR(HousingProblemsTbl[[#This Row],[Total Rental Units with Severe Housing Problems and Equal to or less than 80% AMI]]/HousingProblemsTbl[[#This Row],[Total Rental Units Equal to or less than 80% AMI]], "-")</f>
        <v>0.28235294117647058</v>
      </c>
    </row>
    <row r="2018" spans="1:4" x14ac:dyDescent="0.2">
      <c r="A2018">
        <v>13153020108</v>
      </c>
      <c r="B2018" s="14">
        <v>235</v>
      </c>
      <c r="C2018" s="14">
        <v>565</v>
      </c>
      <c r="D2018" s="15">
        <f>IFERROR(HousingProblemsTbl[[#This Row],[Total Rental Units with Severe Housing Problems and Equal to or less than 80% AMI]]/HousingProblemsTbl[[#This Row],[Total Rental Units Equal to or less than 80% AMI]], "-")</f>
        <v>0.41592920353982299</v>
      </c>
    </row>
    <row r="2019" spans="1:4" x14ac:dyDescent="0.2">
      <c r="A2019">
        <v>13153020110</v>
      </c>
      <c r="B2019" s="14">
        <v>255</v>
      </c>
      <c r="C2019" s="14">
        <v>805</v>
      </c>
      <c r="D2019" s="15">
        <f>IFERROR(HousingProblemsTbl[[#This Row],[Total Rental Units with Severe Housing Problems and Equal to or less than 80% AMI]]/HousingProblemsTbl[[#This Row],[Total Rental Units Equal to or less than 80% AMI]], "-")</f>
        <v>0.31677018633540371</v>
      </c>
    </row>
    <row r="2020" spans="1:4" x14ac:dyDescent="0.2">
      <c r="A2020">
        <v>13153020111</v>
      </c>
      <c r="B2020" s="14">
        <v>55</v>
      </c>
      <c r="C2020" s="14">
        <v>230</v>
      </c>
      <c r="D2020" s="15">
        <f>IFERROR(HousingProblemsTbl[[#This Row],[Total Rental Units with Severe Housing Problems and Equal to or less than 80% AMI]]/HousingProblemsTbl[[#This Row],[Total Rental Units Equal to or less than 80% AMI]], "-")</f>
        <v>0.2391304347826087</v>
      </c>
    </row>
    <row r="2021" spans="1:4" x14ac:dyDescent="0.2">
      <c r="A2021">
        <v>13153020112</v>
      </c>
      <c r="B2021" s="14">
        <v>70</v>
      </c>
      <c r="C2021" s="14">
        <v>180</v>
      </c>
      <c r="D2021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2022" spans="1:4" x14ac:dyDescent="0.2">
      <c r="A2022">
        <v>13153020113</v>
      </c>
      <c r="B2022" s="14">
        <v>260</v>
      </c>
      <c r="C2022" s="14">
        <v>415</v>
      </c>
      <c r="D2022" s="15">
        <f>IFERROR(HousingProblemsTbl[[#This Row],[Total Rental Units with Severe Housing Problems and Equal to or less than 80% AMI]]/HousingProblemsTbl[[#This Row],[Total Rental Units Equal to or less than 80% AMI]], "-")</f>
        <v>0.62650602409638556</v>
      </c>
    </row>
    <row r="2023" spans="1:4" x14ac:dyDescent="0.2">
      <c r="A2023">
        <v>13153020200</v>
      </c>
      <c r="B2023" s="14">
        <v>430</v>
      </c>
      <c r="C2023" s="14">
        <v>1070</v>
      </c>
      <c r="D2023" s="15">
        <f>IFERROR(HousingProblemsTbl[[#This Row],[Total Rental Units with Severe Housing Problems and Equal to or less than 80% AMI]]/HousingProblemsTbl[[#This Row],[Total Rental Units Equal to or less than 80% AMI]], "-")</f>
        <v>0.40186915887850466</v>
      </c>
    </row>
    <row r="2024" spans="1:4" x14ac:dyDescent="0.2">
      <c r="A2024">
        <v>13153020301</v>
      </c>
      <c r="B2024" s="14">
        <v>60</v>
      </c>
      <c r="C2024" s="14">
        <v>195</v>
      </c>
      <c r="D2024" s="15">
        <f>IFERROR(HousingProblemsTbl[[#This Row],[Total Rental Units with Severe Housing Problems and Equal to or less than 80% AMI]]/HousingProblemsTbl[[#This Row],[Total Rental Units Equal to or less than 80% AMI]], "-")</f>
        <v>0.30769230769230771</v>
      </c>
    </row>
    <row r="2025" spans="1:4" x14ac:dyDescent="0.2">
      <c r="A2025">
        <v>13153020302</v>
      </c>
      <c r="B2025" s="14">
        <v>260</v>
      </c>
      <c r="C2025" s="14">
        <v>830</v>
      </c>
      <c r="D2025" s="15">
        <f>IFERROR(HousingProblemsTbl[[#This Row],[Total Rental Units with Severe Housing Problems and Equal to or less than 80% AMI]]/HousingProblemsTbl[[#This Row],[Total Rental Units Equal to or less than 80% AMI]], "-")</f>
        <v>0.31325301204819278</v>
      </c>
    </row>
    <row r="2026" spans="1:4" x14ac:dyDescent="0.2">
      <c r="A2026">
        <v>13153020400</v>
      </c>
      <c r="B2026" s="14">
        <v>320</v>
      </c>
      <c r="C2026" s="14">
        <v>610</v>
      </c>
      <c r="D2026" s="15">
        <f>IFERROR(HousingProblemsTbl[[#This Row],[Total Rental Units with Severe Housing Problems and Equal to or less than 80% AMI]]/HousingProblemsTbl[[#This Row],[Total Rental Units Equal to or less than 80% AMI]], "-")</f>
        <v>0.52459016393442626</v>
      </c>
    </row>
    <row r="2027" spans="1:4" x14ac:dyDescent="0.2">
      <c r="A2027">
        <v>13153020600</v>
      </c>
      <c r="B2027" s="14">
        <v>54</v>
      </c>
      <c r="C2027" s="14">
        <v>105</v>
      </c>
      <c r="D2027" s="15">
        <f>IFERROR(HousingProblemsTbl[[#This Row],[Total Rental Units with Severe Housing Problems and Equal to or less than 80% AMI]]/HousingProblemsTbl[[#This Row],[Total Rental Units Equal to or less than 80% AMI]], "-")</f>
        <v>0.51428571428571423</v>
      </c>
    </row>
    <row r="2028" spans="1:4" x14ac:dyDescent="0.2">
      <c r="A2028">
        <v>13153020700</v>
      </c>
      <c r="B2028" s="14">
        <v>290</v>
      </c>
      <c r="C2028" s="14">
        <v>665</v>
      </c>
      <c r="D2028" s="15">
        <f>IFERROR(HousingProblemsTbl[[#This Row],[Total Rental Units with Severe Housing Problems and Equal to or less than 80% AMI]]/HousingProblemsTbl[[#This Row],[Total Rental Units Equal to or less than 80% AMI]], "-")</f>
        <v>0.43609022556390975</v>
      </c>
    </row>
    <row r="2029" spans="1:4" x14ac:dyDescent="0.2">
      <c r="A2029">
        <v>13153020800</v>
      </c>
      <c r="B2029" s="14">
        <v>115</v>
      </c>
      <c r="C2029" s="14">
        <v>275</v>
      </c>
      <c r="D2029" s="15">
        <f>IFERROR(HousingProblemsTbl[[#This Row],[Total Rental Units with Severe Housing Problems and Equal to or less than 80% AMI]]/HousingProblemsTbl[[#This Row],[Total Rental Units Equal to or less than 80% AMI]], "-")</f>
        <v>0.41818181818181815</v>
      </c>
    </row>
    <row r="2030" spans="1:4" x14ac:dyDescent="0.2">
      <c r="A2030">
        <v>13153020900</v>
      </c>
      <c r="B2030" s="14">
        <v>180</v>
      </c>
      <c r="C2030" s="14">
        <v>295</v>
      </c>
      <c r="D2030" s="15">
        <f>IFERROR(HousingProblemsTbl[[#This Row],[Total Rental Units with Severe Housing Problems and Equal to or less than 80% AMI]]/HousingProblemsTbl[[#This Row],[Total Rental Units Equal to or less than 80% AMI]], "-")</f>
        <v>0.61016949152542377</v>
      </c>
    </row>
    <row r="2031" spans="1:4" x14ac:dyDescent="0.2">
      <c r="A2031">
        <v>13153021001</v>
      </c>
      <c r="B2031" s="14">
        <v>110</v>
      </c>
      <c r="C2031" s="14">
        <v>730</v>
      </c>
      <c r="D2031" s="15">
        <f>IFERROR(HousingProblemsTbl[[#This Row],[Total Rental Units with Severe Housing Problems and Equal to or less than 80% AMI]]/HousingProblemsTbl[[#This Row],[Total Rental Units Equal to or less than 80% AMI]], "-")</f>
        <v>0.15068493150684931</v>
      </c>
    </row>
    <row r="2032" spans="1:4" x14ac:dyDescent="0.2">
      <c r="A2032">
        <v>13153021002</v>
      </c>
      <c r="B2032" s="14">
        <v>95</v>
      </c>
      <c r="C2032" s="14">
        <v>190</v>
      </c>
      <c r="D2032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033" spans="1:4" x14ac:dyDescent="0.2">
      <c r="A2033">
        <v>13153021108</v>
      </c>
      <c r="B2033" s="14">
        <v>35</v>
      </c>
      <c r="C2033" s="14">
        <v>165</v>
      </c>
      <c r="D2033" s="15">
        <f>IFERROR(HousingProblemsTbl[[#This Row],[Total Rental Units with Severe Housing Problems and Equal to or less than 80% AMI]]/HousingProblemsTbl[[#This Row],[Total Rental Units Equal to or less than 80% AMI]], "-")</f>
        <v>0.21212121212121213</v>
      </c>
    </row>
    <row r="2034" spans="1:4" x14ac:dyDescent="0.2">
      <c r="A2034">
        <v>13153021114</v>
      </c>
      <c r="B2034" s="14">
        <v>70</v>
      </c>
      <c r="C2034" s="14">
        <v>70</v>
      </c>
      <c r="D203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035" spans="1:4" x14ac:dyDescent="0.2">
      <c r="A2035">
        <v>13153021115</v>
      </c>
      <c r="B2035" s="14">
        <v>65</v>
      </c>
      <c r="C2035" s="14">
        <v>140</v>
      </c>
      <c r="D2035" s="15">
        <f>IFERROR(HousingProblemsTbl[[#This Row],[Total Rental Units with Severe Housing Problems and Equal to or less than 80% AMI]]/HousingProblemsTbl[[#This Row],[Total Rental Units Equal to or less than 80% AMI]], "-")</f>
        <v>0.4642857142857143</v>
      </c>
    </row>
    <row r="2036" spans="1:4" x14ac:dyDescent="0.2">
      <c r="A2036">
        <v>13153021116</v>
      </c>
      <c r="B2036" s="14">
        <v>185</v>
      </c>
      <c r="C2036" s="14">
        <v>430</v>
      </c>
      <c r="D2036" s="15">
        <f>IFERROR(HousingProblemsTbl[[#This Row],[Total Rental Units with Severe Housing Problems and Equal to or less than 80% AMI]]/HousingProblemsTbl[[#This Row],[Total Rental Units Equal to or less than 80% AMI]], "-")</f>
        <v>0.43023255813953487</v>
      </c>
    </row>
    <row r="2037" spans="1:4" x14ac:dyDescent="0.2">
      <c r="A2037">
        <v>13153021117</v>
      </c>
      <c r="B2037" s="14">
        <v>50</v>
      </c>
      <c r="C2037" s="14">
        <v>230</v>
      </c>
      <c r="D2037" s="15">
        <f>IFERROR(HousingProblemsTbl[[#This Row],[Total Rental Units with Severe Housing Problems and Equal to or less than 80% AMI]]/HousingProblemsTbl[[#This Row],[Total Rental Units Equal to or less than 80% AMI]], "-")</f>
        <v>0.21739130434782608</v>
      </c>
    </row>
    <row r="2038" spans="1:4" x14ac:dyDescent="0.2">
      <c r="A2038">
        <v>13153021118</v>
      </c>
      <c r="B2038" s="14">
        <v>150</v>
      </c>
      <c r="C2038" s="14">
        <v>505</v>
      </c>
      <c r="D2038" s="15">
        <f>IFERROR(HousingProblemsTbl[[#This Row],[Total Rental Units with Severe Housing Problems and Equal to or less than 80% AMI]]/HousingProblemsTbl[[#This Row],[Total Rental Units Equal to or less than 80% AMI]], "-")</f>
        <v>0.29702970297029702</v>
      </c>
    </row>
    <row r="2039" spans="1:4" x14ac:dyDescent="0.2">
      <c r="A2039">
        <v>13153021119</v>
      </c>
      <c r="B2039" s="14">
        <v>90</v>
      </c>
      <c r="C2039" s="14">
        <v>320</v>
      </c>
      <c r="D2039" s="15">
        <f>IFERROR(HousingProblemsTbl[[#This Row],[Total Rental Units with Severe Housing Problems and Equal to or less than 80% AMI]]/HousingProblemsTbl[[#This Row],[Total Rental Units Equal to or less than 80% AMI]], "-")</f>
        <v>0.28125</v>
      </c>
    </row>
    <row r="2040" spans="1:4" x14ac:dyDescent="0.2">
      <c r="A2040">
        <v>13153021120</v>
      </c>
      <c r="B2040" s="14">
        <v>115</v>
      </c>
      <c r="C2040" s="14">
        <v>325</v>
      </c>
      <c r="D2040" s="15">
        <f>IFERROR(HousingProblemsTbl[[#This Row],[Total Rental Units with Severe Housing Problems and Equal to or less than 80% AMI]]/HousingProblemsTbl[[#This Row],[Total Rental Units Equal to or less than 80% AMI]], "-")</f>
        <v>0.35384615384615387</v>
      </c>
    </row>
    <row r="2041" spans="1:4" x14ac:dyDescent="0.2">
      <c r="A2041">
        <v>13153021121</v>
      </c>
      <c r="B2041" s="14">
        <v>0</v>
      </c>
      <c r="C2041" s="14">
        <v>20</v>
      </c>
      <c r="D204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42" spans="1:4" x14ac:dyDescent="0.2">
      <c r="A2042">
        <v>13153021122</v>
      </c>
      <c r="B2042" s="14">
        <v>0</v>
      </c>
      <c r="C2042" s="14">
        <v>0</v>
      </c>
      <c r="D204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043" spans="1:4" x14ac:dyDescent="0.2">
      <c r="A2043">
        <v>13153021123</v>
      </c>
      <c r="B2043" s="14">
        <v>100</v>
      </c>
      <c r="C2043" s="14">
        <v>305</v>
      </c>
      <c r="D2043" s="15">
        <f>IFERROR(HousingProblemsTbl[[#This Row],[Total Rental Units with Severe Housing Problems and Equal to or less than 80% AMI]]/HousingProblemsTbl[[#This Row],[Total Rental Units Equal to or less than 80% AMI]], "-")</f>
        <v>0.32786885245901637</v>
      </c>
    </row>
    <row r="2044" spans="1:4" x14ac:dyDescent="0.2">
      <c r="A2044">
        <v>13153021124</v>
      </c>
      <c r="B2044" s="14">
        <v>0</v>
      </c>
      <c r="C2044" s="14">
        <v>40</v>
      </c>
      <c r="D204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45" spans="1:4" x14ac:dyDescent="0.2">
      <c r="A2045">
        <v>13153021125</v>
      </c>
      <c r="B2045" s="14">
        <v>140</v>
      </c>
      <c r="C2045" s="14">
        <v>200</v>
      </c>
      <c r="D2045" s="15">
        <f>IFERROR(HousingProblemsTbl[[#This Row],[Total Rental Units with Severe Housing Problems and Equal to or less than 80% AMI]]/HousingProblemsTbl[[#This Row],[Total Rental Units Equal to or less than 80% AMI]], "-")</f>
        <v>0.7</v>
      </c>
    </row>
    <row r="2046" spans="1:4" x14ac:dyDescent="0.2">
      <c r="A2046">
        <v>13153021203</v>
      </c>
      <c r="B2046" s="14">
        <v>0</v>
      </c>
      <c r="C2046" s="14">
        <v>15</v>
      </c>
      <c r="D20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47" spans="1:4" x14ac:dyDescent="0.2">
      <c r="A2047">
        <v>13153021204</v>
      </c>
      <c r="B2047" s="14">
        <v>25</v>
      </c>
      <c r="C2047" s="14">
        <v>180</v>
      </c>
      <c r="D2047" s="15">
        <f>IFERROR(HousingProblemsTbl[[#This Row],[Total Rental Units with Severe Housing Problems and Equal to or less than 80% AMI]]/HousingProblemsTbl[[#This Row],[Total Rental Units Equal to or less than 80% AMI]], "-")</f>
        <v>0.1388888888888889</v>
      </c>
    </row>
    <row r="2048" spans="1:4" x14ac:dyDescent="0.2">
      <c r="A2048">
        <v>13153021205</v>
      </c>
      <c r="B2048" s="14">
        <v>100</v>
      </c>
      <c r="C2048" s="14">
        <v>250</v>
      </c>
      <c r="D2048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049" spans="1:4" x14ac:dyDescent="0.2">
      <c r="A2049">
        <v>13153021206</v>
      </c>
      <c r="B2049" s="14">
        <v>40</v>
      </c>
      <c r="C2049" s="14">
        <v>550</v>
      </c>
      <c r="D2049" s="15">
        <f>IFERROR(HousingProblemsTbl[[#This Row],[Total Rental Units with Severe Housing Problems and Equal to or less than 80% AMI]]/HousingProblemsTbl[[#This Row],[Total Rental Units Equal to or less than 80% AMI]], "-")</f>
        <v>7.2727272727272724E-2</v>
      </c>
    </row>
    <row r="2050" spans="1:4" x14ac:dyDescent="0.2">
      <c r="A2050">
        <v>13153021300</v>
      </c>
      <c r="B2050" s="14">
        <v>145</v>
      </c>
      <c r="C2050" s="14">
        <v>410</v>
      </c>
      <c r="D2050" s="15">
        <f>IFERROR(HousingProblemsTbl[[#This Row],[Total Rental Units with Severe Housing Problems and Equal to or less than 80% AMI]]/HousingProblemsTbl[[#This Row],[Total Rental Units Equal to or less than 80% AMI]], "-")</f>
        <v>0.35365853658536583</v>
      </c>
    </row>
    <row r="2051" spans="1:4" x14ac:dyDescent="0.2">
      <c r="A2051">
        <v>13153021401</v>
      </c>
      <c r="B2051" s="14">
        <v>160</v>
      </c>
      <c r="C2051" s="14">
        <v>415</v>
      </c>
      <c r="D2051" s="15">
        <f>IFERROR(HousingProblemsTbl[[#This Row],[Total Rental Units with Severe Housing Problems and Equal to or less than 80% AMI]]/HousingProblemsTbl[[#This Row],[Total Rental Units Equal to or less than 80% AMI]], "-")</f>
        <v>0.38554216867469882</v>
      </c>
    </row>
    <row r="2052" spans="1:4" x14ac:dyDescent="0.2">
      <c r="A2052">
        <v>13153021402</v>
      </c>
      <c r="B2052" s="14">
        <v>120</v>
      </c>
      <c r="C2052" s="14">
        <v>135</v>
      </c>
      <c r="D2052" s="15">
        <f>IFERROR(HousingProblemsTbl[[#This Row],[Total Rental Units with Severe Housing Problems and Equal to or less than 80% AMI]]/HousingProblemsTbl[[#This Row],[Total Rental Units Equal to or less than 80% AMI]], "-")</f>
        <v>0.88888888888888884</v>
      </c>
    </row>
    <row r="2053" spans="1:4" x14ac:dyDescent="0.2">
      <c r="A2053">
        <v>13153021501</v>
      </c>
      <c r="B2053" s="14">
        <v>0</v>
      </c>
      <c r="C2053" s="14">
        <v>25</v>
      </c>
      <c r="D205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54" spans="1:4" x14ac:dyDescent="0.2">
      <c r="A2054">
        <v>13153021502</v>
      </c>
      <c r="B2054" s="14">
        <v>8</v>
      </c>
      <c r="C2054" s="14">
        <v>129</v>
      </c>
      <c r="D2054" s="15">
        <f>IFERROR(HousingProblemsTbl[[#This Row],[Total Rental Units with Severe Housing Problems and Equal to or less than 80% AMI]]/HousingProblemsTbl[[#This Row],[Total Rental Units Equal to or less than 80% AMI]], "-")</f>
        <v>6.2015503875968991E-2</v>
      </c>
    </row>
    <row r="2055" spans="1:4" x14ac:dyDescent="0.2">
      <c r="A2055">
        <v>13155950100</v>
      </c>
      <c r="B2055" s="14">
        <v>4</v>
      </c>
      <c r="C2055" s="14">
        <v>100</v>
      </c>
      <c r="D2055" s="15">
        <f>IFERROR(HousingProblemsTbl[[#This Row],[Total Rental Units with Severe Housing Problems and Equal to or less than 80% AMI]]/HousingProblemsTbl[[#This Row],[Total Rental Units Equal to or less than 80% AMI]], "-")</f>
        <v>0.04</v>
      </c>
    </row>
    <row r="2056" spans="1:4" x14ac:dyDescent="0.2">
      <c r="A2056">
        <v>13155950201</v>
      </c>
      <c r="B2056" s="14">
        <v>80</v>
      </c>
      <c r="C2056" s="14">
        <v>290</v>
      </c>
      <c r="D2056" s="15">
        <f>IFERROR(HousingProblemsTbl[[#This Row],[Total Rental Units with Severe Housing Problems and Equal to or less than 80% AMI]]/HousingProblemsTbl[[#This Row],[Total Rental Units Equal to or less than 80% AMI]], "-")</f>
        <v>0.27586206896551724</v>
      </c>
    </row>
    <row r="2057" spans="1:4" x14ac:dyDescent="0.2">
      <c r="A2057">
        <v>13155950202</v>
      </c>
      <c r="B2057" s="14">
        <v>80</v>
      </c>
      <c r="C2057" s="14">
        <v>330</v>
      </c>
      <c r="D2057" s="15">
        <f>IFERROR(HousingProblemsTbl[[#This Row],[Total Rental Units with Severe Housing Problems and Equal to or less than 80% AMI]]/HousingProblemsTbl[[#This Row],[Total Rental Units Equal to or less than 80% AMI]], "-")</f>
        <v>0.24242424242424243</v>
      </c>
    </row>
    <row r="2058" spans="1:4" x14ac:dyDescent="0.2">
      <c r="A2058">
        <v>13157010104</v>
      </c>
      <c r="B2058" s="14">
        <v>84</v>
      </c>
      <c r="C2058" s="14">
        <v>205</v>
      </c>
      <c r="D2058" s="15">
        <f>IFERROR(HousingProblemsTbl[[#This Row],[Total Rental Units with Severe Housing Problems and Equal to or less than 80% AMI]]/HousingProblemsTbl[[#This Row],[Total Rental Units Equal to or less than 80% AMI]], "-")</f>
        <v>0.40975609756097559</v>
      </c>
    </row>
    <row r="2059" spans="1:4" x14ac:dyDescent="0.2">
      <c r="A2059">
        <v>13157010105</v>
      </c>
      <c r="B2059" s="14">
        <v>0</v>
      </c>
      <c r="C2059" s="14">
        <v>15</v>
      </c>
      <c r="D205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60" spans="1:4" x14ac:dyDescent="0.2">
      <c r="A2060">
        <v>13157010106</v>
      </c>
      <c r="B2060" s="14">
        <v>70</v>
      </c>
      <c r="C2060" s="14">
        <v>195</v>
      </c>
      <c r="D2060" s="15">
        <f>IFERROR(HousingProblemsTbl[[#This Row],[Total Rental Units with Severe Housing Problems and Equal to or less than 80% AMI]]/HousingProblemsTbl[[#This Row],[Total Rental Units Equal to or less than 80% AMI]], "-")</f>
        <v>0.35897435897435898</v>
      </c>
    </row>
    <row r="2061" spans="1:4" x14ac:dyDescent="0.2">
      <c r="A2061">
        <v>13157010107</v>
      </c>
      <c r="B2061" s="14">
        <v>0</v>
      </c>
      <c r="C2061" s="14">
        <v>15</v>
      </c>
      <c r="D206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62" spans="1:4" x14ac:dyDescent="0.2">
      <c r="A2062">
        <v>13157010108</v>
      </c>
      <c r="B2062" s="14">
        <v>35</v>
      </c>
      <c r="C2062" s="14">
        <v>205</v>
      </c>
      <c r="D2062" s="15">
        <f>IFERROR(HousingProblemsTbl[[#This Row],[Total Rental Units with Severe Housing Problems and Equal to or less than 80% AMI]]/HousingProblemsTbl[[#This Row],[Total Rental Units Equal to or less than 80% AMI]], "-")</f>
        <v>0.17073170731707318</v>
      </c>
    </row>
    <row r="2063" spans="1:4" x14ac:dyDescent="0.2">
      <c r="A2063">
        <v>13157010109</v>
      </c>
      <c r="B2063" s="14">
        <v>0</v>
      </c>
      <c r="C2063" s="14">
        <v>0</v>
      </c>
      <c r="D206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064" spans="1:4" x14ac:dyDescent="0.2">
      <c r="A2064">
        <v>13157010200</v>
      </c>
      <c r="B2064" s="14">
        <v>50</v>
      </c>
      <c r="C2064" s="14">
        <v>230</v>
      </c>
      <c r="D2064" s="15">
        <f>IFERROR(HousingProblemsTbl[[#This Row],[Total Rental Units with Severe Housing Problems and Equal to or less than 80% AMI]]/HousingProblemsTbl[[#This Row],[Total Rental Units Equal to or less than 80% AMI]], "-")</f>
        <v>0.21739130434782608</v>
      </c>
    </row>
    <row r="2065" spans="1:4" x14ac:dyDescent="0.2">
      <c r="A2065">
        <v>13157010300</v>
      </c>
      <c r="B2065" s="14">
        <v>130</v>
      </c>
      <c r="C2065" s="14">
        <v>465</v>
      </c>
      <c r="D2065" s="15">
        <f>IFERROR(HousingProblemsTbl[[#This Row],[Total Rental Units with Severe Housing Problems and Equal to or less than 80% AMI]]/HousingProblemsTbl[[#This Row],[Total Rental Units Equal to or less than 80% AMI]], "-")</f>
        <v>0.27956989247311825</v>
      </c>
    </row>
    <row r="2066" spans="1:4" x14ac:dyDescent="0.2">
      <c r="A2066">
        <v>13157010400</v>
      </c>
      <c r="B2066" s="14">
        <v>90</v>
      </c>
      <c r="C2066" s="14">
        <v>480</v>
      </c>
      <c r="D2066" s="15">
        <f>IFERROR(HousingProblemsTbl[[#This Row],[Total Rental Units with Severe Housing Problems and Equal to or less than 80% AMI]]/HousingProblemsTbl[[#This Row],[Total Rental Units Equal to or less than 80% AMI]], "-")</f>
        <v>0.1875</v>
      </c>
    </row>
    <row r="2067" spans="1:4" x14ac:dyDescent="0.2">
      <c r="A2067">
        <v>13157010500</v>
      </c>
      <c r="B2067" s="14">
        <v>70</v>
      </c>
      <c r="C2067" s="14">
        <v>345</v>
      </c>
      <c r="D2067" s="15">
        <f>IFERROR(HousingProblemsTbl[[#This Row],[Total Rental Units with Severe Housing Problems and Equal to or less than 80% AMI]]/HousingProblemsTbl[[#This Row],[Total Rental Units Equal to or less than 80% AMI]], "-")</f>
        <v>0.20289855072463769</v>
      </c>
    </row>
    <row r="2068" spans="1:4" x14ac:dyDescent="0.2">
      <c r="A2068">
        <v>13157010601</v>
      </c>
      <c r="B2068" s="14">
        <v>85</v>
      </c>
      <c r="C2068" s="14">
        <v>150</v>
      </c>
      <c r="D2068" s="15">
        <f>IFERROR(HousingProblemsTbl[[#This Row],[Total Rental Units with Severe Housing Problems and Equal to or less than 80% AMI]]/HousingProblemsTbl[[#This Row],[Total Rental Units Equal to or less than 80% AMI]], "-")</f>
        <v>0.56666666666666665</v>
      </c>
    </row>
    <row r="2069" spans="1:4" x14ac:dyDescent="0.2">
      <c r="A2069">
        <v>13157010602</v>
      </c>
      <c r="B2069" s="14">
        <v>50</v>
      </c>
      <c r="C2069" s="14">
        <v>85</v>
      </c>
      <c r="D2069" s="15">
        <f>IFERROR(HousingProblemsTbl[[#This Row],[Total Rental Units with Severe Housing Problems and Equal to or less than 80% AMI]]/HousingProblemsTbl[[#This Row],[Total Rental Units Equal to or less than 80% AMI]], "-")</f>
        <v>0.58823529411764708</v>
      </c>
    </row>
    <row r="2070" spans="1:4" x14ac:dyDescent="0.2">
      <c r="A2070">
        <v>13157010701</v>
      </c>
      <c r="B2070" s="14">
        <v>105</v>
      </c>
      <c r="C2070" s="14">
        <v>195</v>
      </c>
      <c r="D2070" s="15">
        <f>IFERROR(HousingProblemsTbl[[#This Row],[Total Rental Units with Severe Housing Problems and Equal to or less than 80% AMI]]/HousingProblemsTbl[[#This Row],[Total Rental Units Equal to or less than 80% AMI]], "-")</f>
        <v>0.53846153846153844</v>
      </c>
    </row>
    <row r="2071" spans="1:4" x14ac:dyDescent="0.2">
      <c r="A2071">
        <v>13157010703</v>
      </c>
      <c r="B2071" s="14">
        <v>35</v>
      </c>
      <c r="C2071" s="14">
        <v>85</v>
      </c>
      <c r="D2071" s="15">
        <f>IFERROR(HousingProblemsTbl[[#This Row],[Total Rental Units with Severe Housing Problems and Equal to or less than 80% AMI]]/HousingProblemsTbl[[#This Row],[Total Rental Units Equal to or less than 80% AMI]], "-")</f>
        <v>0.41176470588235292</v>
      </c>
    </row>
    <row r="2072" spans="1:4" x14ac:dyDescent="0.2">
      <c r="A2072">
        <v>13157010704</v>
      </c>
      <c r="B2072" s="14">
        <v>0</v>
      </c>
      <c r="C2072" s="14">
        <v>105</v>
      </c>
      <c r="D207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73" spans="1:4" x14ac:dyDescent="0.2">
      <c r="A2073">
        <v>13157010705</v>
      </c>
      <c r="B2073" s="14">
        <v>15</v>
      </c>
      <c r="C2073" s="14">
        <v>110</v>
      </c>
      <c r="D2073" s="15">
        <f>IFERROR(HousingProblemsTbl[[#This Row],[Total Rental Units with Severe Housing Problems and Equal to or less than 80% AMI]]/HousingProblemsTbl[[#This Row],[Total Rental Units Equal to or less than 80% AMI]], "-")</f>
        <v>0.13636363636363635</v>
      </c>
    </row>
    <row r="2074" spans="1:4" x14ac:dyDescent="0.2">
      <c r="A2074">
        <v>13157010706</v>
      </c>
      <c r="B2074" s="14">
        <v>155</v>
      </c>
      <c r="C2074" s="14">
        <v>325</v>
      </c>
      <c r="D2074" s="15">
        <f>IFERROR(HousingProblemsTbl[[#This Row],[Total Rental Units with Severe Housing Problems and Equal to or less than 80% AMI]]/HousingProblemsTbl[[#This Row],[Total Rental Units Equal to or less than 80% AMI]], "-")</f>
        <v>0.47692307692307695</v>
      </c>
    </row>
    <row r="2075" spans="1:4" x14ac:dyDescent="0.2">
      <c r="A2075">
        <v>13159010100</v>
      </c>
      <c r="B2075" s="14">
        <v>55</v>
      </c>
      <c r="C2075" s="14">
        <v>220</v>
      </c>
      <c r="D2075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076" spans="1:4" x14ac:dyDescent="0.2">
      <c r="A2076">
        <v>13159010200</v>
      </c>
      <c r="B2076" s="14">
        <v>50</v>
      </c>
      <c r="C2076" s="14">
        <v>145</v>
      </c>
      <c r="D2076" s="15">
        <f>IFERROR(HousingProblemsTbl[[#This Row],[Total Rental Units with Severe Housing Problems and Equal to or less than 80% AMI]]/HousingProblemsTbl[[#This Row],[Total Rental Units Equal to or less than 80% AMI]], "-")</f>
        <v>0.34482758620689657</v>
      </c>
    </row>
    <row r="2077" spans="1:4" x14ac:dyDescent="0.2">
      <c r="A2077">
        <v>13159010501</v>
      </c>
      <c r="B2077" s="14">
        <v>25</v>
      </c>
      <c r="C2077" s="14">
        <v>64</v>
      </c>
      <c r="D2077" s="15">
        <f>IFERROR(HousingProblemsTbl[[#This Row],[Total Rental Units with Severe Housing Problems and Equal to or less than 80% AMI]]/HousingProblemsTbl[[#This Row],[Total Rental Units Equal to or less than 80% AMI]], "-")</f>
        <v>0.390625</v>
      </c>
    </row>
    <row r="2078" spans="1:4" x14ac:dyDescent="0.2">
      <c r="A2078">
        <v>13159010502</v>
      </c>
      <c r="B2078" s="14">
        <v>70</v>
      </c>
      <c r="C2078" s="14">
        <v>305</v>
      </c>
      <c r="D2078" s="15">
        <f>IFERROR(HousingProblemsTbl[[#This Row],[Total Rental Units with Severe Housing Problems and Equal to or less than 80% AMI]]/HousingProblemsTbl[[#This Row],[Total Rental Units Equal to or less than 80% AMI]], "-")</f>
        <v>0.22950819672131148</v>
      </c>
    </row>
    <row r="2079" spans="1:4" x14ac:dyDescent="0.2">
      <c r="A2079">
        <v>13159010503</v>
      </c>
      <c r="B2079" s="14">
        <v>0</v>
      </c>
      <c r="C2079" s="14">
        <v>85</v>
      </c>
      <c r="D207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80" spans="1:4" x14ac:dyDescent="0.2">
      <c r="A2080">
        <v>13161960101</v>
      </c>
      <c r="B2080" s="14">
        <v>80</v>
      </c>
      <c r="C2080" s="14">
        <v>255</v>
      </c>
      <c r="D2080" s="15">
        <f>IFERROR(HousingProblemsTbl[[#This Row],[Total Rental Units with Severe Housing Problems and Equal to or less than 80% AMI]]/HousingProblemsTbl[[#This Row],[Total Rental Units Equal to or less than 80% AMI]], "-")</f>
        <v>0.31372549019607843</v>
      </c>
    </row>
    <row r="2081" spans="1:4" x14ac:dyDescent="0.2">
      <c r="A2081">
        <v>13161960102</v>
      </c>
      <c r="B2081" s="14">
        <v>150</v>
      </c>
      <c r="C2081" s="14">
        <v>495</v>
      </c>
      <c r="D2081" s="15">
        <f>IFERROR(HousingProblemsTbl[[#This Row],[Total Rental Units with Severe Housing Problems and Equal to or less than 80% AMI]]/HousingProblemsTbl[[#This Row],[Total Rental Units Equal to or less than 80% AMI]], "-")</f>
        <v>0.30303030303030304</v>
      </c>
    </row>
    <row r="2082" spans="1:4" x14ac:dyDescent="0.2">
      <c r="A2082">
        <v>13161960201</v>
      </c>
      <c r="B2082" s="14">
        <v>69</v>
      </c>
      <c r="C2082" s="14">
        <v>380</v>
      </c>
      <c r="D2082" s="15">
        <f>IFERROR(HousingProblemsTbl[[#This Row],[Total Rental Units with Severe Housing Problems and Equal to or less than 80% AMI]]/HousingProblemsTbl[[#This Row],[Total Rental Units Equal to or less than 80% AMI]], "-")</f>
        <v>0.18157894736842106</v>
      </c>
    </row>
    <row r="2083" spans="1:4" x14ac:dyDescent="0.2">
      <c r="A2083">
        <v>13161960202</v>
      </c>
      <c r="B2083" s="14">
        <v>0</v>
      </c>
      <c r="C2083" s="14">
        <v>145</v>
      </c>
      <c r="D208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084" spans="1:4" x14ac:dyDescent="0.2">
      <c r="A2084">
        <v>13161960300</v>
      </c>
      <c r="B2084" s="14">
        <v>10</v>
      </c>
      <c r="C2084" s="14">
        <v>44</v>
      </c>
      <c r="D2084" s="15">
        <f>IFERROR(HousingProblemsTbl[[#This Row],[Total Rental Units with Severe Housing Problems and Equal to or less than 80% AMI]]/HousingProblemsTbl[[#This Row],[Total Rental Units Equal to or less than 80% AMI]], "-")</f>
        <v>0.22727272727272727</v>
      </c>
    </row>
    <row r="2085" spans="1:4" x14ac:dyDescent="0.2">
      <c r="A2085">
        <v>13163960100</v>
      </c>
      <c r="B2085" s="14">
        <v>168</v>
      </c>
      <c r="C2085" s="14">
        <v>520</v>
      </c>
      <c r="D2085" s="15">
        <f>IFERROR(HousingProblemsTbl[[#This Row],[Total Rental Units with Severe Housing Problems and Equal to or less than 80% AMI]]/HousingProblemsTbl[[#This Row],[Total Rental Units Equal to or less than 80% AMI]], "-")</f>
        <v>0.32307692307692309</v>
      </c>
    </row>
    <row r="2086" spans="1:4" x14ac:dyDescent="0.2">
      <c r="A2086">
        <v>13163960200</v>
      </c>
      <c r="B2086" s="14">
        <v>8</v>
      </c>
      <c r="C2086" s="14">
        <v>80</v>
      </c>
      <c r="D2086" s="15">
        <f>IFERROR(HousingProblemsTbl[[#This Row],[Total Rental Units with Severe Housing Problems and Equal to or less than 80% AMI]]/HousingProblemsTbl[[#This Row],[Total Rental Units Equal to or less than 80% AMI]], "-")</f>
        <v>0.1</v>
      </c>
    </row>
    <row r="2087" spans="1:4" x14ac:dyDescent="0.2">
      <c r="A2087">
        <v>13163960300</v>
      </c>
      <c r="B2087" s="14">
        <v>265</v>
      </c>
      <c r="C2087" s="14">
        <v>615</v>
      </c>
      <c r="D2087" s="15">
        <f>IFERROR(HousingProblemsTbl[[#This Row],[Total Rental Units with Severe Housing Problems and Equal to or less than 80% AMI]]/HousingProblemsTbl[[#This Row],[Total Rental Units Equal to or less than 80% AMI]], "-")</f>
        <v>0.43089430894308944</v>
      </c>
    </row>
    <row r="2088" spans="1:4" x14ac:dyDescent="0.2">
      <c r="A2088">
        <v>13163960400</v>
      </c>
      <c r="B2088" s="14">
        <v>65</v>
      </c>
      <c r="C2088" s="14">
        <v>275</v>
      </c>
      <c r="D2088" s="15">
        <f>IFERROR(HousingProblemsTbl[[#This Row],[Total Rental Units with Severe Housing Problems and Equal to or less than 80% AMI]]/HousingProblemsTbl[[#This Row],[Total Rental Units Equal to or less than 80% AMI]], "-")</f>
        <v>0.23636363636363636</v>
      </c>
    </row>
    <row r="2089" spans="1:4" x14ac:dyDescent="0.2">
      <c r="A2089">
        <v>13165960100</v>
      </c>
      <c r="B2089" s="14">
        <v>260</v>
      </c>
      <c r="C2089" s="14">
        <v>510</v>
      </c>
      <c r="D2089" s="15">
        <f>IFERROR(HousingProblemsTbl[[#This Row],[Total Rental Units with Severe Housing Problems and Equal to or less than 80% AMI]]/HousingProblemsTbl[[#This Row],[Total Rental Units Equal to or less than 80% AMI]], "-")</f>
        <v>0.50980392156862742</v>
      </c>
    </row>
    <row r="2090" spans="1:4" x14ac:dyDescent="0.2">
      <c r="A2090">
        <v>13165960200</v>
      </c>
      <c r="B2090" s="14">
        <v>69</v>
      </c>
      <c r="C2090" s="14">
        <v>125</v>
      </c>
      <c r="D2090" s="15">
        <f>IFERROR(HousingProblemsTbl[[#This Row],[Total Rental Units with Severe Housing Problems and Equal to or less than 80% AMI]]/HousingProblemsTbl[[#This Row],[Total Rental Units Equal to or less than 80% AMI]], "-")</f>
        <v>0.55200000000000005</v>
      </c>
    </row>
    <row r="2091" spans="1:4" x14ac:dyDescent="0.2">
      <c r="A2091">
        <v>13167960100</v>
      </c>
      <c r="B2091" s="14">
        <v>65</v>
      </c>
      <c r="C2091" s="14">
        <v>195</v>
      </c>
      <c r="D2091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092" spans="1:4" x14ac:dyDescent="0.2">
      <c r="A2092">
        <v>13167960201</v>
      </c>
      <c r="B2092" s="14">
        <v>45</v>
      </c>
      <c r="C2092" s="14">
        <v>115</v>
      </c>
      <c r="D2092" s="15">
        <f>IFERROR(HousingProblemsTbl[[#This Row],[Total Rental Units with Severe Housing Problems and Equal to or less than 80% AMI]]/HousingProblemsTbl[[#This Row],[Total Rental Units Equal to or less than 80% AMI]], "-")</f>
        <v>0.39130434782608697</v>
      </c>
    </row>
    <row r="2093" spans="1:4" x14ac:dyDescent="0.2">
      <c r="A2093">
        <v>13167960202</v>
      </c>
      <c r="B2093" s="14">
        <v>125</v>
      </c>
      <c r="C2093" s="14">
        <v>250</v>
      </c>
      <c r="D2093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094" spans="1:4" x14ac:dyDescent="0.2">
      <c r="A2094">
        <v>13167960300</v>
      </c>
      <c r="B2094" s="14">
        <v>4</v>
      </c>
      <c r="C2094" s="14">
        <v>115</v>
      </c>
      <c r="D2094" s="15">
        <f>IFERROR(HousingProblemsTbl[[#This Row],[Total Rental Units with Severe Housing Problems and Equal to or less than 80% AMI]]/HousingProblemsTbl[[#This Row],[Total Rental Units Equal to or less than 80% AMI]], "-")</f>
        <v>3.4782608695652174E-2</v>
      </c>
    </row>
    <row r="2095" spans="1:4" x14ac:dyDescent="0.2">
      <c r="A2095">
        <v>13169030101</v>
      </c>
      <c r="B2095" s="14">
        <v>50</v>
      </c>
      <c r="C2095" s="14">
        <v>70</v>
      </c>
      <c r="D2095" s="15">
        <f>IFERROR(HousingProblemsTbl[[#This Row],[Total Rental Units with Severe Housing Problems and Equal to or less than 80% AMI]]/HousingProblemsTbl[[#This Row],[Total Rental Units Equal to or less than 80% AMI]], "-")</f>
        <v>0.7142857142857143</v>
      </c>
    </row>
    <row r="2096" spans="1:4" x14ac:dyDescent="0.2">
      <c r="A2096">
        <v>13169030103</v>
      </c>
      <c r="B2096" s="14">
        <v>10</v>
      </c>
      <c r="C2096" s="14">
        <v>49</v>
      </c>
      <c r="D2096" s="15">
        <f>IFERROR(HousingProblemsTbl[[#This Row],[Total Rental Units with Severe Housing Problems and Equal to or less than 80% AMI]]/HousingProblemsTbl[[#This Row],[Total Rental Units Equal to or less than 80% AMI]], "-")</f>
        <v>0.20408163265306123</v>
      </c>
    </row>
    <row r="2097" spans="1:4" x14ac:dyDescent="0.2">
      <c r="A2097">
        <v>13169030105</v>
      </c>
      <c r="B2097" s="14">
        <v>10</v>
      </c>
      <c r="C2097" s="14">
        <v>170</v>
      </c>
      <c r="D2097" s="15">
        <f>IFERROR(HousingProblemsTbl[[#This Row],[Total Rental Units with Severe Housing Problems and Equal to or less than 80% AMI]]/HousingProblemsTbl[[#This Row],[Total Rental Units Equal to or less than 80% AMI]], "-")</f>
        <v>5.8823529411764705E-2</v>
      </c>
    </row>
    <row r="2098" spans="1:4" x14ac:dyDescent="0.2">
      <c r="A2098">
        <v>13169030106</v>
      </c>
      <c r="B2098" s="14">
        <v>40</v>
      </c>
      <c r="C2098" s="14">
        <v>215</v>
      </c>
      <c r="D2098" s="15">
        <f>IFERROR(HousingProblemsTbl[[#This Row],[Total Rental Units with Severe Housing Problems and Equal to or less than 80% AMI]]/HousingProblemsTbl[[#This Row],[Total Rental Units Equal to or less than 80% AMI]], "-")</f>
        <v>0.18604651162790697</v>
      </c>
    </row>
    <row r="2099" spans="1:4" x14ac:dyDescent="0.2">
      <c r="A2099">
        <v>13169030200</v>
      </c>
      <c r="B2099" s="14">
        <v>15</v>
      </c>
      <c r="C2099" s="14">
        <v>65</v>
      </c>
      <c r="D2099" s="15">
        <f>IFERROR(HousingProblemsTbl[[#This Row],[Total Rental Units with Severe Housing Problems and Equal to or less than 80% AMI]]/HousingProblemsTbl[[#This Row],[Total Rental Units Equal to or less than 80% AMI]], "-")</f>
        <v>0.23076923076923078</v>
      </c>
    </row>
    <row r="2100" spans="1:4" x14ac:dyDescent="0.2">
      <c r="A2100">
        <v>13169030303</v>
      </c>
      <c r="B2100" s="14">
        <v>0</v>
      </c>
      <c r="C2100" s="14">
        <v>170</v>
      </c>
      <c r="D210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01" spans="1:4" x14ac:dyDescent="0.2">
      <c r="A2101">
        <v>13169030304</v>
      </c>
      <c r="B2101" s="14">
        <v>135</v>
      </c>
      <c r="C2101" s="14">
        <v>170</v>
      </c>
      <c r="D2101" s="15">
        <f>IFERROR(HousingProblemsTbl[[#This Row],[Total Rental Units with Severe Housing Problems and Equal to or less than 80% AMI]]/HousingProblemsTbl[[#This Row],[Total Rental Units Equal to or less than 80% AMI]], "-")</f>
        <v>0.79411764705882348</v>
      </c>
    </row>
    <row r="2102" spans="1:4" x14ac:dyDescent="0.2">
      <c r="A2102">
        <v>13169030305</v>
      </c>
      <c r="B2102" s="14">
        <v>220</v>
      </c>
      <c r="C2102" s="14">
        <v>315</v>
      </c>
      <c r="D2102" s="15">
        <f>IFERROR(HousingProblemsTbl[[#This Row],[Total Rental Units with Severe Housing Problems and Equal to or less than 80% AMI]]/HousingProblemsTbl[[#This Row],[Total Rental Units Equal to or less than 80% AMI]], "-")</f>
        <v>0.69841269841269837</v>
      </c>
    </row>
    <row r="2103" spans="1:4" x14ac:dyDescent="0.2">
      <c r="A2103">
        <v>13169030306</v>
      </c>
      <c r="B2103" s="14">
        <v>25</v>
      </c>
      <c r="C2103" s="14">
        <v>110</v>
      </c>
      <c r="D2103" s="15">
        <f>IFERROR(HousingProblemsTbl[[#This Row],[Total Rental Units with Severe Housing Problems and Equal to or less than 80% AMI]]/HousingProblemsTbl[[#This Row],[Total Rental Units Equal to or less than 80% AMI]], "-")</f>
        <v>0.22727272727272727</v>
      </c>
    </row>
    <row r="2104" spans="1:4" x14ac:dyDescent="0.2">
      <c r="A2104">
        <v>13171970100</v>
      </c>
      <c r="B2104" s="14">
        <v>100</v>
      </c>
      <c r="C2104" s="14">
        <v>310</v>
      </c>
      <c r="D2104" s="15">
        <f>IFERROR(HousingProblemsTbl[[#This Row],[Total Rental Units with Severe Housing Problems and Equal to or less than 80% AMI]]/HousingProblemsTbl[[#This Row],[Total Rental Units Equal to or less than 80% AMI]], "-")</f>
        <v>0.32258064516129031</v>
      </c>
    </row>
    <row r="2105" spans="1:4" x14ac:dyDescent="0.2">
      <c r="A2105">
        <v>13171970201</v>
      </c>
      <c r="B2105" s="14">
        <v>130</v>
      </c>
      <c r="C2105" s="14">
        <v>265</v>
      </c>
      <c r="D2105" s="15">
        <f>IFERROR(HousingProblemsTbl[[#This Row],[Total Rental Units with Severe Housing Problems and Equal to or less than 80% AMI]]/HousingProblemsTbl[[#This Row],[Total Rental Units Equal to or less than 80% AMI]], "-")</f>
        <v>0.49056603773584906</v>
      </c>
    </row>
    <row r="2106" spans="1:4" x14ac:dyDescent="0.2">
      <c r="A2106">
        <v>13171970202</v>
      </c>
      <c r="B2106" s="14">
        <v>30</v>
      </c>
      <c r="C2106" s="14">
        <v>125</v>
      </c>
      <c r="D2106" s="15">
        <f>IFERROR(HousingProblemsTbl[[#This Row],[Total Rental Units with Severe Housing Problems and Equal to or less than 80% AMI]]/HousingProblemsTbl[[#This Row],[Total Rental Units Equal to or less than 80% AMI]], "-")</f>
        <v>0.24</v>
      </c>
    </row>
    <row r="2107" spans="1:4" x14ac:dyDescent="0.2">
      <c r="A2107">
        <v>13171970300</v>
      </c>
      <c r="B2107" s="14">
        <v>80</v>
      </c>
      <c r="C2107" s="14">
        <v>590</v>
      </c>
      <c r="D2107" s="15">
        <f>IFERROR(HousingProblemsTbl[[#This Row],[Total Rental Units with Severe Housing Problems and Equal to or less than 80% AMI]]/HousingProblemsTbl[[#This Row],[Total Rental Units Equal to or less than 80% AMI]], "-")</f>
        <v>0.13559322033898305</v>
      </c>
    </row>
    <row r="2108" spans="1:4" x14ac:dyDescent="0.2">
      <c r="A2108">
        <v>13173950100</v>
      </c>
      <c r="B2108" s="14">
        <v>45</v>
      </c>
      <c r="C2108" s="14">
        <v>130</v>
      </c>
      <c r="D2108" s="15">
        <f>IFERROR(HousingProblemsTbl[[#This Row],[Total Rental Units with Severe Housing Problems and Equal to or less than 80% AMI]]/HousingProblemsTbl[[#This Row],[Total Rental Units Equal to or less than 80% AMI]], "-")</f>
        <v>0.34615384615384615</v>
      </c>
    </row>
    <row r="2109" spans="1:4" x14ac:dyDescent="0.2">
      <c r="A2109">
        <v>13173950201</v>
      </c>
      <c r="B2109" s="14">
        <v>300</v>
      </c>
      <c r="C2109" s="14">
        <v>720</v>
      </c>
      <c r="D2109" s="15">
        <f>IFERROR(HousingProblemsTbl[[#This Row],[Total Rental Units with Severe Housing Problems and Equal to or less than 80% AMI]]/HousingProblemsTbl[[#This Row],[Total Rental Units Equal to or less than 80% AMI]], "-")</f>
        <v>0.41666666666666669</v>
      </c>
    </row>
    <row r="2110" spans="1:4" x14ac:dyDescent="0.2">
      <c r="A2110">
        <v>13173950202</v>
      </c>
      <c r="B2110" s="14">
        <v>35</v>
      </c>
      <c r="C2110" s="14">
        <v>219</v>
      </c>
      <c r="D2110" s="15">
        <f>IFERROR(HousingProblemsTbl[[#This Row],[Total Rental Units with Severe Housing Problems and Equal to or less than 80% AMI]]/HousingProblemsTbl[[#This Row],[Total Rental Units Equal to or less than 80% AMI]], "-")</f>
        <v>0.15981735159817351</v>
      </c>
    </row>
    <row r="2111" spans="1:4" x14ac:dyDescent="0.2">
      <c r="A2111">
        <v>13175950100</v>
      </c>
      <c r="B2111" s="14">
        <v>20</v>
      </c>
      <c r="C2111" s="14">
        <v>135</v>
      </c>
      <c r="D2111" s="15">
        <f>IFERROR(HousingProblemsTbl[[#This Row],[Total Rental Units with Severe Housing Problems and Equal to or less than 80% AMI]]/HousingProblemsTbl[[#This Row],[Total Rental Units Equal to or less than 80% AMI]], "-")</f>
        <v>0.14814814814814814</v>
      </c>
    </row>
    <row r="2112" spans="1:4" x14ac:dyDescent="0.2">
      <c r="A2112">
        <v>13175950201</v>
      </c>
      <c r="B2112" s="14">
        <v>95</v>
      </c>
      <c r="C2112" s="14">
        <v>380</v>
      </c>
      <c r="D2112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113" spans="1:4" x14ac:dyDescent="0.2">
      <c r="A2113">
        <v>13175950202</v>
      </c>
      <c r="B2113" s="14">
        <v>55</v>
      </c>
      <c r="C2113" s="14">
        <v>155</v>
      </c>
      <c r="D2113" s="15">
        <f>IFERROR(HousingProblemsTbl[[#This Row],[Total Rental Units with Severe Housing Problems and Equal to or less than 80% AMI]]/HousingProblemsTbl[[#This Row],[Total Rental Units Equal to or less than 80% AMI]], "-")</f>
        <v>0.35483870967741937</v>
      </c>
    </row>
    <row r="2114" spans="1:4" x14ac:dyDescent="0.2">
      <c r="A2114">
        <v>13175950300</v>
      </c>
      <c r="B2114" s="14">
        <v>59</v>
      </c>
      <c r="C2114" s="14">
        <v>150</v>
      </c>
      <c r="D2114" s="15">
        <f>IFERROR(HousingProblemsTbl[[#This Row],[Total Rental Units with Severe Housing Problems and Equal to or less than 80% AMI]]/HousingProblemsTbl[[#This Row],[Total Rental Units Equal to or less than 80% AMI]], "-")</f>
        <v>0.39333333333333331</v>
      </c>
    </row>
    <row r="2115" spans="1:4" x14ac:dyDescent="0.2">
      <c r="A2115">
        <v>13175950400</v>
      </c>
      <c r="B2115" s="14">
        <v>320</v>
      </c>
      <c r="C2115" s="14">
        <v>780</v>
      </c>
      <c r="D2115" s="15">
        <f>IFERROR(HousingProblemsTbl[[#This Row],[Total Rental Units with Severe Housing Problems and Equal to or less than 80% AMI]]/HousingProblemsTbl[[#This Row],[Total Rental Units Equal to or less than 80% AMI]], "-")</f>
        <v>0.41025641025641024</v>
      </c>
    </row>
    <row r="2116" spans="1:4" x14ac:dyDescent="0.2">
      <c r="A2116">
        <v>13175950500</v>
      </c>
      <c r="B2116" s="14">
        <v>120</v>
      </c>
      <c r="C2116" s="14">
        <v>300</v>
      </c>
      <c r="D2116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117" spans="1:4" x14ac:dyDescent="0.2">
      <c r="A2117">
        <v>13175950600</v>
      </c>
      <c r="B2117" s="14">
        <v>24</v>
      </c>
      <c r="C2117" s="14">
        <v>65</v>
      </c>
      <c r="D2117" s="15">
        <f>IFERROR(HousingProblemsTbl[[#This Row],[Total Rental Units with Severe Housing Problems and Equal to or less than 80% AMI]]/HousingProblemsTbl[[#This Row],[Total Rental Units Equal to or less than 80% AMI]], "-")</f>
        <v>0.36923076923076925</v>
      </c>
    </row>
    <row r="2118" spans="1:4" x14ac:dyDescent="0.2">
      <c r="A2118">
        <v>13175950700</v>
      </c>
      <c r="B2118" s="14">
        <v>89</v>
      </c>
      <c r="C2118" s="14">
        <v>155</v>
      </c>
      <c r="D2118" s="15">
        <f>IFERROR(HousingProblemsTbl[[#This Row],[Total Rental Units with Severe Housing Problems and Equal to or less than 80% AMI]]/HousingProblemsTbl[[#This Row],[Total Rental Units Equal to or less than 80% AMI]], "-")</f>
        <v>0.5741935483870968</v>
      </c>
    </row>
    <row r="2119" spans="1:4" x14ac:dyDescent="0.2">
      <c r="A2119">
        <v>13175950800</v>
      </c>
      <c r="B2119" s="14">
        <v>125</v>
      </c>
      <c r="C2119" s="14">
        <v>370</v>
      </c>
      <c r="D2119" s="15">
        <f>IFERROR(HousingProblemsTbl[[#This Row],[Total Rental Units with Severe Housing Problems and Equal to or less than 80% AMI]]/HousingProblemsTbl[[#This Row],[Total Rental Units Equal to or less than 80% AMI]], "-")</f>
        <v>0.33783783783783783</v>
      </c>
    </row>
    <row r="2120" spans="1:4" x14ac:dyDescent="0.2">
      <c r="A2120">
        <v>13175950900</v>
      </c>
      <c r="B2120" s="14">
        <v>165</v>
      </c>
      <c r="C2120" s="14">
        <v>820</v>
      </c>
      <c r="D2120" s="15">
        <f>IFERROR(HousingProblemsTbl[[#This Row],[Total Rental Units with Severe Housing Problems and Equal to or less than 80% AMI]]/HousingProblemsTbl[[#This Row],[Total Rental Units Equal to or less than 80% AMI]], "-")</f>
        <v>0.20121951219512196</v>
      </c>
    </row>
    <row r="2121" spans="1:4" x14ac:dyDescent="0.2">
      <c r="A2121">
        <v>13175951001</v>
      </c>
      <c r="B2121" s="14">
        <v>0</v>
      </c>
      <c r="C2121" s="14">
        <v>155</v>
      </c>
      <c r="D212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22" spans="1:4" x14ac:dyDescent="0.2">
      <c r="A2122">
        <v>13175951002</v>
      </c>
      <c r="B2122" s="14">
        <v>150</v>
      </c>
      <c r="C2122" s="14">
        <v>435</v>
      </c>
      <c r="D2122" s="15">
        <f>IFERROR(HousingProblemsTbl[[#This Row],[Total Rental Units with Severe Housing Problems and Equal to or less than 80% AMI]]/HousingProblemsTbl[[#This Row],[Total Rental Units Equal to or less than 80% AMI]], "-")</f>
        <v>0.34482758620689657</v>
      </c>
    </row>
    <row r="2123" spans="1:4" x14ac:dyDescent="0.2">
      <c r="A2123">
        <v>13175951100</v>
      </c>
      <c r="B2123" s="14">
        <v>140</v>
      </c>
      <c r="C2123" s="14">
        <v>275</v>
      </c>
      <c r="D2123" s="15">
        <f>IFERROR(HousingProblemsTbl[[#This Row],[Total Rental Units with Severe Housing Problems and Equal to or less than 80% AMI]]/HousingProblemsTbl[[#This Row],[Total Rental Units Equal to or less than 80% AMI]], "-")</f>
        <v>0.50909090909090904</v>
      </c>
    </row>
    <row r="2124" spans="1:4" x14ac:dyDescent="0.2">
      <c r="A2124">
        <v>13175951400</v>
      </c>
      <c r="B2124" s="14">
        <v>39</v>
      </c>
      <c r="C2124" s="14">
        <v>105</v>
      </c>
      <c r="D2124" s="15">
        <f>IFERROR(HousingProblemsTbl[[#This Row],[Total Rental Units with Severe Housing Problems and Equal to or less than 80% AMI]]/HousingProblemsTbl[[#This Row],[Total Rental Units Equal to or less than 80% AMI]], "-")</f>
        <v>0.37142857142857144</v>
      </c>
    </row>
    <row r="2125" spans="1:4" x14ac:dyDescent="0.2">
      <c r="A2125">
        <v>13177020101</v>
      </c>
      <c r="B2125" s="14">
        <v>60</v>
      </c>
      <c r="C2125" s="14">
        <v>70</v>
      </c>
      <c r="D2125" s="15">
        <f>IFERROR(HousingProblemsTbl[[#This Row],[Total Rental Units with Severe Housing Problems and Equal to or less than 80% AMI]]/HousingProblemsTbl[[#This Row],[Total Rental Units Equal to or less than 80% AMI]], "-")</f>
        <v>0.8571428571428571</v>
      </c>
    </row>
    <row r="2126" spans="1:4" x14ac:dyDescent="0.2">
      <c r="A2126">
        <v>13177020102</v>
      </c>
      <c r="B2126" s="14">
        <v>20</v>
      </c>
      <c r="C2126" s="14">
        <v>65</v>
      </c>
      <c r="D2126" s="15">
        <f>IFERROR(HousingProblemsTbl[[#This Row],[Total Rental Units with Severe Housing Problems and Equal to or less than 80% AMI]]/HousingProblemsTbl[[#This Row],[Total Rental Units Equal to or less than 80% AMI]], "-")</f>
        <v>0.30769230769230771</v>
      </c>
    </row>
    <row r="2127" spans="1:4" x14ac:dyDescent="0.2">
      <c r="A2127">
        <v>13177020200</v>
      </c>
      <c r="B2127" s="14">
        <v>39</v>
      </c>
      <c r="C2127" s="14">
        <v>115</v>
      </c>
      <c r="D2127" s="15">
        <f>IFERROR(HousingProblemsTbl[[#This Row],[Total Rental Units with Severe Housing Problems and Equal to or less than 80% AMI]]/HousingProblemsTbl[[#This Row],[Total Rental Units Equal to or less than 80% AMI]], "-")</f>
        <v>0.33913043478260868</v>
      </c>
    </row>
    <row r="2128" spans="1:4" x14ac:dyDescent="0.2">
      <c r="A2128">
        <v>13177020301</v>
      </c>
      <c r="B2128" s="14">
        <v>39</v>
      </c>
      <c r="C2128" s="14">
        <v>155</v>
      </c>
      <c r="D2128" s="15">
        <f>IFERROR(HousingProblemsTbl[[#This Row],[Total Rental Units with Severe Housing Problems and Equal to or less than 80% AMI]]/HousingProblemsTbl[[#This Row],[Total Rental Units Equal to or less than 80% AMI]], "-")</f>
        <v>0.25161290322580643</v>
      </c>
    </row>
    <row r="2129" spans="1:4" x14ac:dyDescent="0.2">
      <c r="A2129">
        <v>13177020302</v>
      </c>
      <c r="B2129" s="14">
        <v>25</v>
      </c>
      <c r="C2129" s="14">
        <v>185</v>
      </c>
      <c r="D2129" s="15">
        <f>IFERROR(HousingProblemsTbl[[#This Row],[Total Rental Units with Severe Housing Problems and Equal to or less than 80% AMI]]/HousingProblemsTbl[[#This Row],[Total Rental Units Equal to or less than 80% AMI]], "-")</f>
        <v>0.13513513513513514</v>
      </c>
    </row>
    <row r="2130" spans="1:4" x14ac:dyDescent="0.2">
      <c r="A2130">
        <v>13177020403</v>
      </c>
      <c r="B2130" s="14">
        <v>24</v>
      </c>
      <c r="C2130" s="14">
        <v>49</v>
      </c>
      <c r="D2130" s="15">
        <f>IFERROR(HousingProblemsTbl[[#This Row],[Total Rental Units with Severe Housing Problems and Equal to or less than 80% AMI]]/HousingProblemsTbl[[#This Row],[Total Rental Units Equal to or less than 80% AMI]], "-")</f>
        <v>0.48979591836734693</v>
      </c>
    </row>
    <row r="2131" spans="1:4" x14ac:dyDescent="0.2">
      <c r="A2131">
        <v>13177020404</v>
      </c>
      <c r="B2131" s="14">
        <v>145</v>
      </c>
      <c r="C2131" s="14">
        <v>280</v>
      </c>
      <c r="D2131" s="15">
        <f>IFERROR(HousingProblemsTbl[[#This Row],[Total Rental Units with Severe Housing Problems and Equal to or less than 80% AMI]]/HousingProblemsTbl[[#This Row],[Total Rental Units Equal to or less than 80% AMI]], "-")</f>
        <v>0.5178571428571429</v>
      </c>
    </row>
    <row r="2132" spans="1:4" x14ac:dyDescent="0.2">
      <c r="A2132">
        <v>13177020405</v>
      </c>
      <c r="B2132" s="14">
        <v>145</v>
      </c>
      <c r="C2132" s="14">
        <v>185</v>
      </c>
      <c r="D2132" s="15">
        <f>IFERROR(HousingProblemsTbl[[#This Row],[Total Rental Units with Severe Housing Problems and Equal to or less than 80% AMI]]/HousingProblemsTbl[[#This Row],[Total Rental Units Equal to or less than 80% AMI]], "-")</f>
        <v>0.78378378378378377</v>
      </c>
    </row>
    <row r="2133" spans="1:4" x14ac:dyDescent="0.2">
      <c r="A2133">
        <v>13179010101</v>
      </c>
      <c r="B2133" s="14">
        <v>215</v>
      </c>
      <c r="C2133" s="14">
        <v>915</v>
      </c>
      <c r="D2133" s="15">
        <f>IFERROR(HousingProblemsTbl[[#This Row],[Total Rental Units with Severe Housing Problems and Equal to or less than 80% AMI]]/HousingProblemsTbl[[#This Row],[Total Rental Units Equal to or less than 80% AMI]], "-")</f>
        <v>0.23497267759562843</v>
      </c>
    </row>
    <row r="2134" spans="1:4" x14ac:dyDescent="0.2">
      <c r="A2134">
        <v>13179010102</v>
      </c>
      <c r="B2134" s="14">
        <v>25</v>
      </c>
      <c r="C2134" s="14">
        <v>80</v>
      </c>
      <c r="D2134" s="15">
        <f>IFERROR(HousingProblemsTbl[[#This Row],[Total Rental Units with Severe Housing Problems and Equal to or less than 80% AMI]]/HousingProblemsTbl[[#This Row],[Total Rental Units Equal to or less than 80% AMI]], "-")</f>
        <v>0.3125</v>
      </c>
    </row>
    <row r="2135" spans="1:4" x14ac:dyDescent="0.2">
      <c r="A2135">
        <v>13179010103</v>
      </c>
      <c r="B2135" s="14">
        <v>79</v>
      </c>
      <c r="C2135" s="14">
        <v>219</v>
      </c>
      <c r="D2135" s="15">
        <f>IFERROR(HousingProblemsTbl[[#This Row],[Total Rental Units with Severe Housing Problems and Equal to or less than 80% AMI]]/HousingProblemsTbl[[#This Row],[Total Rental Units Equal to or less than 80% AMI]], "-")</f>
        <v>0.36073059360730592</v>
      </c>
    </row>
    <row r="2136" spans="1:4" x14ac:dyDescent="0.2">
      <c r="A2136">
        <v>13179010202</v>
      </c>
      <c r="B2136" s="14">
        <v>195</v>
      </c>
      <c r="C2136" s="14">
        <v>545</v>
      </c>
      <c r="D2136" s="15">
        <f>IFERROR(HousingProblemsTbl[[#This Row],[Total Rental Units with Severe Housing Problems and Equal to or less than 80% AMI]]/HousingProblemsTbl[[#This Row],[Total Rental Units Equal to or less than 80% AMI]], "-")</f>
        <v>0.3577981651376147</v>
      </c>
    </row>
    <row r="2137" spans="1:4" x14ac:dyDescent="0.2">
      <c r="A2137">
        <v>13179010204</v>
      </c>
      <c r="B2137" s="14">
        <v>245</v>
      </c>
      <c r="C2137" s="14">
        <v>415</v>
      </c>
      <c r="D2137" s="15">
        <f>IFERROR(HousingProblemsTbl[[#This Row],[Total Rental Units with Severe Housing Problems and Equal to or less than 80% AMI]]/HousingProblemsTbl[[#This Row],[Total Rental Units Equal to or less than 80% AMI]], "-")</f>
        <v>0.59036144578313254</v>
      </c>
    </row>
    <row r="2138" spans="1:4" x14ac:dyDescent="0.2">
      <c r="A2138">
        <v>13179010205</v>
      </c>
      <c r="B2138" s="14">
        <v>180</v>
      </c>
      <c r="C2138" s="14">
        <v>495</v>
      </c>
      <c r="D2138" s="15">
        <f>IFERROR(HousingProblemsTbl[[#This Row],[Total Rental Units with Severe Housing Problems and Equal to or less than 80% AMI]]/HousingProblemsTbl[[#This Row],[Total Rental Units Equal to or less than 80% AMI]], "-")</f>
        <v>0.36363636363636365</v>
      </c>
    </row>
    <row r="2139" spans="1:4" x14ac:dyDescent="0.2">
      <c r="A2139">
        <v>13179010206</v>
      </c>
      <c r="B2139" s="14">
        <v>245</v>
      </c>
      <c r="C2139" s="14">
        <v>685</v>
      </c>
      <c r="D2139" s="15">
        <f>IFERROR(HousingProblemsTbl[[#This Row],[Total Rental Units with Severe Housing Problems and Equal to or less than 80% AMI]]/HousingProblemsTbl[[#This Row],[Total Rental Units Equal to or less than 80% AMI]], "-")</f>
        <v>0.35766423357664234</v>
      </c>
    </row>
    <row r="2140" spans="1:4" x14ac:dyDescent="0.2">
      <c r="A2140">
        <v>13179010207</v>
      </c>
      <c r="B2140" s="14">
        <v>335</v>
      </c>
      <c r="C2140" s="14">
        <v>665</v>
      </c>
      <c r="D2140" s="15">
        <f>IFERROR(HousingProblemsTbl[[#This Row],[Total Rental Units with Severe Housing Problems and Equal to or less than 80% AMI]]/HousingProblemsTbl[[#This Row],[Total Rental Units Equal to or less than 80% AMI]], "-")</f>
        <v>0.50375939849624063</v>
      </c>
    </row>
    <row r="2141" spans="1:4" x14ac:dyDescent="0.2">
      <c r="A2141">
        <v>13179010208</v>
      </c>
      <c r="B2141" s="14">
        <v>185</v>
      </c>
      <c r="C2141" s="14">
        <v>420</v>
      </c>
      <c r="D2141" s="15">
        <f>IFERROR(HousingProblemsTbl[[#This Row],[Total Rental Units with Severe Housing Problems and Equal to or less than 80% AMI]]/HousingProblemsTbl[[#This Row],[Total Rental Units Equal to or less than 80% AMI]], "-")</f>
        <v>0.44047619047619047</v>
      </c>
    </row>
    <row r="2142" spans="1:4" x14ac:dyDescent="0.2">
      <c r="A2142">
        <v>13179010301</v>
      </c>
      <c r="B2142" s="14">
        <v>120</v>
      </c>
      <c r="C2142" s="14">
        <v>160</v>
      </c>
      <c r="D2142" s="15">
        <f>IFERROR(HousingProblemsTbl[[#This Row],[Total Rental Units with Severe Housing Problems and Equal to or less than 80% AMI]]/HousingProblemsTbl[[#This Row],[Total Rental Units Equal to or less than 80% AMI]], "-")</f>
        <v>0.75</v>
      </c>
    </row>
    <row r="2143" spans="1:4" x14ac:dyDescent="0.2">
      <c r="A2143">
        <v>13179010302</v>
      </c>
      <c r="B2143" s="14">
        <v>390</v>
      </c>
      <c r="C2143" s="14">
        <v>745</v>
      </c>
      <c r="D2143" s="15">
        <f>IFERROR(HousingProblemsTbl[[#This Row],[Total Rental Units with Severe Housing Problems and Equal to or less than 80% AMI]]/HousingProblemsTbl[[#This Row],[Total Rental Units Equal to or less than 80% AMI]], "-")</f>
        <v>0.52348993288590606</v>
      </c>
    </row>
    <row r="2144" spans="1:4" x14ac:dyDescent="0.2">
      <c r="A2144">
        <v>13179010401</v>
      </c>
      <c r="B2144" s="14">
        <v>74</v>
      </c>
      <c r="C2144" s="14">
        <v>245</v>
      </c>
      <c r="D2144" s="15">
        <f>IFERROR(HousingProblemsTbl[[#This Row],[Total Rental Units with Severe Housing Problems and Equal to or less than 80% AMI]]/HousingProblemsTbl[[#This Row],[Total Rental Units Equal to or less than 80% AMI]], "-")</f>
        <v>0.30204081632653063</v>
      </c>
    </row>
    <row r="2145" spans="1:4" x14ac:dyDescent="0.2">
      <c r="A2145">
        <v>13179010402</v>
      </c>
      <c r="B2145" s="14">
        <v>240</v>
      </c>
      <c r="C2145" s="14">
        <v>340</v>
      </c>
      <c r="D2145" s="15">
        <f>IFERROR(HousingProblemsTbl[[#This Row],[Total Rental Units with Severe Housing Problems and Equal to or less than 80% AMI]]/HousingProblemsTbl[[#This Row],[Total Rental Units Equal to or less than 80% AMI]], "-")</f>
        <v>0.70588235294117652</v>
      </c>
    </row>
    <row r="2146" spans="1:4" x14ac:dyDescent="0.2">
      <c r="A2146">
        <v>13179010501</v>
      </c>
      <c r="B2146" s="14">
        <v>60</v>
      </c>
      <c r="C2146" s="14">
        <v>195</v>
      </c>
      <c r="D2146" s="15">
        <f>IFERROR(HousingProblemsTbl[[#This Row],[Total Rental Units with Severe Housing Problems and Equal to or less than 80% AMI]]/HousingProblemsTbl[[#This Row],[Total Rental Units Equal to or less than 80% AMI]], "-")</f>
        <v>0.30769230769230771</v>
      </c>
    </row>
    <row r="2147" spans="1:4" x14ac:dyDescent="0.2">
      <c r="A2147">
        <v>13179010503</v>
      </c>
      <c r="B2147" s="14">
        <v>50</v>
      </c>
      <c r="C2147" s="14">
        <v>90</v>
      </c>
      <c r="D2147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2148" spans="1:4" x14ac:dyDescent="0.2">
      <c r="A2148">
        <v>13179010504</v>
      </c>
      <c r="B2148" s="14">
        <v>14</v>
      </c>
      <c r="C2148" s="14">
        <v>100</v>
      </c>
      <c r="D2148" s="15">
        <f>IFERROR(HousingProblemsTbl[[#This Row],[Total Rental Units with Severe Housing Problems and Equal to or less than 80% AMI]]/HousingProblemsTbl[[#This Row],[Total Rental Units Equal to or less than 80% AMI]], "-")</f>
        <v>0.14000000000000001</v>
      </c>
    </row>
    <row r="2149" spans="1:4" x14ac:dyDescent="0.2">
      <c r="A2149">
        <v>13179010600</v>
      </c>
      <c r="B2149" s="14">
        <v>45</v>
      </c>
      <c r="C2149" s="14">
        <v>185</v>
      </c>
      <c r="D2149" s="15">
        <f>IFERROR(HousingProblemsTbl[[#This Row],[Total Rental Units with Severe Housing Problems and Equal to or less than 80% AMI]]/HousingProblemsTbl[[#This Row],[Total Rental Units Equal to or less than 80% AMI]], "-")</f>
        <v>0.24324324324324326</v>
      </c>
    </row>
    <row r="2150" spans="1:4" x14ac:dyDescent="0.2">
      <c r="A2150">
        <v>13179990000</v>
      </c>
      <c r="B2150" s="14">
        <v>0</v>
      </c>
      <c r="C2150" s="14">
        <v>0</v>
      </c>
      <c r="D2150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151" spans="1:4" x14ac:dyDescent="0.2">
      <c r="A2151">
        <v>13181970100</v>
      </c>
      <c r="B2151" s="14">
        <v>135</v>
      </c>
      <c r="C2151" s="14">
        <v>410</v>
      </c>
      <c r="D2151" s="15">
        <f>IFERROR(HousingProblemsTbl[[#This Row],[Total Rental Units with Severe Housing Problems and Equal to or less than 80% AMI]]/HousingProblemsTbl[[#This Row],[Total Rental Units Equal to or less than 80% AMI]], "-")</f>
        <v>0.32926829268292684</v>
      </c>
    </row>
    <row r="2152" spans="1:4" x14ac:dyDescent="0.2">
      <c r="A2152">
        <v>13181970200</v>
      </c>
      <c r="B2152" s="14">
        <v>60</v>
      </c>
      <c r="C2152" s="14">
        <v>280</v>
      </c>
      <c r="D2152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2153" spans="1:4" x14ac:dyDescent="0.2">
      <c r="A2153">
        <v>13183970101</v>
      </c>
      <c r="B2153" s="14">
        <v>80</v>
      </c>
      <c r="C2153" s="14">
        <v>315</v>
      </c>
      <c r="D2153" s="15">
        <f>IFERROR(HousingProblemsTbl[[#This Row],[Total Rental Units with Severe Housing Problems and Equal to or less than 80% AMI]]/HousingProblemsTbl[[#This Row],[Total Rental Units Equal to or less than 80% AMI]], "-")</f>
        <v>0.25396825396825395</v>
      </c>
    </row>
    <row r="2154" spans="1:4" x14ac:dyDescent="0.2">
      <c r="A2154">
        <v>13183970102</v>
      </c>
      <c r="B2154" s="14">
        <v>55</v>
      </c>
      <c r="C2154" s="14">
        <v>490</v>
      </c>
      <c r="D2154" s="15">
        <f>IFERROR(HousingProblemsTbl[[#This Row],[Total Rental Units with Severe Housing Problems and Equal to or less than 80% AMI]]/HousingProblemsTbl[[#This Row],[Total Rental Units Equal to or less than 80% AMI]], "-")</f>
        <v>0.11224489795918367</v>
      </c>
    </row>
    <row r="2155" spans="1:4" x14ac:dyDescent="0.2">
      <c r="A2155">
        <v>13183970201</v>
      </c>
      <c r="B2155" s="14">
        <v>129</v>
      </c>
      <c r="C2155" s="14">
        <v>255</v>
      </c>
      <c r="D2155" s="15">
        <f>IFERROR(HousingProblemsTbl[[#This Row],[Total Rental Units with Severe Housing Problems and Equal to or less than 80% AMI]]/HousingProblemsTbl[[#This Row],[Total Rental Units Equal to or less than 80% AMI]], "-")</f>
        <v>0.50588235294117645</v>
      </c>
    </row>
    <row r="2156" spans="1:4" x14ac:dyDescent="0.2">
      <c r="A2156">
        <v>13183970202</v>
      </c>
      <c r="B2156" s="14">
        <v>35</v>
      </c>
      <c r="C2156" s="14">
        <v>335</v>
      </c>
      <c r="D2156" s="15">
        <f>IFERROR(HousingProblemsTbl[[#This Row],[Total Rental Units with Severe Housing Problems and Equal to or less than 80% AMI]]/HousingProblemsTbl[[#This Row],[Total Rental Units Equal to or less than 80% AMI]], "-")</f>
        <v>0.1044776119402985</v>
      </c>
    </row>
    <row r="2157" spans="1:4" x14ac:dyDescent="0.2">
      <c r="A2157">
        <v>13183980000</v>
      </c>
      <c r="B2157" s="14">
        <v>0</v>
      </c>
      <c r="C2157" s="14">
        <v>0</v>
      </c>
      <c r="D215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158" spans="1:4" x14ac:dyDescent="0.2">
      <c r="A2158">
        <v>13185010101</v>
      </c>
      <c r="B2158" s="14">
        <v>235</v>
      </c>
      <c r="C2158" s="14">
        <v>450</v>
      </c>
      <c r="D2158" s="15">
        <f>IFERROR(HousingProblemsTbl[[#This Row],[Total Rental Units with Severe Housing Problems and Equal to or less than 80% AMI]]/HousingProblemsTbl[[#This Row],[Total Rental Units Equal to or less than 80% AMI]], "-")</f>
        <v>0.52222222222222225</v>
      </c>
    </row>
    <row r="2159" spans="1:4" x14ac:dyDescent="0.2">
      <c r="A2159">
        <v>13185010102</v>
      </c>
      <c r="B2159" s="14">
        <v>135</v>
      </c>
      <c r="C2159" s="14">
        <v>360</v>
      </c>
      <c r="D2159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2160" spans="1:4" x14ac:dyDescent="0.2">
      <c r="A2160">
        <v>13185010103</v>
      </c>
      <c r="B2160" s="14">
        <v>0</v>
      </c>
      <c r="C2160" s="14">
        <v>150</v>
      </c>
      <c r="D216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61" spans="1:4" x14ac:dyDescent="0.2">
      <c r="A2161">
        <v>13185010201</v>
      </c>
      <c r="B2161" s="14">
        <v>20</v>
      </c>
      <c r="C2161" s="14">
        <v>105</v>
      </c>
      <c r="D2161" s="15">
        <f>IFERROR(HousingProblemsTbl[[#This Row],[Total Rental Units with Severe Housing Problems and Equal to or less than 80% AMI]]/HousingProblemsTbl[[#This Row],[Total Rental Units Equal to or less than 80% AMI]], "-")</f>
        <v>0.19047619047619047</v>
      </c>
    </row>
    <row r="2162" spans="1:4" x14ac:dyDescent="0.2">
      <c r="A2162">
        <v>13185010203</v>
      </c>
      <c r="B2162" s="14">
        <v>70</v>
      </c>
      <c r="C2162" s="14">
        <v>179</v>
      </c>
      <c r="D2162" s="15">
        <f>IFERROR(HousingProblemsTbl[[#This Row],[Total Rental Units with Severe Housing Problems and Equal to or less than 80% AMI]]/HousingProblemsTbl[[#This Row],[Total Rental Units Equal to or less than 80% AMI]], "-")</f>
        <v>0.39106145251396646</v>
      </c>
    </row>
    <row r="2163" spans="1:4" x14ac:dyDescent="0.2">
      <c r="A2163">
        <v>13185010204</v>
      </c>
      <c r="B2163" s="14">
        <v>0</v>
      </c>
      <c r="C2163" s="14">
        <v>75</v>
      </c>
      <c r="D21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64" spans="1:4" x14ac:dyDescent="0.2">
      <c r="A2164">
        <v>13185010301</v>
      </c>
      <c r="B2164" s="14">
        <v>100</v>
      </c>
      <c r="C2164" s="14">
        <v>300</v>
      </c>
      <c r="D2164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165" spans="1:4" x14ac:dyDescent="0.2">
      <c r="A2165">
        <v>13185010302</v>
      </c>
      <c r="B2165" s="14">
        <v>20</v>
      </c>
      <c r="C2165" s="14">
        <v>40</v>
      </c>
      <c r="D216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166" spans="1:4" x14ac:dyDescent="0.2">
      <c r="A2166">
        <v>13185010401</v>
      </c>
      <c r="B2166" s="14">
        <v>60</v>
      </c>
      <c r="C2166" s="14">
        <v>205</v>
      </c>
      <c r="D2166" s="15">
        <f>IFERROR(HousingProblemsTbl[[#This Row],[Total Rental Units with Severe Housing Problems and Equal to or less than 80% AMI]]/HousingProblemsTbl[[#This Row],[Total Rental Units Equal to or less than 80% AMI]], "-")</f>
        <v>0.29268292682926828</v>
      </c>
    </row>
    <row r="2167" spans="1:4" x14ac:dyDescent="0.2">
      <c r="A2167">
        <v>13185010403</v>
      </c>
      <c r="B2167" s="14">
        <v>90</v>
      </c>
      <c r="C2167" s="14">
        <v>295</v>
      </c>
      <c r="D2167" s="15">
        <f>IFERROR(HousingProblemsTbl[[#This Row],[Total Rental Units with Severe Housing Problems and Equal to or less than 80% AMI]]/HousingProblemsTbl[[#This Row],[Total Rental Units Equal to or less than 80% AMI]], "-")</f>
        <v>0.30508474576271188</v>
      </c>
    </row>
    <row r="2168" spans="1:4" x14ac:dyDescent="0.2">
      <c r="A2168">
        <v>13185010404</v>
      </c>
      <c r="B2168" s="14">
        <v>260</v>
      </c>
      <c r="C2168" s="14">
        <v>945</v>
      </c>
      <c r="D2168" s="15">
        <f>IFERROR(HousingProblemsTbl[[#This Row],[Total Rental Units with Severe Housing Problems and Equal to or less than 80% AMI]]/HousingProblemsTbl[[#This Row],[Total Rental Units Equal to or less than 80% AMI]], "-")</f>
        <v>0.27513227513227512</v>
      </c>
    </row>
    <row r="2169" spans="1:4" x14ac:dyDescent="0.2">
      <c r="A2169">
        <v>13185010500</v>
      </c>
      <c r="B2169" s="14">
        <v>425</v>
      </c>
      <c r="C2169" s="14">
        <v>885</v>
      </c>
      <c r="D2169" s="15">
        <f>IFERROR(HousingProblemsTbl[[#This Row],[Total Rental Units with Severe Housing Problems and Equal to or less than 80% AMI]]/HousingProblemsTbl[[#This Row],[Total Rental Units Equal to or less than 80% AMI]], "-")</f>
        <v>0.48022598870056499</v>
      </c>
    </row>
    <row r="2170" spans="1:4" x14ac:dyDescent="0.2">
      <c r="A2170">
        <v>13185010601</v>
      </c>
      <c r="B2170" s="14">
        <v>315</v>
      </c>
      <c r="C2170" s="14">
        <v>1400</v>
      </c>
      <c r="D2170" s="15">
        <f>IFERROR(HousingProblemsTbl[[#This Row],[Total Rental Units with Severe Housing Problems and Equal to or less than 80% AMI]]/HousingProblemsTbl[[#This Row],[Total Rental Units Equal to or less than 80% AMI]], "-")</f>
        <v>0.22500000000000001</v>
      </c>
    </row>
    <row r="2171" spans="1:4" x14ac:dyDescent="0.2">
      <c r="A2171">
        <v>13185010604</v>
      </c>
      <c r="B2171" s="14">
        <v>85</v>
      </c>
      <c r="C2171" s="14">
        <v>184</v>
      </c>
      <c r="D2171" s="15">
        <f>IFERROR(HousingProblemsTbl[[#This Row],[Total Rental Units with Severe Housing Problems and Equal to or less than 80% AMI]]/HousingProblemsTbl[[#This Row],[Total Rental Units Equal to or less than 80% AMI]], "-")</f>
        <v>0.46195652173913043</v>
      </c>
    </row>
    <row r="2172" spans="1:4" x14ac:dyDescent="0.2">
      <c r="A2172">
        <v>13185010700</v>
      </c>
      <c r="B2172" s="14">
        <v>70</v>
      </c>
      <c r="C2172" s="14">
        <v>160</v>
      </c>
      <c r="D2172" s="15">
        <f>IFERROR(HousingProblemsTbl[[#This Row],[Total Rental Units with Severe Housing Problems and Equal to or less than 80% AMI]]/HousingProblemsTbl[[#This Row],[Total Rental Units Equal to or less than 80% AMI]], "-")</f>
        <v>0.4375</v>
      </c>
    </row>
    <row r="2173" spans="1:4" x14ac:dyDescent="0.2">
      <c r="A2173">
        <v>13185010801</v>
      </c>
      <c r="B2173" s="14">
        <v>245</v>
      </c>
      <c r="C2173" s="14">
        <v>710</v>
      </c>
      <c r="D2173" s="15">
        <f>IFERROR(HousingProblemsTbl[[#This Row],[Total Rental Units with Severe Housing Problems and Equal to or less than 80% AMI]]/HousingProblemsTbl[[#This Row],[Total Rental Units Equal to or less than 80% AMI]], "-")</f>
        <v>0.34507042253521125</v>
      </c>
    </row>
    <row r="2174" spans="1:4" x14ac:dyDescent="0.2">
      <c r="A2174">
        <v>13185010802</v>
      </c>
      <c r="B2174" s="14">
        <v>190</v>
      </c>
      <c r="C2174" s="14">
        <v>355</v>
      </c>
      <c r="D2174" s="15">
        <f>IFERROR(HousingProblemsTbl[[#This Row],[Total Rental Units with Severe Housing Problems and Equal to or less than 80% AMI]]/HousingProblemsTbl[[#This Row],[Total Rental Units Equal to or less than 80% AMI]], "-")</f>
        <v>0.53521126760563376</v>
      </c>
    </row>
    <row r="2175" spans="1:4" x14ac:dyDescent="0.2">
      <c r="A2175">
        <v>13185010900</v>
      </c>
      <c r="B2175" s="14">
        <v>165</v>
      </c>
      <c r="C2175" s="14">
        <v>400</v>
      </c>
      <c r="D2175" s="15">
        <f>IFERROR(HousingProblemsTbl[[#This Row],[Total Rental Units with Severe Housing Problems and Equal to or less than 80% AMI]]/HousingProblemsTbl[[#This Row],[Total Rental Units Equal to or less than 80% AMI]], "-")</f>
        <v>0.41249999999999998</v>
      </c>
    </row>
    <row r="2176" spans="1:4" x14ac:dyDescent="0.2">
      <c r="A2176">
        <v>13185011000</v>
      </c>
      <c r="B2176" s="14">
        <v>115</v>
      </c>
      <c r="C2176" s="14">
        <v>485</v>
      </c>
      <c r="D2176" s="15">
        <f>IFERROR(HousingProblemsTbl[[#This Row],[Total Rental Units with Severe Housing Problems and Equal to or less than 80% AMI]]/HousingProblemsTbl[[#This Row],[Total Rental Units Equal to or less than 80% AMI]], "-")</f>
        <v>0.23711340206185566</v>
      </c>
    </row>
    <row r="2177" spans="1:4" x14ac:dyDescent="0.2">
      <c r="A2177">
        <v>13185011100</v>
      </c>
      <c r="B2177" s="14">
        <v>120</v>
      </c>
      <c r="C2177" s="14">
        <v>465</v>
      </c>
      <c r="D2177" s="15">
        <f>IFERROR(HousingProblemsTbl[[#This Row],[Total Rental Units with Severe Housing Problems and Equal to or less than 80% AMI]]/HousingProblemsTbl[[#This Row],[Total Rental Units Equal to or less than 80% AMI]], "-")</f>
        <v>0.25806451612903225</v>
      </c>
    </row>
    <row r="2178" spans="1:4" x14ac:dyDescent="0.2">
      <c r="A2178">
        <v>13185011200</v>
      </c>
      <c r="B2178" s="14">
        <v>365</v>
      </c>
      <c r="C2178" s="14">
        <v>725</v>
      </c>
      <c r="D2178" s="15">
        <f>IFERROR(HousingProblemsTbl[[#This Row],[Total Rental Units with Severe Housing Problems and Equal to or less than 80% AMI]]/HousingProblemsTbl[[#This Row],[Total Rental Units Equal to or less than 80% AMI]], "-")</f>
        <v>0.50344827586206897</v>
      </c>
    </row>
    <row r="2179" spans="1:4" x14ac:dyDescent="0.2">
      <c r="A2179">
        <v>13185011301</v>
      </c>
      <c r="B2179" s="14">
        <v>684</v>
      </c>
      <c r="C2179" s="14">
        <v>1385</v>
      </c>
      <c r="D2179" s="15">
        <f>IFERROR(HousingProblemsTbl[[#This Row],[Total Rental Units with Severe Housing Problems and Equal to or less than 80% AMI]]/HousingProblemsTbl[[#This Row],[Total Rental Units Equal to or less than 80% AMI]], "-")</f>
        <v>0.49386281588447656</v>
      </c>
    </row>
    <row r="2180" spans="1:4" x14ac:dyDescent="0.2">
      <c r="A2180">
        <v>13185011302</v>
      </c>
      <c r="B2180" s="14">
        <v>220</v>
      </c>
      <c r="C2180" s="14">
        <v>580</v>
      </c>
      <c r="D2180" s="15">
        <f>IFERROR(HousingProblemsTbl[[#This Row],[Total Rental Units with Severe Housing Problems and Equal to or less than 80% AMI]]/HousingProblemsTbl[[#This Row],[Total Rental Units Equal to or less than 80% AMI]], "-")</f>
        <v>0.37931034482758619</v>
      </c>
    </row>
    <row r="2181" spans="1:4" x14ac:dyDescent="0.2">
      <c r="A2181">
        <v>13185011401</v>
      </c>
      <c r="B2181" s="14">
        <v>39</v>
      </c>
      <c r="C2181" s="14">
        <v>89</v>
      </c>
      <c r="D2181" s="15">
        <f>IFERROR(HousingProblemsTbl[[#This Row],[Total Rental Units with Severe Housing Problems and Equal to or less than 80% AMI]]/HousingProblemsTbl[[#This Row],[Total Rental Units Equal to or less than 80% AMI]], "-")</f>
        <v>0.43820224719101125</v>
      </c>
    </row>
    <row r="2182" spans="1:4" x14ac:dyDescent="0.2">
      <c r="A2182">
        <v>13185011402</v>
      </c>
      <c r="B2182" s="14">
        <v>60</v>
      </c>
      <c r="C2182" s="14">
        <v>215</v>
      </c>
      <c r="D2182" s="15">
        <f>IFERROR(HousingProblemsTbl[[#This Row],[Total Rental Units with Severe Housing Problems and Equal to or less than 80% AMI]]/HousingProblemsTbl[[#This Row],[Total Rental Units Equal to or less than 80% AMI]], "-")</f>
        <v>0.27906976744186046</v>
      </c>
    </row>
    <row r="2183" spans="1:4" x14ac:dyDescent="0.2">
      <c r="A2183">
        <v>13185011404</v>
      </c>
      <c r="B2183" s="14">
        <v>164</v>
      </c>
      <c r="C2183" s="14">
        <v>245</v>
      </c>
      <c r="D2183" s="15">
        <f>IFERROR(HousingProblemsTbl[[#This Row],[Total Rental Units with Severe Housing Problems and Equal to or less than 80% AMI]]/HousingProblemsTbl[[#This Row],[Total Rental Units Equal to or less than 80% AMI]], "-")</f>
        <v>0.66938775510204085</v>
      </c>
    </row>
    <row r="2184" spans="1:4" x14ac:dyDescent="0.2">
      <c r="A2184">
        <v>13185011405</v>
      </c>
      <c r="B2184" s="14">
        <v>60</v>
      </c>
      <c r="C2184" s="14">
        <v>595</v>
      </c>
      <c r="D2184" s="15">
        <f>IFERROR(HousingProblemsTbl[[#This Row],[Total Rental Units with Severe Housing Problems and Equal to or less than 80% AMI]]/HousingProblemsTbl[[#This Row],[Total Rental Units Equal to or less than 80% AMI]], "-")</f>
        <v>0.10084033613445378</v>
      </c>
    </row>
    <row r="2185" spans="1:4" x14ac:dyDescent="0.2">
      <c r="A2185">
        <v>13185011500</v>
      </c>
      <c r="B2185" s="14">
        <v>24</v>
      </c>
      <c r="C2185" s="14">
        <v>140</v>
      </c>
      <c r="D2185" s="15">
        <f>IFERROR(HousingProblemsTbl[[#This Row],[Total Rental Units with Severe Housing Problems and Equal to or less than 80% AMI]]/HousingProblemsTbl[[#This Row],[Total Rental Units Equal to or less than 80% AMI]], "-")</f>
        <v>0.17142857142857143</v>
      </c>
    </row>
    <row r="2186" spans="1:4" x14ac:dyDescent="0.2">
      <c r="A2186">
        <v>13185011600</v>
      </c>
      <c r="B2186" s="14">
        <v>145</v>
      </c>
      <c r="C2186" s="14">
        <v>370</v>
      </c>
      <c r="D2186" s="15">
        <f>IFERROR(HousingProblemsTbl[[#This Row],[Total Rental Units with Severe Housing Problems and Equal to or less than 80% AMI]]/HousingProblemsTbl[[#This Row],[Total Rental Units Equal to or less than 80% AMI]], "-")</f>
        <v>0.39189189189189189</v>
      </c>
    </row>
    <row r="2187" spans="1:4" x14ac:dyDescent="0.2">
      <c r="A2187">
        <v>13187960103</v>
      </c>
      <c r="B2187" s="14">
        <v>0</v>
      </c>
      <c r="C2187" s="14">
        <v>130</v>
      </c>
      <c r="D218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88" spans="1:4" x14ac:dyDescent="0.2">
      <c r="A2188">
        <v>13187960104</v>
      </c>
      <c r="B2188" s="14">
        <v>0</v>
      </c>
      <c r="C2188" s="14">
        <v>155</v>
      </c>
      <c r="D218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89" spans="1:4" x14ac:dyDescent="0.2">
      <c r="A2189">
        <v>13187960105</v>
      </c>
      <c r="B2189" s="14">
        <v>140</v>
      </c>
      <c r="C2189" s="14">
        <v>210</v>
      </c>
      <c r="D2189" s="15">
        <f>IFERROR(HousingProblemsTbl[[#This Row],[Total Rental Units with Severe Housing Problems and Equal to or less than 80% AMI]]/HousingProblemsTbl[[#This Row],[Total Rental Units Equal to or less than 80% AMI]], "-")</f>
        <v>0.66666666666666663</v>
      </c>
    </row>
    <row r="2190" spans="1:4" x14ac:dyDescent="0.2">
      <c r="A2190">
        <v>13187960106</v>
      </c>
      <c r="B2190" s="14">
        <v>90</v>
      </c>
      <c r="C2190" s="14">
        <v>160</v>
      </c>
      <c r="D2190" s="15">
        <f>IFERROR(HousingProblemsTbl[[#This Row],[Total Rental Units with Severe Housing Problems and Equal to or less than 80% AMI]]/HousingProblemsTbl[[#This Row],[Total Rental Units Equal to or less than 80% AMI]], "-")</f>
        <v>0.5625</v>
      </c>
    </row>
    <row r="2191" spans="1:4" x14ac:dyDescent="0.2">
      <c r="A2191">
        <v>13187960203</v>
      </c>
      <c r="B2191" s="14">
        <v>80</v>
      </c>
      <c r="C2191" s="14">
        <v>210</v>
      </c>
      <c r="D2191" s="15">
        <f>IFERROR(HousingProblemsTbl[[#This Row],[Total Rental Units with Severe Housing Problems and Equal to or less than 80% AMI]]/HousingProblemsTbl[[#This Row],[Total Rental Units Equal to or less than 80% AMI]], "-")</f>
        <v>0.38095238095238093</v>
      </c>
    </row>
    <row r="2192" spans="1:4" x14ac:dyDescent="0.2">
      <c r="A2192">
        <v>13187960204</v>
      </c>
      <c r="B2192" s="14">
        <v>440</v>
      </c>
      <c r="C2192" s="14">
        <v>725</v>
      </c>
      <c r="D2192" s="15">
        <f>IFERROR(HousingProblemsTbl[[#This Row],[Total Rental Units with Severe Housing Problems and Equal to or less than 80% AMI]]/HousingProblemsTbl[[#This Row],[Total Rental Units Equal to or less than 80% AMI]], "-")</f>
        <v>0.60689655172413792</v>
      </c>
    </row>
    <row r="2193" spans="1:4" x14ac:dyDescent="0.2">
      <c r="A2193">
        <v>13187960205</v>
      </c>
      <c r="B2193" s="14">
        <v>100</v>
      </c>
      <c r="C2193" s="14">
        <v>330</v>
      </c>
      <c r="D2193" s="15">
        <f>IFERROR(HousingProblemsTbl[[#This Row],[Total Rental Units with Severe Housing Problems and Equal to or less than 80% AMI]]/HousingProblemsTbl[[#This Row],[Total Rental Units Equal to or less than 80% AMI]], "-")</f>
        <v>0.30303030303030304</v>
      </c>
    </row>
    <row r="2194" spans="1:4" x14ac:dyDescent="0.2">
      <c r="A2194">
        <v>13187960206</v>
      </c>
      <c r="B2194" s="14">
        <v>60</v>
      </c>
      <c r="C2194" s="14">
        <v>220</v>
      </c>
      <c r="D2194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2195" spans="1:4" x14ac:dyDescent="0.2">
      <c r="A2195">
        <v>13189950100</v>
      </c>
      <c r="B2195" s="14">
        <v>0</v>
      </c>
      <c r="C2195" s="14">
        <v>65</v>
      </c>
      <c r="D219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196" spans="1:4" x14ac:dyDescent="0.2">
      <c r="A2196">
        <v>13189950200</v>
      </c>
      <c r="B2196" s="14">
        <v>135</v>
      </c>
      <c r="C2196" s="14">
        <v>655</v>
      </c>
      <c r="D2196" s="15">
        <f>IFERROR(HousingProblemsTbl[[#This Row],[Total Rental Units with Severe Housing Problems and Equal to or less than 80% AMI]]/HousingProblemsTbl[[#This Row],[Total Rental Units Equal to or less than 80% AMI]], "-")</f>
        <v>0.20610687022900764</v>
      </c>
    </row>
    <row r="2197" spans="1:4" x14ac:dyDescent="0.2">
      <c r="A2197">
        <v>13189950300</v>
      </c>
      <c r="B2197" s="14">
        <v>85</v>
      </c>
      <c r="C2197" s="14">
        <v>310</v>
      </c>
      <c r="D2197" s="15">
        <f>IFERROR(HousingProblemsTbl[[#This Row],[Total Rental Units with Severe Housing Problems and Equal to or less than 80% AMI]]/HousingProblemsTbl[[#This Row],[Total Rental Units Equal to or less than 80% AMI]], "-")</f>
        <v>0.27419354838709675</v>
      </c>
    </row>
    <row r="2198" spans="1:4" x14ac:dyDescent="0.2">
      <c r="A2198">
        <v>13189950401</v>
      </c>
      <c r="B2198" s="14">
        <v>35</v>
      </c>
      <c r="C2198" s="14">
        <v>95</v>
      </c>
      <c r="D2198" s="15">
        <f>IFERROR(HousingProblemsTbl[[#This Row],[Total Rental Units with Severe Housing Problems and Equal to or less than 80% AMI]]/HousingProblemsTbl[[#This Row],[Total Rental Units Equal to or less than 80% AMI]], "-")</f>
        <v>0.36842105263157893</v>
      </c>
    </row>
    <row r="2199" spans="1:4" x14ac:dyDescent="0.2">
      <c r="A2199">
        <v>13189950402</v>
      </c>
      <c r="B2199" s="14">
        <v>115</v>
      </c>
      <c r="C2199" s="14">
        <v>390</v>
      </c>
      <c r="D2199" s="15">
        <f>IFERROR(HousingProblemsTbl[[#This Row],[Total Rental Units with Severe Housing Problems and Equal to or less than 80% AMI]]/HousingProblemsTbl[[#This Row],[Total Rental Units Equal to or less than 80% AMI]], "-")</f>
        <v>0.29487179487179488</v>
      </c>
    </row>
    <row r="2200" spans="1:4" x14ac:dyDescent="0.2">
      <c r="A2200">
        <v>13189950500</v>
      </c>
      <c r="B2200" s="14">
        <v>54</v>
      </c>
      <c r="C2200" s="14">
        <v>220</v>
      </c>
      <c r="D2200" s="15">
        <f>IFERROR(HousingProblemsTbl[[#This Row],[Total Rental Units with Severe Housing Problems and Equal to or less than 80% AMI]]/HousingProblemsTbl[[#This Row],[Total Rental Units Equal to or less than 80% AMI]], "-")</f>
        <v>0.24545454545454545</v>
      </c>
    </row>
    <row r="2201" spans="1:4" x14ac:dyDescent="0.2">
      <c r="A2201">
        <v>13191110101</v>
      </c>
      <c r="B2201" s="14">
        <v>0</v>
      </c>
      <c r="C2201" s="14">
        <v>10</v>
      </c>
      <c r="D220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02" spans="1:4" x14ac:dyDescent="0.2">
      <c r="A2202">
        <v>13191110102</v>
      </c>
      <c r="B2202" s="14">
        <v>15</v>
      </c>
      <c r="C2202" s="14">
        <v>95</v>
      </c>
      <c r="D2202" s="15">
        <f>IFERROR(HousingProblemsTbl[[#This Row],[Total Rental Units with Severe Housing Problems and Equal to or less than 80% AMI]]/HousingProblemsTbl[[#This Row],[Total Rental Units Equal to or less than 80% AMI]], "-")</f>
        <v>0.15789473684210525</v>
      </c>
    </row>
    <row r="2203" spans="1:4" x14ac:dyDescent="0.2">
      <c r="A2203">
        <v>13191110103</v>
      </c>
      <c r="B2203" s="14">
        <v>30</v>
      </c>
      <c r="C2203" s="14">
        <v>35</v>
      </c>
      <c r="D2203" s="15">
        <f>IFERROR(HousingProblemsTbl[[#This Row],[Total Rental Units with Severe Housing Problems and Equal to or less than 80% AMI]]/HousingProblemsTbl[[#This Row],[Total Rental Units Equal to or less than 80% AMI]], "-")</f>
        <v>0.8571428571428571</v>
      </c>
    </row>
    <row r="2204" spans="1:4" x14ac:dyDescent="0.2">
      <c r="A2204">
        <v>13191110201</v>
      </c>
      <c r="B2204" s="14">
        <v>4</v>
      </c>
      <c r="C2204" s="14">
        <v>185</v>
      </c>
      <c r="D2204" s="15">
        <f>IFERROR(HousingProblemsTbl[[#This Row],[Total Rental Units with Severe Housing Problems and Equal to or less than 80% AMI]]/HousingProblemsTbl[[#This Row],[Total Rental Units Equal to or less than 80% AMI]], "-")</f>
        <v>2.1621621621621623E-2</v>
      </c>
    </row>
    <row r="2205" spans="1:4" x14ac:dyDescent="0.2">
      <c r="A2205">
        <v>13191110202</v>
      </c>
      <c r="B2205" s="14">
        <v>15</v>
      </c>
      <c r="C2205" s="14">
        <v>180</v>
      </c>
      <c r="D2205" s="15">
        <f>IFERROR(HousingProblemsTbl[[#This Row],[Total Rental Units with Severe Housing Problems and Equal to or less than 80% AMI]]/HousingProblemsTbl[[#This Row],[Total Rental Units Equal to or less than 80% AMI]], "-")</f>
        <v>8.3333333333333329E-2</v>
      </c>
    </row>
    <row r="2206" spans="1:4" x14ac:dyDescent="0.2">
      <c r="A2206">
        <v>13191110300</v>
      </c>
      <c r="B2206" s="14">
        <v>35</v>
      </c>
      <c r="C2206" s="14">
        <v>270</v>
      </c>
      <c r="D2206" s="15">
        <f>IFERROR(HousingProblemsTbl[[#This Row],[Total Rental Units with Severe Housing Problems and Equal to or less than 80% AMI]]/HousingProblemsTbl[[#This Row],[Total Rental Units Equal to or less than 80% AMI]], "-")</f>
        <v>0.12962962962962962</v>
      </c>
    </row>
    <row r="2207" spans="1:4" x14ac:dyDescent="0.2">
      <c r="A2207">
        <v>13191980000</v>
      </c>
      <c r="B2207" s="14">
        <v>0</v>
      </c>
      <c r="C2207" s="14">
        <v>0</v>
      </c>
      <c r="D2207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208" spans="1:4" x14ac:dyDescent="0.2">
      <c r="A2208">
        <v>13191990000</v>
      </c>
      <c r="B2208" s="14">
        <v>0</v>
      </c>
      <c r="C2208" s="14">
        <v>0</v>
      </c>
      <c r="D2208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209" spans="1:4" x14ac:dyDescent="0.2">
      <c r="A2209">
        <v>13193000100</v>
      </c>
      <c r="B2209" s="14">
        <v>100</v>
      </c>
      <c r="C2209" s="14">
        <v>280</v>
      </c>
      <c r="D2209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2210" spans="1:4" x14ac:dyDescent="0.2">
      <c r="A2210">
        <v>13193000200</v>
      </c>
      <c r="B2210" s="14">
        <v>29</v>
      </c>
      <c r="C2210" s="14">
        <v>140</v>
      </c>
      <c r="D2210" s="15">
        <f>IFERROR(HousingProblemsTbl[[#This Row],[Total Rental Units with Severe Housing Problems and Equal to or less than 80% AMI]]/HousingProblemsTbl[[#This Row],[Total Rental Units Equal to or less than 80% AMI]], "-")</f>
        <v>0.20714285714285716</v>
      </c>
    </row>
    <row r="2211" spans="1:4" x14ac:dyDescent="0.2">
      <c r="A2211">
        <v>13193000300</v>
      </c>
      <c r="B2211" s="14">
        <v>160</v>
      </c>
      <c r="C2211" s="14">
        <v>405</v>
      </c>
      <c r="D2211" s="15">
        <f>IFERROR(HousingProblemsTbl[[#This Row],[Total Rental Units with Severe Housing Problems and Equal to or less than 80% AMI]]/HousingProblemsTbl[[#This Row],[Total Rental Units Equal to or less than 80% AMI]], "-")</f>
        <v>0.39506172839506171</v>
      </c>
    </row>
    <row r="2212" spans="1:4" x14ac:dyDescent="0.2">
      <c r="A2212">
        <v>13193000400</v>
      </c>
      <c r="B2212" s="14">
        <v>135</v>
      </c>
      <c r="C2212" s="14">
        <v>390</v>
      </c>
      <c r="D2212" s="15">
        <f>IFERROR(HousingProblemsTbl[[#This Row],[Total Rental Units with Severe Housing Problems and Equal to or less than 80% AMI]]/HousingProblemsTbl[[#This Row],[Total Rental Units Equal to or less than 80% AMI]], "-")</f>
        <v>0.34615384615384615</v>
      </c>
    </row>
    <row r="2213" spans="1:4" x14ac:dyDescent="0.2">
      <c r="A2213">
        <v>13195020100</v>
      </c>
      <c r="B2213" s="14">
        <v>205</v>
      </c>
      <c r="C2213" s="14">
        <v>475</v>
      </c>
      <c r="D2213" s="15">
        <f>IFERROR(HousingProblemsTbl[[#This Row],[Total Rental Units with Severe Housing Problems and Equal to or less than 80% AMI]]/HousingProblemsTbl[[#This Row],[Total Rental Units Equal to or less than 80% AMI]], "-")</f>
        <v>0.43157894736842106</v>
      </c>
    </row>
    <row r="2214" spans="1:4" x14ac:dyDescent="0.2">
      <c r="A2214">
        <v>13195020200</v>
      </c>
      <c r="B2214" s="14">
        <v>70</v>
      </c>
      <c r="C2214" s="14">
        <v>145</v>
      </c>
      <c r="D2214" s="15">
        <f>IFERROR(HousingProblemsTbl[[#This Row],[Total Rental Units with Severe Housing Problems and Equal to or less than 80% AMI]]/HousingProblemsTbl[[#This Row],[Total Rental Units Equal to or less than 80% AMI]], "-")</f>
        <v>0.48275862068965519</v>
      </c>
    </row>
    <row r="2215" spans="1:4" x14ac:dyDescent="0.2">
      <c r="A2215">
        <v>13195020300</v>
      </c>
      <c r="B2215" s="14">
        <v>29</v>
      </c>
      <c r="C2215" s="14">
        <v>510</v>
      </c>
      <c r="D2215" s="15">
        <f>IFERROR(HousingProblemsTbl[[#This Row],[Total Rental Units with Severe Housing Problems and Equal to or less than 80% AMI]]/HousingProblemsTbl[[#This Row],[Total Rental Units Equal to or less than 80% AMI]], "-")</f>
        <v>5.6862745098039215E-2</v>
      </c>
    </row>
    <row r="2216" spans="1:4" x14ac:dyDescent="0.2">
      <c r="A2216">
        <v>13195020400</v>
      </c>
      <c r="B2216" s="14">
        <v>75</v>
      </c>
      <c r="C2216" s="14">
        <v>145</v>
      </c>
      <c r="D2216" s="15">
        <f>IFERROR(HousingProblemsTbl[[#This Row],[Total Rental Units with Severe Housing Problems and Equal to or less than 80% AMI]]/HousingProblemsTbl[[#This Row],[Total Rental Units Equal to or less than 80% AMI]], "-")</f>
        <v>0.51724137931034486</v>
      </c>
    </row>
    <row r="2217" spans="1:4" x14ac:dyDescent="0.2">
      <c r="A2217">
        <v>13195020501</v>
      </c>
      <c r="B2217" s="14">
        <v>20</v>
      </c>
      <c r="C2217" s="14">
        <v>80</v>
      </c>
      <c r="D2217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218" spans="1:4" x14ac:dyDescent="0.2">
      <c r="A2218">
        <v>13195020502</v>
      </c>
      <c r="B2218" s="14">
        <v>170</v>
      </c>
      <c r="C2218" s="14">
        <v>545</v>
      </c>
      <c r="D2218" s="15">
        <f>IFERROR(HousingProblemsTbl[[#This Row],[Total Rental Units with Severe Housing Problems and Equal to or less than 80% AMI]]/HousingProblemsTbl[[#This Row],[Total Rental Units Equal to or less than 80% AMI]], "-")</f>
        <v>0.31192660550458717</v>
      </c>
    </row>
    <row r="2219" spans="1:4" x14ac:dyDescent="0.2">
      <c r="A2219">
        <v>13195020600</v>
      </c>
      <c r="B2219" s="14">
        <v>25</v>
      </c>
      <c r="C2219" s="14">
        <v>110</v>
      </c>
      <c r="D2219" s="15">
        <f>IFERROR(HousingProblemsTbl[[#This Row],[Total Rental Units with Severe Housing Problems and Equal to or less than 80% AMI]]/HousingProblemsTbl[[#This Row],[Total Rental Units Equal to or less than 80% AMI]], "-")</f>
        <v>0.22727272727272727</v>
      </c>
    </row>
    <row r="2220" spans="1:4" x14ac:dyDescent="0.2">
      <c r="A2220">
        <v>13197920100</v>
      </c>
      <c r="B2220" s="14">
        <v>50</v>
      </c>
      <c r="C2220" s="14">
        <v>120</v>
      </c>
      <c r="D2220" s="15">
        <f>IFERROR(HousingProblemsTbl[[#This Row],[Total Rental Units with Severe Housing Problems and Equal to or less than 80% AMI]]/HousingProblemsTbl[[#This Row],[Total Rental Units Equal to or less than 80% AMI]], "-")</f>
        <v>0.41666666666666669</v>
      </c>
    </row>
    <row r="2221" spans="1:4" x14ac:dyDescent="0.2">
      <c r="A2221">
        <v>13197920200</v>
      </c>
      <c r="B2221" s="14">
        <v>55</v>
      </c>
      <c r="C2221" s="14">
        <v>440</v>
      </c>
      <c r="D2221" s="15">
        <f>IFERROR(HousingProblemsTbl[[#This Row],[Total Rental Units with Severe Housing Problems and Equal to or less than 80% AMI]]/HousingProblemsTbl[[#This Row],[Total Rental Units Equal to or less than 80% AMI]], "-")</f>
        <v>0.125</v>
      </c>
    </row>
    <row r="2222" spans="1:4" x14ac:dyDescent="0.2">
      <c r="A2222">
        <v>13199970501</v>
      </c>
      <c r="B2222" s="14">
        <v>25</v>
      </c>
      <c r="C2222" s="14">
        <v>485</v>
      </c>
      <c r="D2222" s="15">
        <f>IFERROR(HousingProblemsTbl[[#This Row],[Total Rental Units with Severe Housing Problems and Equal to or less than 80% AMI]]/HousingProblemsTbl[[#This Row],[Total Rental Units Equal to or less than 80% AMI]], "-")</f>
        <v>5.1546391752577317E-2</v>
      </c>
    </row>
    <row r="2223" spans="1:4" x14ac:dyDescent="0.2">
      <c r="A2223">
        <v>13199970502</v>
      </c>
      <c r="B2223" s="14">
        <v>29</v>
      </c>
      <c r="C2223" s="14">
        <v>215</v>
      </c>
      <c r="D2223" s="15">
        <f>IFERROR(HousingProblemsTbl[[#This Row],[Total Rental Units with Severe Housing Problems and Equal to or less than 80% AMI]]/HousingProblemsTbl[[#This Row],[Total Rental Units Equal to or less than 80% AMI]], "-")</f>
        <v>0.13488372093023257</v>
      </c>
    </row>
    <row r="2224" spans="1:4" x14ac:dyDescent="0.2">
      <c r="A2224">
        <v>13199970600</v>
      </c>
      <c r="B2224" s="14">
        <v>110</v>
      </c>
      <c r="C2224" s="14">
        <v>405</v>
      </c>
      <c r="D2224" s="15">
        <f>IFERROR(HousingProblemsTbl[[#This Row],[Total Rental Units with Severe Housing Problems and Equal to or less than 80% AMI]]/HousingProblemsTbl[[#This Row],[Total Rental Units Equal to or less than 80% AMI]], "-")</f>
        <v>0.27160493827160492</v>
      </c>
    </row>
    <row r="2225" spans="1:4" x14ac:dyDescent="0.2">
      <c r="A2225">
        <v>13199970701</v>
      </c>
      <c r="B2225" s="14">
        <v>35</v>
      </c>
      <c r="C2225" s="14">
        <v>215</v>
      </c>
      <c r="D2225" s="15">
        <f>IFERROR(HousingProblemsTbl[[#This Row],[Total Rental Units with Severe Housing Problems and Equal to or less than 80% AMI]]/HousingProblemsTbl[[#This Row],[Total Rental Units Equal to or less than 80% AMI]], "-")</f>
        <v>0.16279069767441862</v>
      </c>
    </row>
    <row r="2226" spans="1:4" x14ac:dyDescent="0.2">
      <c r="A2226">
        <v>13199970702</v>
      </c>
      <c r="B2226" s="14">
        <v>59</v>
      </c>
      <c r="C2226" s="14">
        <v>245</v>
      </c>
      <c r="D2226" s="15">
        <f>IFERROR(HousingProblemsTbl[[#This Row],[Total Rental Units with Severe Housing Problems and Equal to or less than 80% AMI]]/HousingProblemsTbl[[#This Row],[Total Rental Units Equal to or less than 80% AMI]], "-")</f>
        <v>0.24081632653061225</v>
      </c>
    </row>
    <row r="2227" spans="1:4" x14ac:dyDescent="0.2">
      <c r="A2227">
        <v>13199970801</v>
      </c>
      <c r="B2227" s="14">
        <v>145</v>
      </c>
      <c r="C2227" s="14">
        <v>295</v>
      </c>
      <c r="D2227" s="15">
        <f>IFERROR(HousingProblemsTbl[[#This Row],[Total Rental Units with Severe Housing Problems and Equal to or less than 80% AMI]]/HousingProblemsTbl[[#This Row],[Total Rental Units Equal to or less than 80% AMI]], "-")</f>
        <v>0.49152542372881358</v>
      </c>
    </row>
    <row r="2228" spans="1:4" x14ac:dyDescent="0.2">
      <c r="A2228">
        <v>13199970802</v>
      </c>
      <c r="B2228" s="14">
        <v>10</v>
      </c>
      <c r="C2228" s="14">
        <v>185</v>
      </c>
      <c r="D2228" s="15">
        <f>IFERROR(HousingProblemsTbl[[#This Row],[Total Rental Units with Severe Housing Problems and Equal to or less than 80% AMI]]/HousingProblemsTbl[[#This Row],[Total Rental Units Equal to or less than 80% AMI]], "-")</f>
        <v>5.4054054054054057E-2</v>
      </c>
    </row>
    <row r="2229" spans="1:4" x14ac:dyDescent="0.2">
      <c r="A2229">
        <v>13201950100</v>
      </c>
      <c r="B2229" s="14">
        <v>30</v>
      </c>
      <c r="C2229" s="14">
        <v>124</v>
      </c>
      <c r="D2229" s="15">
        <f>IFERROR(HousingProblemsTbl[[#This Row],[Total Rental Units with Severe Housing Problems and Equal to or less than 80% AMI]]/HousingProblemsTbl[[#This Row],[Total Rental Units Equal to or less than 80% AMI]], "-")</f>
        <v>0.24193548387096775</v>
      </c>
    </row>
    <row r="2230" spans="1:4" x14ac:dyDescent="0.2">
      <c r="A2230">
        <v>13201950200</v>
      </c>
      <c r="B2230" s="14">
        <v>39</v>
      </c>
      <c r="C2230" s="14">
        <v>220</v>
      </c>
      <c r="D2230" s="15">
        <f>IFERROR(HousingProblemsTbl[[#This Row],[Total Rental Units with Severe Housing Problems and Equal to or less than 80% AMI]]/HousingProblemsTbl[[#This Row],[Total Rental Units Equal to or less than 80% AMI]], "-")</f>
        <v>0.17727272727272728</v>
      </c>
    </row>
    <row r="2231" spans="1:4" x14ac:dyDescent="0.2">
      <c r="A2231">
        <v>13201950300</v>
      </c>
      <c r="B2231" s="14">
        <v>95</v>
      </c>
      <c r="C2231" s="14">
        <v>120</v>
      </c>
      <c r="D2231" s="15">
        <f>IFERROR(HousingProblemsTbl[[#This Row],[Total Rental Units with Severe Housing Problems and Equal to or less than 80% AMI]]/HousingProblemsTbl[[#This Row],[Total Rental Units Equal to or less than 80% AMI]], "-")</f>
        <v>0.79166666666666663</v>
      </c>
    </row>
    <row r="2232" spans="1:4" x14ac:dyDescent="0.2">
      <c r="A2232">
        <v>13205090100</v>
      </c>
      <c r="B2232" s="14">
        <v>55</v>
      </c>
      <c r="C2232" s="14">
        <v>165</v>
      </c>
      <c r="D2232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233" spans="1:4" x14ac:dyDescent="0.2">
      <c r="A2233">
        <v>13205090200</v>
      </c>
      <c r="B2233" s="14">
        <v>85</v>
      </c>
      <c r="C2233" s="14">
        <v>335</v>
      </c>
      <c r="D2233" s="15">
        <f>IFERROR(HousingProblemsTbl[[#This Row],[Total Rental Units with Severe Housing Problems and Equal to or less than 80% AMI]]/HousingProblemsTbl[[#This Row],[Total Rental Units Equal to or less than 80% AMI]], "-")</f>
        <v>0.2537313432835821</v>
      </c>
    </row>
    <row r="2234" spans="1:4" x14ac:dyDescent="0.2">
      <c r="A2234">
        <v>13205090300</v>
      </c>
      <c r="B2234" s="14">
        <v>194</v>
      </c>
      <c r="C2234" s="14">
        <v>395</v>
      </c>
      <c r="D2234" s="15">
        <f>IFERROR(HousingProblemsTbl[[#This Row],[Total Rental Units with Severe Housing Problems and Equal to or less than 80% AMI]]/HousingProblemsTbl[[#This Row],[Total Rental Units Equal to or less than 80% AMI]], "-")</f>
        <v>0.49113924050632912</v>
      </c>
    </row>
    <row r="2235" spans="1:4" x14ac:dyDescent="0.2">
      <c r="A2235">
        <v>13205090401</v>
      </c>
      <c r="B2235" s="14">
        <v>0</v>
      </c>
      <c r="C2235" s="14">
        <v>8</v>
      </c>
      <c r="D223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36" spans="1:4" x14ac:dyDescent="0.2">
      <c r="A2236">
        <v>13205090402</v>
      </c>
      <c r="B2236" s="14">
        <v>265</v>
      </c>
      <c r="C2236" s="14">
        <v>340</v>
      </c>
      <c r="D2236" s="15">
        <f>IFERROR(HousingProblemsTbl[[#This Row],[Total Rental Units with Severe Housing Problems and Equal to or less than 80% AMI]]/HousingProblemsTbl[[#This Row],[Total Rental Units Equal to or less than 80% AMI]], "-")</f>
        <v>0.77941176470588236</v>
      </c>
    </row>
    <row r="2237" spans="1:4" x14ac:dyDescent="0.2">
      <c r="A2237">
        <v>13205090501</v>
      </c>
      <c r="B2237" s="14">
        <v>185</v>
      </c>
      <c r="C2237" s="14">
        <v>500</v>
      </c>
      <c r="D2237" s="15">
        <f>IFERROR(HousingProblemsTbl[[#This Row],[Total Rental Units with Severe Housing Problems and Equal to or less than 80% AMI]]/HousingProblemsTbl[[#This Row],[Total Rental Units Equal to or less than 80% AMI]], "-")</f>
        <v>0.37</v>
      </c>
    </row>
    <row r="2238" spans="1:4" x14ac:dyDescent="0.2">
      <c r="A2238">
        <v>13205090502</v>
      </c>
      <c r="B2238" s="14">
        <v>50</v>
      </c>
      <c r="C2238" s="14">
        <v>170</v>
      </c>
      <c r="D2238" s="15">
        <f>IFERROR(HousingProblemsTbl[[#This Row],[Total Rental Units with Severe Housing Problems and Equal to or less than 80% AMI]]/HousingProblemsTbl[[#This Row],[Total Rental Units Equal to or less than 80% AMI]], "-")</f>
        <v>0.29411764705882354</v>
      </c>
    </row>
    <row r="2239" spans="1:4" x14ac:dyDescent="0.2">
      <c r="A2239">
        <v>13207050101</v>
      </c>
      <c r="B2239" s="14">
        <v>60</v>
      </c>
      <c r="C2239" s="14">
        <v>130</v>
      </c>
      <c r="D2239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2240" spans="1:4" x14ac:dyDescent="0.2">
      <c r="A2240">
        <v>13207050102</v>
      </c>
      <c r="B2240" s="14">
        <v>260</v>
      </c>
      <c r="C2240" s="14">
        <v>405</v>
      </c>
      <c r="D2240" s="15">
        <f>IFERROR(HousingProblemsTbl[[#This Row],[Total Rental Units with Severe Housing Problems and Equal to or less than 80% AMI]]/HousingProblemsTbl[[#This Row],[Total Rental Units Equal to or less than 80% AMI]], "-")</f>
        <v>0.64197530864197527</v>
      </c>
    </row>
    <row r="2241" spans="1:4" x14ac:dyDescent="0.2">
      <c r="A2241">
        <v>13207050200</v>
      </c>
      <c r="B2241" s="14">
        <v>145</v>
      </c>
      <c r="C2241" s="14">
        <v>685</v>
      </c>
      <c r="D2241" s="15">
        <f>IFERROR(HousingProblemsTbl[[#This Row],[Total Rental Units with Severe Housing Problems and Equal to or less than 80% AMI]]/HousingProblemsTbl[[#This Row],[Total Rental Units Equal to or less than 80% AMI]], "-")</f>
        <v>0.21167883211678831</v>
      </c>
    </row>
    <row r="2242" spans="1:4" x14ac:dyDescent="0.2">
      <c r="A2242">
        <v>13207050301</v>
      </c>
      <c r="B2242" s="14">
        <v>14</v>
      </c>
      <c r="C2242" s="14">
        <v>40</v>
      </c>
      <c r="D2242" s="15">
        <f>IFERROR(HousingProblemsTbl[[#This Row],[Total Rental Units with Severe Housing Problems and Equal to or less than 80% AMI]]/HousingProblemsTbl[[#This Row],[Total Rental Units Equal to or less than 80% AMI]], "-")</f>
        <v>0.35</v>
      </c>
    </row>
    <row r="2243" spans="1:4" x14ac:dyDescent="0.2">
      <c r="A2243">
        <v>13207050302</v>
      </c>
      <c r="B2243" s="14">
        <v>0</v>
      </c>
      <c r="C2243" s="14">
        <v>170</v>
      </c>
      <c r="D224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44" spans="1:4" x14ac:dyDescent="0.2">
      <c r="A2244">
        <v>13209950100</v>
      </c>
      <c r="B2244" s="14">
        <v>24</v>
      </c>
      <c r="C2244" s="14">
        <v>44</v>
      </c>
      <c r="D2244" s="15">
        <f>IFERROR(HousingProblemsTbl[[#This Row],[Total Rental Units with Severe Housing Problems and Equal to or less than 80% AMI]]/HousingProblemsTbl[[#This Row],[Total Rental Units Equal to or less than 80% AMI]], "-")</f>
        <v>0.54545454545454541</v>
      </c>
    </row>
    <row r="2245" spans="1:4" x14ac:dyDescent="0.2">
      <c r="A2245">
        <v>13209950200</v>
      </c>
      <c r="B2245" s="14">
        <v>120</v>
      </c>
      <c r="C2245" s="14">
        <v>455</v>
      </c>
      <c r="D2245" s="15">
        <f>IFERROR(HousingProblemsTbl[[#This Row],[Total Rental Units with Severe Housing Problems and Equal to or less than 80% AMI]]/HousingProblemsTbl[[#This Row],[Total Rental Units Equal to or less than 80% AMI]], "-")</f>
        <v>0.26373626373626374</v>
      </c>
    </row>
    <row r="2246" spans="1:4" x14ac:dyDescent="0.2">
      <c r="A2246">
        <v>13209950300</v>
      </c>
      <c r="B2246" s="14">
        <v>19</v>
      </c>
      <c r="C2246" s="14">
        <v>75</v>
      </c>
      <c r="D2246" s="15">
        <f>IFERROR(HousingProblemsTbl[[#This Row],[Total Rental Units with Severe Housing Problems and Equal to or less than 80% AMI]]/HousingProblemsTbl[[#This Row],[Total Rental Units Equal to or less than 80% AMI]], "-")</f>
        <v>0.25333333333333335</v>
      </c>
    </row>
    <row r="2247" spans="1:4" x14ac:dyDescent="0.2">
      <c r="A2247">
        <v>13211010100</v>
      </c>
      <c r="B2247" s="14">
        <v>30</v>
      </c>
      <c r="C2247" s="14">
        <v>58</v>
      </c>
      <c r="D2247" s="15">
        <f>IFERROR(HousingProblemsTbl[[#This Row],[Total Rental Units with Severe Housing Problems and Equal to or less than 80% AMI]]/HousingProblemsTbl[[#This Row],[Total Rental Units Equal to or less than 80% AMI]], "-")</f>
        <v>0.51724137931034486</v>
      </c>
    </row>
    <row r="2248" spans="1:4" x14ac:dyDescent="0.2">
      <c r="A2248">
        <v>13211010200</v>
      </c>
      <c r="B2248" s="14">
        <v>19</v>
      </c>
      <c r="C2248" s="14">
        <v>255</v>
      </c>
      <c r="D2248" s="15">
        <f>IFERROR(HousingProblemsTbl[[#This Row],[Total Rental Units with Severe Housing Problems and Equal to or less than 80% AMI]]/HousingProblemsTbl[[#This Row],[Total Rental Units Equal to or less than 80% AMI]], "-")</f>
        <v>7.4509803921568626E-2</v>
      </c>
    </row>
    <row r="2249" spans="1:4" x14ac:dyDescent="0.2">
      <c r="A2249">
        <v>13211010301</v>
      </c>
      <c r="B2249" s="14">
        <v>74</v>
      </c>
      <c r="C2249" s="14">
        <v>255</v>
      </c>
      <c r="D2249" s="15">
        <f>IFERROR(HousingProblemsTbl[[#This Row],[Total Rental Units with Severe Housing Problems and Equal to or less than 80% AMI]]/HousingProblemsTbl[[#This Row],[Total Rental Units Equal to or less than 80% AMI]], "-")</f>
        <v>0.29019607843137257</v>
      </c>
    </row>
    <row r="2250" spans="1:4" x14ac:dyDescent="0.2">
      <c r="A2250">
        <v>13211010302</v>
      </c>
      <c r="B2250" s="14">
        <v>20</v>
      </c>
      <c r="C2250" s="14">
        <v>225</v>
      </c>
      <c r="D2250" s="15">
        <f>IFERROR(HousingProblemsTbl[[#This Row],[Total Rental Units with Severe Housing Problems and Equal to or less than 80% AMI]]/HousingProblemsTbl[[#This Row],[Total Rental Units Equal to or less than 80% AMI]], "-")</f>
        <v>8.8888888888888892E-2</v>
      </c>
    </row>
    <row r="2251" spans="1:4" x14ac:dyDescent="0.2">
      <c r="A2251">
        <v>13211010400</v>
      </c>
      <c r="B2251" s="14">
        <v>30</v>
      </c>
      <c r="C2251" s="14">
        <v>49</v>
      </c>
      <c r="D2251" s="15">
        <f>IFERROR(HousingProblemsTbl[[#This Row],[Total Rental Units with Severe Housing Problems and Equal to or less than 80% AMI]]/HousingProblemsTbl[[#This Row],[Total Rental Units Equal to or less than 80% AMI]], "-")</f>
        <v>0.61224489795918369</v>
      </c>
    </row>
    <row r="2252" spans="1:4" x14ac:dyDescent="0.2">
      <c r="A2252">
        <v>13211010500</v>
      </c>
      <c r="B2252" s="14">
        <v>25</v>
      </c>
      <c r="C2252" s="14">
        <v>79</v>
      </c>
      <c r="D2252" s="15">
        <f>IFERROR(HousingProblemsTbl[[#This Row],[Total Rental Units with Severe Housing Problems and Equal to or less than 80% AMI]]/HousingProblemsTbl[[#This Row],[Total Rental Units Equal to or less than 80% AMI]], "-")</f>
        <v>0.31645569620253167</v>
      </c>
    </row>
    <row r="2253" spans="1:4" x14ac:dyDescent="0.2">
      <c r="A2253">
        <v>13213010100</v>
      </c>
      <c r="B2253" s="14">
        <v>15</v>
      </c>
      <c r="C2253" s="14">
        <v>145</v>
      </c>
      <c r="D2253" s="15">
        <f>IFERROR(HousingProblemsTbl[[#This Row],[Total Rental Units with Severe Housing Problems and Equal to or less than 80% AMI]]/HousingProblemsTbl[[#This Row],[Total Rental Units Equal to or less than 80% AMI]], "-")</f>
        <v>0.10344827586206896</v>
      </c>
    </row>
    <row r="2254" spans="1:4" x14ac:dyDescent="0.2">
      <c r="A2254">
        <v>13213010201</v>
      </c>
      <c r="B2254" s="14">
        <v>44</v>
      </c>
      <c r="C2254" s="14">
        <v>89</v>
      </c>
      <c r="D2254" s="15">
        <f>IFERROR(HousingProblemsTbl[[#This Row],[Total Rental Units with Severe Housing Problems and Equal to or less than 80% AMI]]/HousingProblemsTbl[[#This Row],[Total Rental Units Equal to or less than 80% AMI]], "-")</f>
        <v>0.4943820224719101</v>
      </c>
    </row>
    <row r="2255" spans="1:4" x14ac:dyDescent="0.2">
      <c r="A2255">
        <v>13213010203</v>
      </c>
      <c r="B2255" s="14">
        <v>45</v>
      </c>
      <c r="C2255" s="14">
        <v>45</v>
      </c>
      <c r="D2255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256" spans="1:4" x14ac:dyDescent="0.2">
      <c r="A2256">
        <v>13213010204</v>
      </c>
      <c r="B2256" s="14">
        <v>90</v>
      </c>
      <c r="C2256" s="14">
        <v>195</v>
      </c>
      <c r="D2256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2257" spans="1:4" x14ac:dyDescent="0.2">
      <c r="A2257">
        <v>13213010300</v>
      </c>
      <c r="B2257" s="14">
        <v>150</v>
      </c>
      <c r="C2257" s="14">
        <v>285</v>
      </c>
      <c r="D2257" s="15">
        <f>IFERROR(HousingProblemsTbl[[#This Row],[Total Rental Units with Severe Housing Problems and Equal to or less than 80% AMI]]/HousingProblemsTbl[[#This Row],[Total Rental Units Equal to or less than 80% AMI]], "-")</f>
        <v>0.52631578947368418</v>
      </c>
    </row>
    <row r="2258" spans="1:4" x14ac:dyDescent="0.2">
      <c r="A2258">
        <v>13213010401</v>
      </c>
      <c r="B2258" s="14">
        <v>150</v>
      </c>
      <c r="C2258" s="14">
        <v>380</v>
      </c>
      <c r="D2258" s="15">
        <f>IFERROR(HousingProblemsTbl[[#This Row],[Total Rental Units with Severe Housing Problems and Equal to or less than 80% AMI]]/HousingProblemsTbl[[#This Row],[Total Rental Units Equal to or less than 80% AMI]], "-")</f>
        <v>0.39473684210526316</v>
      </c>
    </row>
    <row r="2259" spans="1:4" x14ac:dyDescent="0.2">
      <c r="A2259">
        <v>13213010402</v>
      </c>
      <c r="B2259" s="14">
        <v>20</v>
      </c>
      <c r="C2259" s="14">
        <v>195</v>
      </c>
      <c r="D2259" s="15">
        <f>IFERROR(HousingProblemsTbl[[#This Row],[Total Rental Units with Severe Housing Problems and Equal to or less than 80% AMI]]/HousingProblemsTbl[[#This Row],[Total Rental Units Equal to or less than 80% AMI]], "-")</f>
        <v>0.10256410256410256</v>
      </c>
    </row>
    <row r="2260" spans="1:4" x14ac:dyDescent="0.2">
      <c r="A2260">
        <v>13213010500</v>
      </c>
      <c r="B2260" s="14">
        <v>25</v>
      </c>
      <c r="C2260" s="14">
        <v>165</v>
      </c>
      <c r="D2260" s="15">
        <f>IFERROR(HousingProblemsTbl[[#This Row],[Total Rental Units with Severe Housing Problems and Equal to or less than 80% AMI]]/HousingProblemsTbl[[#This Row],[Total Rental Units Equal to or less than 80% AMI]], "-")</f>
        <v>0.15151515151515152</v>
      </c>
    </row>
    <row r="2261" spans="1:4" x14ac:dyDescent="0.2">
      <c r="A2261">
        <v>13213010600</v>
      </c>
      <c r="B2261" s="14">
        <v>24</v>
      </c>
      <c r="C2261" s="14">
        <v>355</v>
      </c>
      <c r="D2261" s="15">
        <f>IFERROR(HousingProblemsTbl[[#This Row],[Total Rental Units with Severe Housing Problems and Equal to or less than 80% AMI]]/HousingProblemsTbl[[#This Row],[Total Rental Units Equal to or less than 80% AMI]], "-")</f>
        <v>6.7605633802816895E-2</v>
      </c>
    </row>
    <row r="2262" spans="1:4" x14ac:dyDescent="0.2">
      <c r="A2262">
        <v>13213010700</v>
      </c>
      <c r="B2262" s="14">
        <v>160</v>
      </c>
      <c r="C2262" s="14">
        <v>655</v>
      </c>
      <c r="D2262" s="15">
        <f>IFERROR(HousingProblemsTbl[[#This Row],[Total Rental Units with Severe Housing Problems and Equal to or less than 80% AMI]]/HousingProblemsTbl[[#This Row],[Total Rental Units Equal to or less than 80% AMI]], "-")</f>
        <v>0.24427480916030533</v>
      </c>
    </row>
    <row r="2263" spans="1:4" x14ac:dyDescent="0.2">
      <c r="A2263">
        <v>13215000200</v>
      </c>
      <c r="B2263" s="14">
        <v>14</v>
      </c>
      <c r="C2263" s="14">
        <v>125</v>
      </c>
      <c r="D2263" s="15">
        <f>IFERROR(HousingProblemsTbl[[#This Row],[Total Rental Units with Severe Housing Problems and Equal to or less than 80% AMI]]/HousingProblemsTbl[[#This Row],[Total Rental Units Equal to or less than 80% AMI]], "-")</f>
        <v>0.112</v>
      </c>
    </row>
    <row r="2264" spans="1:4" x14ac:dyDescent="0.2">
      <c r="A2264">
        <v>13215000300</v>
      </c>
      <c r="B2264" s="14">
        <v>134</v>
      </c>
      <c r="C2264" s="14">
        <v>250</v>
      </c>
      <c r="D2264" s="15">
        <f>IFERROR(HousingProblemsTbl[[#This Row],[Total Rental Units with Severe Housing Problems and Equal to or less than 80% AMI]]/HousingProblemsTbl[[#This Row],[Total Rental Units Equal to or less than 80% AMI]], "-")</f>
        <v>0.53600000000000003</v>
      </c>
    </row>
    <row r="2265" spans="1:4" x14ac:dyDescent="0.2">
      <c r="A2265">
        <v>13215000400</v>
      </c>
      <c r="B2265" s="14">
        <v>120</v>
      </c>
      <c r="C2265" s="14">
        <v>225</v>
      </c>
      <c r="D2265" s="15">
        <f>IFERROR(HousingProblemsTbl[[#This Row],[Total Rental Units with Severe Housing Problems and Equal to or less than 80% AMI]]/HousingProblemsTbl[[#This Row],[Total Rental Units Equal to or less than 80% AMI]], "-")</f>
        <v>0.53333333333333333</v>
      </c>
    </row>
    <row r="2266" spans="1:4" x14ac:dyDescent="0.2">
      <c r="A2266">
        <v>13215000800</v>
      </c>
      <c r="B2266" s="14">
        <v>215</v>
      </c>
      <c r="C2266" s="14">
        <v>425</v>
      </c>
      <c r="D2266" s="15">
        <f>IFERROR(HousingProblemsTbl[[#This Row],[Total Rental Units with Severe Housing Problems and Equal to or less than 80% AMI]]/HousingProblemsTbl[[#This Row],[Total Rental Units Equal to or less than 80% AMI]], "-")</f>
        <v>0.50588235294117645</v>
      </c>
    </row>
    <row r="2267" spans="1:4" x14ac:dyDescent="0.2">
      <c r="A2267">
        <v>13215000900</v>
      </c>
      <c r="B2267" s="14">
        <v>95</v>
      </c>
      <c r="C2267" s="14">
        <v>420</v>
      </c>
      <c r="D2267" s="15">
        <f>IFERROR(HousingProblemsTbl[[#This Row],[Total Rental Units with Severe Housing Problems and Equal to or less than 80% AMI]]/HousingProblemsTbl[[#This Row],[Total Rental Units Equal to or less than 80% AMI]], "-")</f>
        <v>0.22619047619047619</v>
      </c>
    </row>
    <row r="2268" spans="1:4" x14ac:dyDescent="0.2">
      <c r="A2268">
        <v>13215001000</v>
      </c>
      <c r="B2268" s="14">
        <v>105</v>
      </c>
      <c r="C2268" s="14">
        <v>265</v>
      </c>
      <c r="D2268" s="15">
        <f>IFERROR(HousingProblemsTbl[[#This Row],[Total Rental Units with Severe Housing Problems and Equal to or less than 80% AMI]]/HousingProblemsTbl[[#This Row],[Total Rental Units Equal to or less than 80% AMI]], "-")</f>
        <v>0.39622641509433965</v>
      </c>
    </row>
    <row r="2269" spans="1:4" x14ac:dyDescent="0.2">
      <c r="A2269">
        <v>13215001100</v>
      </c>
      <c r="B2269" s="14">
        <v>60</v>
      </c>
      <c r="C2269" s="14">
        <v>60</v>
      </c>
      <c r="D226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270" spans="1:4" x14ac:dyDescent="0.2">
      <c r="A2270">
        <v>13215001200</v>
      </c>
      <c r="B2270" s="14">
        <v>330</v>
      </c>
      <c r="C2270" s="14">
        <v>650</v>
      </c>
      <c r="D2270" s="15">
        <f>IFERROR(HousingProblemsTbl[[#This Row],[Total Rental Units with Severe Housing Problems and Equal to or less than 80% AMI]]/HousingProblemsTbl[[#This Row],[Total Rental Units Equal to or less than 80% AMI]], "-")</f>
        <v>0.50769230769230766</v>
      </c>
    </row>
    <row r="2271" spans="1:4" x14ac:dyDescent="0.2">
      <c r="A2271">
        <v>13215001400</v>
      </c>
      <c r="B2271" s="14">
        <v>220</v>
      </c>
      <c r="C2271" s="14">
        <v>470</v>
      </c>
      <c r="D2271" s="15">
        <f>IFERROR(HousingProblemsTbl[[#This Row],[Total Rental Units with Severe Housing Problems and Equal to or less than 80% AMI]]/HousingProblemsTbl[[#This Row],[Total Rental Units Equal to or less than 80% AMI]], "-")</f>
        <v>0.46808510638297873</v>
      </c>
    </row>
    <row r="2272" spans="1:4" x14ac:dyDescent="0.2">
      <c r="A2272">
        <v>13215001600</v>
      </c>
      <c r="B2272" s="14">
        <v>410</v>
      </c>
      <c r="C2272" s="14">
        <v>950</v>
      </c>
      <c r="D2272" s="15">
        <f>IFERROR(HousingProblemsTbl[[#This Row],[Total Rental Units with Severe Housing Problems and Equal to or less than 80% AMI]]/HousingProblemsTbl[[#This Row],[Total Rental Units Equal to or less than 80% AMI]], "-")</f>
        <v>0.43157894736842106</v>
      </c>
    </row>
    <row r="2273" spans="1:4" x14ac:dyDescent="0.2">
      <c r="A2273">
        <v>13215001800</v>
      </c>
      <c r="B2273" s="14">
        <v>230</v>
      </c>
      <c r="C2273" s="14">
        <v>365</v>
      </c>
      <c r="D2273" s="15">
        <f>IFERROR(HousingProblemsTbl[[#This Row],[Total Rental Units with Severe Housing Problems and Equal to or less than 80% AMI]]/HousingProblemsTbl[[#This Row],[Total Rental Units Equal to or less than 80% AMI]], "-")</f>
        <v>0.63013698630136983</v>
      </c>
    </row>
    <row r="2274" spans="1:4" x14ac:dyDescent="0.2">
      <c r="A2274">
        <v>13215002000</v>
      </c>
      <c r="B2274" s="14">
        <v>210</v>
      </c>
      <c r="C2274" s="14">
        <v>440</v>
      </c>
      <c r="D2274" s="15">
        <f>IFERROR(HousingProblemsTbl[[#This Row],[Total Rental Units with Severe Housing Problems and Equal to or less than 80% AMI]]/HousingProblemsTbl[[#This Row],[Total Rental Units Equal to or less than 80% AMI]], "-")</f>
        <v>0.47727272727272729</v>
      </c>
    </row>
    <row r="2275" spans="1:4" x14ac:dyDescent="0.2">
      <c r="A2275">
        <v>13215002100</v>
      </c>
      <c r="B2275" s="14">
        <v>195</v>
      </c>
      <c r="C2275" s="14">
        <v>340</v>
      </c>
      <c r="D2275" s="15">
        <f>IFERROR(HousingProblemsTbl[[#This Row],[Total Rental Units with Severe Housing Problems and Equal to or less than 80% AMI]]/HousingProblemsTbl[[#This Row],[Total Rental Units Equal to or less than 80% AMI]], "-")</f>
        <v>0.57352941176470584</v>
      </c>
    </row>
    <row r="2276" spans="1:4" x14ac:dyDescent="0.2">
      <c r="A2276">
        <v>13215002200</v>
      </c>
      <c r="B2276" s="14">
        <v>260</v>
      </c>
      <c r="C2276" s="14">
        <v>515</v>
      </c>
      <c r="D2276" s="15">
        <f>IFERROR(HousingProblemsTbl[[#This Row],[Total Rental Units with Severe Housing Problems and Equal to or less than 80% AMI]]/HousingProblemsTbl[[#This Row],[Total Rental Units Equal to or less than 80% AMI]], "-")</f>
        <v>0.50485436893203883</v>
      </c>
    </row>
    <row r="2277" spans="1:4" x14ac:dyDescent="0.2">
      <c r="A2277">
        <v>13215002300</v>
      </c>
      <c r="B2277" s="14">
        <v>145</v>
      </c>
      <c r="C2277" s="14">
        <v>355</v>
      </c>
      <c r="D2277" s="15">
        <f>IFERROR(HousingProblemsTbl[[#This Row],[Total Rental Units with Severe Housing Problems and Equal to or less than 80% AMI]]/HousingProblemsTbl[[#This Row],[Total Rental Units Equal to or less than 80% AMI]], "-")</f>
        <v>0.40845070422535212</v>
      </c>
    </row>
    <row r="2278" spans="1:4" x14ac:dyDescent="0.2">
      <c r="A2278">
        <v>13215002400</v>
      </c>
      <c r="B2278" s="14">
        <v>85</v>
      </c>
      <c r="C2278" s="14">
        <v>400</v>
      </c>
      <c r="D2278" s="15">
        <f>IFERROR(HousingProblemsTbl[[#This Row],[Total Rental Units with Severe Housing Problems and Equal to or less than 80% AMI]]/HousingProblemsTbl[[#This Row],[Total Rental Units Equal to or less than 80% AMI]], "-")</f>
        <v>0.21249999999999999</v>
      </c>
    </row>
    <row r="2279" spans="1:4" x14ac:dyDescent="0.2">
      <c r="A2279">
        <v>13215002500</v>
      </c>
      <c r="B2279" s="14">
        <v>110</v>
      </c>
      <c r="C2279" s="14">
        <v>260</v>
      </c>
      <c r="D2279" s="15">
        <f>IFERROR(HousingProblemsTbl[[#This Row],[Total Rental Units with Severe Housing Problems and Equal to or less than 80% AMI]]/HousingProblemsTbl[[#This Row],[Total Rental Units Equal to or less than 80% AMI]], "-")</f>
        <v>0.42307692307692307</v>
      </c>
    </row>
    <row r="2280" spans="1:4" x14ac:dyDescent="0.2">
      <c r="A2280">
        <v>13215002700</v>
      </c>
      <c r="B2280" s="14">
        <v>170</v>
      </c>
      <c r="C2280" s="14">
        <v>495</v>
      </c>
      <c r="D2280" s="15">
        <f>IFERROR(HousingProblemsTbl[[#This Row],[Total Rental Units with Severe Housing Problems and Equal to or less than 80% AMI]]/HousingProblemsTbl[[#This Row],[Total Rental Units Equal to or less than 80% AMI]], "-")</f>
        <v>0.34343434343434343</v>
      </c>
    </row>
    <row r="2281" spans="1:4" x14ac:dyDescent="0.2">
      <c r="A2281">
        <v>13215002800</v>
      </c>
      <c r="B2281" s="14">
        <v>150</v>
      </c>
      <c r="C2281" s="14">
        <v>390</v>
      </c>
      <c r="D2281" s="15">
        <f>IFERROR(HousingProblemsTbl[[#This Row],[Total Rental Units with Severe Housing Problems and Equal to or less than 80% AMI]]/HousingProblemsTbl[[#This Row],[Total Rental Units Equal to or less than 80% AMI]], "-")</f>
        <v>0.38461538461538464</v>
      </c>
    </row>
    <row r="2282" spans="1:4" x14ac:dyDescent="0.2">
      <c r="A2282">
        <v>13215002901</v>
      </c>
      <c r="B2282" s="14">
        <v>265</v>
      </c>
      <c r="C2282" s="14">
        <v>430</v>
      </c>
      <c r="D2282" s="15">
        <f>IFERROR(HousingProblemsTbl[[#This Row],[Total Rental Units with Severe Housing Problems and Equal to or less than 80% AMI]]/HousingProblemsTbl[[#This Row],[Total Rental Units Equal to or less than 80% AMI]], "-")</f>
        <v>0.61627906976744184</v>
      </c>
    </row>
    <row r="2283" spans="1:4" x14ac:dyDescent="0.2">
      <c r="A2283">
        <v>13215002902</v>
      </c>
      <c r="B2283" s="14">
        <v>175</v>
      </c>
      <c r="C2283" s="14">
        <v>520</v>
      </c>
      <c r="D2283" s="15">
        <f>IFERROR(HousingProblemsTbl[[#This Row],[Total Rental Units with Severe Housing Problems and Equal to or less than 80% AMI]]/HousingProblemsTbl[[#This Row],[Total Rental Units Equal to or less than 80% AMI]], "-")</f>
        <v>0.33653846153846156</v>
      </c>
    </row>
    <row r="2284" spans="1:4" x14ac:dyDescent="0.2">
      <c r="A2284">
        <v>13215003000</v>
      </c>
      <c r="B2284" s="14">
        <v>405</v>
      </c>
      <c r="C2284" s="14">
        <v>750</v>
      </c>
      <c r="D2284" s="15">
        <f>IFERROR(HousingProblemsTbl[[#This Row],[Total Rental Units with Severe Housing Problems and Equal to or less than 80% AMI]]/HousingProblemsTbl[[#This Row],[Total Rental Units Equal to or less than 80% AMI]], "-")</f>
        <v>0.54</v>
      </c>
    </row>
    <row r="2285" spans="1:4" x14ac:dyDescent="0.2">
      <c r="A2285">
        <v>13215003200</v>
      </c>
      <c r="B2285" s="14">
        <v>290</v>
      </c>
      <c r="C2285" s="14">
        <v>645</v>
      </c>
      <c r="D2285" s="15">
        <f>IFERROR(HousingProblemsTbl[[#This Row],[Total Rental Units with Severe Housing Problems and Equal to or less than 80% AMI]]/HousingProblemsTbl[[#This Row],[Total Rental Units Equal to or less than 80% AMI]], "-")</f>
        <v>0.44961240310077522</v>
      </c>
    </row>
    <row r="2286" spans="1:4" x14ac:dyDescent="0.2">
      <c r="A2286">
        <v>13215003301</v>
      </c>
      <c r="B2286" s="14">
        <v>40</v>
      </c>
      <c r="C2286" s="14">
        <v>100</v>
      </c>
      <c r="D2286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287" spans="1:4" x14ac:dyDescent="0.2">
      <c r="A2287">
        <v>13215003302</v>
      </c>
      <c r="B2287" s="14">
        <v>164</v>
      </c>
      <c r="C2287" s="14">
        <v>315</v>
      </c>
      <c r="D2287" s="15">
        <f>IFERROR(HousingProblemsTbl[[#This Row],[Total Rental Units with Severe Housing Problems and Equal to or less than 80% AMI]]/HousingProblemsTbl[[#This Row],[Total Rental Units Equal to or less than 80% AMI]], "-")</f>
        <v>0.52063492063492067</v>
      </c>
    </row>
    <row r="2288" spans="1:4" x14ac:dyDescent="0.2">
      <c r="A2288">
        <v>13215003400</v>
      </c>
      <c r="B2288" s="14">
        <v>210</v>
      </c>
      <c r="C2288" s="14">
        <v>440</v>
      </c>
      <c r="D2288" s="15">
        <f>IFERROR(HousingProblemsTbl[[#This Row],[Total Rental Units with Severe Housing Problems and Equal to or less than 80% AMI]]/HousingProblemsTbl[[#This Row],[Total Rental Units Equal to or less than 80% AMI]], "-")</f>
        <v>0.47727272727272729</v>
      </c>
    </row>
    <row r="2289" spans="1:4" x14ac:dyDescent="0.2">
      <c r="A2289">
        <v>13215010106</v>
      </c>
      <c r="B2289" s="14">
        <v>125</v>
      </c>
      <c r="C2289" s="14">
        <v>485</v>
      </c>
      <c r="D2289" s="15">
        <f>IFERROR(HousingProblemsTbl[[#This Row],[Total Rental Units with Severe Housing Problems and Equal to or less than 80% AMI]]/HousingProblemsTbl[[#This Row],[Total Rental Units Equal to or less than 80% AMI]], "-")</f>
        <v>0.25773195876288657</v>
      </c>
    </row>
    <row r="2290" spans="1:4" x14ac:dyDescent="0.2">
      <c r="A2290">
        <v>13215010108</v>
      </c>
      <c r="B2290" s="14">
        <v>290</v>
      </c>
      <c r="C2290" s="14">
        <v>635</v>
      </c>
      <c r="D2290" s="15">
        <f>IFERROR(HousingProblemsTbl[[#This Row],[Total Rental Units with Severe Housing Problems and Equal to or less than 80% AMI]]/HousingProblemsTbl[[#This Row],[Total Rental Units Equal to or less than 80% AMI]], "-")</f>
        <v>0.45669291338582679</v>
      </c>
    </row>
    <row r="2291" spans="1:4" x14ac:dyDescent="0.2">
      <c r="A2291">
        <v>13215010109</v>
      </c>
      <c r="B2291" s="14">
        <v>120</v>
      </c>
      <c r="C2291" s="14">
        <v>210</v>
      </c>
      <c r="D2291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2292" spans="1:4" x14ac:dyDescent="0.2">
      <c r="A2292">
        <v>13215010110</v>
      </c>
      <c r="B2292" s="14">
        <v>0</v>
      </c>
      <c r="C2292" s="14">
        <v>10</v>
      </c>
      <c r="D229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93" spans="1:4" x14ac:dyDescent="0.2">
      <c r="A2293">
        <v>13215010111</v>
      </c>
      <c r="B2293" s="14">
        <v>0</v>
      </c>
      <c r="C2293" s="14">
        <v>35</v>
      </c>
      <c r="D229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294" spans="1:4" x14ac:dyDescent="0.2">
      <c r="A2294">
        <v>13215010204</v>
      </c>
      <c r="B2294" s="14">
        <v>175</v>
      </c>
      <c r="C2294" s="14">
        <v>345</v>
      </c>
      <c r="D2294" s="15">
        <f>IFERROR(HousingProblemsTbl[[#This Row],[Total Rental Units with Severe Housing Problems and Equal to or less than 80% AMI]]/HousingProblemsTbl[[#This Row],[Total Rental Units Equal to or less than 80% AMI]], "-")</f>
        <v>0.50724637681159424</v>
      </c>
    </row>
    <row r="2295" spans="1:4" x14ac:dyDescent="0.2">
      <c r="A2295">
        <v>13215010205</v>
      </c>
      <c r="B2295" s="14">
        <v>100</v>
      </c>
      <c r="C2295" s="14">
        <v>250</v>
      </c>
      <c r="D2295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296" spans="1:4" x14ac:dyDescent="0.2">
      <c r="A2296">
        <v>13215010206</v>
      </c>
      <c r="B2296" s="14">
        <v>70</v>
      </c>
      <c r="C2296" s="14">
        <v>110</v>
      </c>
      <c r="D2296" s="15">
        <f>IFERROR(HousingProblemsTbl[[#This Row],[Total Rental Units with Severe Housing Problems and Equal to or less than 80% AMI]]/HousingProblemsTbl[[#This Row],[Total Rental Units Equal to or less than 80% AMI]], "-")</f>
        <v>0.63636363636363635</v>
      </c>
    </row>
    <row r="2297" spans="1:4" x14ac:dyDescent="0.2">
      <c r="A2297">
        <v>13215010207</v>
      </c>
      <c r="B2297" s="14">
        <v>30</v>
      </c>
      <c r="C2297" s="14">
        <v>30</v>
      </c>
      <c r="D2297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298" spans="1:4" x14ac:dyDescent="0.2">
      <c r="A2298">
        <v>13215010208</v>
      </c>
      <c r="B2298" s="14">
        <v>245</v>
      </c>
      <c r="C2298" s="14">
        <v>520</v>
      </c>
      <c r="D2298" s="15">
        <f>IFERROR(HousingProblemsTbl[[#This Row],[Total Rental Units with Severe Housing Problems and Equal to or less than 80% AMI]]/HousingProblemsTbl[[#This Row],[Total Rental Units Equal to or less than 80% AMI]], "-")</f>
        <v>0.47115384615384615</v>
      </c>
    </row>
    <row r="2299" spans="1:4" x14ac:dyDescent="0.2">
      <c r="A2299">
        <v>13215010209</v>
      </c>
      <c r="B2299" s="14">
        <v>25</v>
      </c>
      <c r="C2299" s="14">
        <v>140</v>
      </c>
      <c r="D2299" s="15">
        <f>IFERROR(HousingProblemsTbl[[#This Row],[Total Rental Units with Severe Housing Problems and Equal to or less than 80% AMI]]/HousingProblemsTbl[[#This Row],[Total Rental Units Equal to or less than 80% AMI]], "-")</f>
        <v>0.17857142857142858</v>
      </c>
    </row>
    <row r="2300" spans="1:4" x14ac:dyDescent="0.2">
      <c r="A2300">
        <v>13215010301</v>
      </c>
      <c r="B2300" s="14">
        <v>10</v>
      </c>
      <c r="C2300" s="14">
        <v>20</v>
      </c>
      <c r="D2300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301" spans="1:4" x14ac:dyDescent="0.2">
      <c r="A2301">
        <v>13215010303</v>
      </c>
      <c r="B2301" s="14">
        <v>55</v>
      </c>
      <c r="C2301" s="14">
        <v>140</v>
      </c>
      <c r="D2301" s="15">
        <f>IFERROR(HousingProblemsTbl[[#This Row],[Total Rental Units with Severe Housing Problems and Equal to or less than 80% AMI]]/HousingProblemsTbl[[#This Row],[Total Rental Units Equal to or less than 80% AMI]], "-")</f>
        <v>0.39285714285714285</v>
      </c>
    </row>
    <row r="2302" spans="1:4" x14ac:dyDescent="0.2">
      <c r="A2302">
        <v>13215010304</v>
      </c>
      <c r="B2302" s="14">
        <v>75</v>
      </c>
      <c r="C2302" s="14">
        <v>155</v>
      </c>
      <c r="D2302" s="15">
        <f>IFERROR(HousingProblemsTbl[[#This Row],[Total Rental Units with Severe Housing Problems and Equal to or less than 80% AMI]]/HousingProblemsTbl[[#This Row],[Total Rental Units Equal to or less than 80% AMI]], "-")</f>
        <v>0.4838709677419355</v>
      </c>
    </row>
    <row r="2303" spans="1:4" x14ac:dyDescent="0.2">
      <c r="A2303">
        <v>13215010401</v>
      </c>
      <c r="B2303" s="14">
        <v>100</v>
      </c>
      <c r="C2303" s="14">
        <v>315</v>
      </c>
      <c r="D2303" s="15">
        <f>IFERROR(HousingProblemsTbl[[#This Row],[Total Rental Units with Severe Housing Problems and Equal to or less than 80% AMI]]/HousingProblemsTbl[[#This Row],[Total Rental Units Equal to or less than 80% AMI]], "-")</f>
        <v>0.31746031746031744</v>
      </c>
    </row>
    <row r="2304" spans="1:4" x14ac:dyDescent="0.2">
      <c r="A2304">
        <v>13215010402</v>
      </c>
      <c r="B2304" s="14">
        <v>155</v>
      </c>
      <c r="C2304" s="14">
        <v>625</v>
      </c>
      <c r="D2304" s="15">
        <f>IFERROR(HousingProblemsTbl[[#This Row],[Total Rental Units with Severe Housing Problems and Equal to or less than 80% AMI]]/HousingProblemsTbl[[#This Row],[Total Rental Units Equal to or less than 80% AMI]], "-")</f>
        <v>0.248</v>
      </c>
    </row>
    <row r="2305" spans="1:4" x14ac:dyDescent="0.2">
      <c r="A2305">
        <v>13215010501</v>
      </c>
      <c r="B2305" s="14">
        <v>250</v>
      </c>
      <c r="C2305" s="14">
        <v>620</v>
      </c>
      <c r="D2305" s="15">
        <f>IFERROR(HousingProblemsTbl[[#This Row],[Total Rental Units with Severe Housing Problems and Equal to or less than 80% AMI]]/HousingProblemsTbl[[#This Row],[Total Rental Units Equal to or less than 80% AMI]], "-")</f>
        <v>0.40322580645161288</v>
      </c>
    </row>
    <row r="2306" spans="1:4" x14ac:dyDescent="0.2">
      <c r="A2306">
        <v>13215010502</v>
      </c>
      <c r="B2306" s="14">
        <v>145</v>
      </c>
      <c r="C2306" s="14">
        <v>350</v>
      </c>
      <c r="D2306" s="15">
        <f>IFERROR(HousingProblemsTbl[[#This Row],[Total Rental Units with Severe Housing Problems and Equal to or less than 80% AMI]]/HousingProblemsTbl[[#This Row],[Total Rental Units Equal to or less than 80% AMI]], "-")</f>
        <v>0.41428571428571431</v>
      </c>
    </row>
    <row r="2307" spans="1:4" x14ac:dyDescent="0.2">
      <c r="A2307">
        <v>13215010602</v>
      </c>
      <c r="B2307" s="14">
        <v>310</v>
      </c>
      <c r="C2307" s="14">
        <v>430</v>
      </c>
      <c r="D2307" s="15">
        <f>IFERROR(HousingProblemsTbl[[#This Row],[Total Rental Units with Severe Housing Problems and Equal to or less than 80% AMI]]/HousingProblemsTbl[[#This Row],[Total Rental Units Equal to or less than 80% AMI]], "-")</f>
        <v>0.72093023255813948</v>
      </c>
    </row>
    <row r="2308" spans="1:4" x14ac:dyDescent="0.2">
      <c r="A2308">
        <v>13215010605</v>
      </c>
      <c r="B2308" s="14">
        <v>60</v>
      </c>
      <c r="C2308" s="14">
        <v>305</v>
      </c>
      <c r="D2308" s="15">
        <f>IFERROR(HousingProblemsTbl[[#This Row],[Total Rental Units with Severe Housing Problems and Equal to or less than 80% AMI]]/HousingProblemsTbl[[#This Row],[Total Rental Units Equal to or less than 80% AMI]], "-")</f>
        <v>0.19672131147540983</v>
      </c>
    </row>
    <row r="2309" spans="1:4" x14ac:dyDescent="0.2">
      <c r="A2309">
        <v>13215010606</v>
      </c>
      <c r="B2309" s="14">
        <v>4</v>
      </c>
      <c r="C2309" s="14">
        <v>4</v>
      </c>
      <c r="D230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310" spans="1:4" x14ac:dyDescent="0.2">
      <c r="A2310">
        <v>13215010607</v>
      </c>
      <c r="B2310" s="14">
        <v>229</v>
      </c>
      <c r="C2310" s="14">
        <v>520</v>
      </c>
      <c r="D2310" s="15">
        <f>IFERROR(HousingProblemsTbl[[#This Row],[Total Rental Units with Severe Housing Problems and Equal to or less than 80% AMI]]/HousingProblemsTbl[[#This Row],[Total Rental Units Equal to or less than 80% AMI]], "-")</f>
        <v>0.44038461538461537</v>
      </c>
    </row>
    <row r="2311" spans="1:4" x14ac:dyDescent="0.2">
      <c r="A2311">
        <v>13215010608</v>
      </c>
      <c r="B2311" s="14">
        <v>155</v>
      </c>
      <c r="C2311" s="14">
        <v>275</v>
      </c>
      <c r="D2311" s="15">
        <f>IFERROR(HousingProblemsTbl[[#This Row],[Total Rental Units with Severe Housing Problems and Equal to or less than 80% AMI]]/HousingProblemsTbl[[#This Row],[Total Rental Units Equal to or less than 80% AMI]], "-")</f>
        <v>0.5636363636363636</v>
      </c>
    </row>
    <row r="2312" spans="1:4" x14ac:dyDescent="0.2">
      <c r="A2312">
        <v>13215010701</v>
      </c>
      <c r="B2312" s="14">
        <v>190</v>
      </c>
      <c r="C2312" s="14">
        <v>425</v>
      </c>
      <c r="D2312" s="15">
        <f>IFERROR(HousingProblemsTbl[[#This Row],[Total Rental Units with Severe Housing Problems and Equal to or less than 80% AMI]]/HousingProblemsTbl[[#This Row],[Total Rental Units Equal to or less than 80% AMI]], "-")</f>
        <v>0.44705882352941179</v>
      </c>
    </row>
    <row r="2313" spans="1:4" x14ac:dyDescent="0.2">
      <c r="A2313">
        <v>13215010702</v>
      </c>
      <c r="B2313" s="14">
        <v>145</v>
      </c>
      <c r="C2313" s="14">
        <v>280</v>
      </c>
      <c r="D2313" s="15">
        <f>IFERROR(HousingProblemsTbl[[#This Row],[Total Rental Units with Severe Housing Problems and Equal to or less than 80% AMI]]/HousingProblemsTbl[[#This Row],[Total Rental Units Equal to or less than 80% AMI]], "-")</f>
        <v>0.5178571428571429</v>
      </c>
    </row>
    <row r="2314" spans="1:4" x14ac:dyDescent="0.2">
      <c r="A2314">
        <v>13215010704</v>
      </c>
      <c r="B2314" s="14">
        <v>65</v>
      </c>
      <c r="C2314" s="14">
        <v>340</v>
      </c>
      <c r="D2314" s="15">
        <f>IFERROR(HousingProblemsTbl[[#This Row],[Total Rental Units with Severe Housing Problems and Equal to or less than 80% AMI]]/HousingProblemsTbl[[#This Row],[Total Rental Units Equal to or less than 80% AMI]], "-")</f>
        <v>0.19117647058823528</v>
      </c>
    </row>
    <row r="2315" spans="1:4" x14ac:dyDescent="0.2">
      <c r="A2315">
        <v>13215010705</v>
      </c>
      <c r="B2315" s="14">
        <v>80</v>
      </c>
      <c r="C2315" s="14">
        <v>200</v>
      </c>
      <c r="D2315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316" spans="1:4" x14ac:dyDescent="0.2">
      <c r="A2316">
        <v>13215010801</v>
      </c>
      <c r="B2316" s="14">
        <v>55</v>
      </c>
      <c r="C2316" s="14">
        <v>200</v>
      </c>
      <c r="D2316" s="15">
        <f>IFERROR(HousingProblemsTbl[[#This Row],[Total Rental Units with Severe Housing Problems and Equal to or less than 80% AMI]]/HousingProblemsTbl[[#This Row],[Total Rental Units Equal to or less than 80% AMI]], "-")</f>
        <v>0.27500000000000002</v>
      </c>
    </row>
    <row r="2317" spans="1:4" x14ac:dyDescent="0.2">
      <c r="A2317">
        <v>13215010802</v>
      </c>
      <c r="B2317" s="14">
        <v>180</v>
      </c>
      <c r="C2317" s="14">
        <v>390</v>
      </c>
      <c r="D2317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2318" spans="1:4" x14ac:dyDescent="0.2">
      <c r="A2318">
        <v>13215011100</v>
      </c>
      <c r="B2318" s="14">
        <v>250</v>
      </c>
      <c r="C2318" s="14">
        <v>400</v>
      </c>
      <c r="D2318" s="15">
        <f>IFERROR(HousingProblemsTbl[[#This Row],[Total Rental Units with Severe Housing Problems and Equal to or less than 80% AMI]]/HousingProblemsTbl[[#This Row],[Total Rental Units Equal to or less than 80% AMI]], "-")</f>
        <v>0.625</v>
      </c>
    </row>
    <row r="2319" spans="1:4" x14ac:dyDescent="0.2">
      <c r="A2319">
        <v>13215011200</v>
      </c>
      <c r="B2319" s="14">
        <v>155</v>
      </c>
      <c r="C2319" s="14">
        <v>400</v>
      </c>
      <c r="D2319" s="15">
        <f>IFERROR(HousingProblemsTbl[[#This Row],[Total Rental Units with Severe Housing Problems and Equal to or less than 80% AMI]]/HousingProblemsTbl[[#This Row],[Total Rental Units Equal to or less than 80% AMI]], "-")</f>
        <v>0.38750000000000001</v>
      </c>
    </row>
    <row r="2320" spans="1:4" x14ac:dyDescent="0.2">
      <c r="A2320">
        <v>13215011400</v>
      </c>
      <c r="B2320" s="14">
        <v>149</v>
      </c>
      <c r="C2320" s="14">
        <v>285</v>
      </c>
      <c r="D2320" s="15">
        <f>IFERROR(HousingProblemsTbl[[#This Row],[Total Rental Units with Severe Housing Problems and Equal to or less than 80% AMI]]/HousingProblemsTbl[[#This Row],[Total Rental Units Equal to or less than 80% AMI]], "-")</f>
        <v>0.52280701754385961</v>
      </c>
    </row>
    <row r="2321" spans="1:4" x14ac:dyDescent="0.2">
      <c r="A2321">
        <v>13215011500</v>
      </c>
      <c r="B2321" s="14">
        <v>440</v>
      </c>
      <c r="C2321" s="14">
        <v>700</v>
      </c>
      <c r="D2321" s="15">
        <f>IFERROR(HousingProblemsTbl[[#This Row],[Total Rental Units with Severe Housing Problems and Equal to or less than 80% AMI]]/HousingProblemsTbl[[#This Row],[Total Rental Units Equal to or less than 80% AMI]], "-")</f>
        <v>0.62857142857142856</v>
      </c>
    </row>
    <row r="2322" spans="1:4" x14ac:dyDescent="0.2">
      <c r="A2322">
        <v>13217100101</v>
      </c>
      <c r="B2322" s="14">
        <v>14</v>
      </c>
      <c r="C2322" s="14">
        <v>105</v>
      </c>
      <c r="D2322" s="15">
        <f>IFERROR(HousingProblemsTbl[[#This Row],[Total Rental Units with Severe Housing Problems and Equal to or less than 80% AMI]]/HousingProblemsTbl[[#This Row],[Total Rental Units Equal to or less than 80% AMI]], "-")</f>
        <v>0.13333333333333333</v>
      </c>
    </row>
    <row r="2323" spans="1:4" x14ac:dyDescent="0.2">
      <c r="A2323">
        <v>13217100102</v>
      </c>
      <c r="B2323" s="14">
        <v>15</v>
      </c>
      <c r="C2323" s="14">
        <v>175</v>
      </c>
      <c r="D2323" s="15">
        <f>IFERROR(HousingProblemsTbl[[#This Row],[Total Rental Units with Severe Housing Problems and Equal to or less than 80% AMI]]/HousingProblemsTbl[[#This Row],[Total Rental Units Equal to or less than 80% AMI]], "-")</f>
        <v>8.5714285714285715E-2</v>
      </c>
    </row>
    <row r="2324" spans="1:4" x14ac:dyDescent="0.2">
      <c r="A2324">
        <v>13217100202</v>
      </c>
      <c r="B2324" s="14">
        <v>19</v>
      </c>
      <c r="C2324" s="14">
        <v>48</v>
      </c>
      <c r="D2324" s="15">
        <f>IFERROR(HousingProblemsTbl[[#This Row],[Total Rental Units with Severe Housing Problems and Equal to or less than 80% AMI]]/HousingProblemsTbl[[#This Row],[Total Rental Units Equal to or less than 80% AMI]], "-")</f>
        <v>0.39583333333333331</v>
      </c>
    </row>
    <row r="2325" spans="1:4" x14ac:dyDescent="0.2">
      <c r="A2325">
        <v>13217100203</v>
      </c>
      <c r="B2325" s="14">
        <v>95</v>
      </c>
      <c r="C2325" s="14">
        <v>210</v>
      </c>
      <c r="D2325" s="15">
        <f>IFERROR(HousingProblemsTbl[[#This Row],[Total Rental Units with Severe Housing Problems and Equal to or less than 80% AMI]]/HousingProblemsTbl[[#This Row],[Total Rental Units Equal to or less than 80% AMI]], "-")</f>
        <v>0.45238095238095238</v>
      </c>
    </row>
    <row r="2326" spans="1:4" x14ac:dyDescent="0.2">
      <c r="A2326">
        <v>13217100204</v>
      </c>
      <c r="B2326" s="14">
        <v>49</v>
      </c>
      <c r="C2326" s="14">
        <v>85</v>
      </c>
      <c r="D2326" s="15">
        <f>IFERROR(HousingProblemsTbl[[#This Row],[Total Rental Units with Severe Housing Problems and Equal to or less than 80% AMI]]/HousingProblemsTbl[[#This Row],[Total Rental Units Equal to or less than 80% AMI]], "-")</f>
        <v>0.57647058823529407</v>
      </c>
    </row>
    <row r="2327" spans="1:4" x14ac:dyDescent="0.2">
      <c r="A2327">
        <v>13217100301</v>
      </c>
      <c r="B2327" s="14">
        <v>345</v>
      </c>
      <c r="C2327" s="14">
        <v>595</v>
      </c>
      <c r="D2327" s="15">
        <f>IFERROR(HousingProblemsTbl[[#This Row],[Total Rental Units with Severe Housing Problems and Equal to or less than 80% AMI]]/HousingProblemsTbl[[#This Row],[Total Rental Units Equal to or less than 80% AMI]], "-")</f>
        <v>0.57983193277310929</v>
      </c>
    </row>
    <row r="2328" spans="1:4" x14ac:dyDescent="0.2">
      <c r="A2328">
        <v>13217100302</v>
      </c>
      <c r="B2328" s="14">
        <v>130</v>
      </c>
      <c r="C2328" s="14">
        <v>345</v>
      </c>
      <c r="D2328" s="15">
        <f>IFERROR(HousingProblemsTbl[[#This Row],[Total Rental Units with Severe Housing Problems and Equal to or less than 80% AMI]]/HousingProblemsTbl[[#This Row],[Total Rental Units Equal to or less than 80% AMI]], "-")</f>
        <v>0.37681159420289856</v>
      </c>
    </row>
    <row r="2329" spans="1:4" x14ac:dyDescent="0.2">
      <c r="A2329">
        <v>13217100400</v>
      </c>
      <c r="B2329" s="14">
        <v>130</v>
      </c>
      <c r="C2329" s="14">
        <v>315</v>
      </c>
      <c r="D2329" s="15">
        <f>IFERROR(HousingProblemsTbl[[#This Row],[Total Rental Units with Severe Housing Problems and Equal to or less than 80% AMI]]/HousingProblemsTbl[[#This Row],[Total Rental Units Equal to or less than 80% AMI]], "-")</f>
        <v>0.41269841269841268</v>
      </c>
    </row>
    <row r="2330" spans="1:4" x14ac:dyDescent="0.2">
      <c r="A2330">
        <v>13217100503</v>
      </c>
      <c r="B2330" s="14">
        <v>110</v>
      </c>
      <c r="C2330" s="14">
        <v>430</v>
      </c>
      <c r="D2330" s="15">
        <f>IFERROR(HousingProblemsTbl[[#This Row],[Total Rental Units with Severe Housing Problems and Equal to or less than 80% AMI]]/HousingProblemsTbl[[#This Row],[Total Rental Units Equal to or less than 80% AMI]], "-")</f>
        <v>0.2558139534883721</v>
      </c>
    </row>
    <row r="2331" spans="1:4" x14ac:dyDescent="0.2">
      <c r="A2331">
        <v>13217100504</v>
      </c>
      <c r="B2331" s="14">
        <v>435</v>
      </c>
      <c r="C2331" s="14">
        <v>995</v>
      </c>
      <c r="D2331" s="15">
        <f>IFERROR(HousingProblemsTbl[[#This Row],[Total Rental Units with Severe Housing Problems and Equal to or less than 80% AMI]]/HousingProblemsTbl[[#This Row],[Total Rental Units Equal to or less than 80% AMI]], "-")</f>
        <v>0.43718592964824121</v>
      </c>
    </row>
    <row r="2332" spans="1:4" x14ac:dyDescent="0.2">
      <c r="A2332">
        <v>13217100505</v>
      </c>
      <c r="B2332" s="14">
        <v>95</v>
      </c>
      <c r="C2332" s="14">
        <v>95</v>
      </c>
      <c r="D233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333" spans="1:4" x14ac:dyDescent="0.2">
      <c r="A2333">
        <v>13217100506</v>
      </c>
      <c r="B2333" s="14">
        <v>145</v>
      </c>
      <c r="C2333" s="14">
        <v>520</v>
      </c>
      <c r="D2333" s="15">
        <f>IFERROR(HousingProblemsTbl[[#This Row],[Total Rental Units with Severe Housing Problems and Equal to or less than 80% AMI]]/HousingProblemsTbl[[#This Row],[Total Rental Units Equal to or less than 80% AMI]], "-")</f>
        <v>0.27884615384615385</v>
      </c>
    </row>
    <row r="2334" spans="1:4" x14ac:dyDescent="0.2">
      <c r="A2334">
        <v>13217100507</v>
      </c>
      <c r="B2334" s="14">
        <v>0</v>
      </c>
      <c r="C2334" s="14">
        <v>145</v>
      </c>
      <c r="D233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35" spans="1:4" x14ac:dyDescent="0.2">
      <c r="A2335">
        <v>13217100600</v>
      </c>
      <c r="B2335" s="14">
        <v>449</v>
      </c>
      <c r="C2335" s="14">
        <v>730</v>
      </c>
      <c r="D2335" s="15">
        <f>IFERROR(HousingProblemsTbl[[#This Row],[Total Rental Units with Severe Housing Problems and Equal to or less than 80% AMI]]/HousingProblemsTbl[[#This Row],[Total Rental Units Equal to or less than 80% AMI]], "-")</f>
        <v>0.6150684931506849</v>
      </c>
    </row>
    <row r="2336" spans="1:4" x14ac:dyDescent="0.2">
      <c r="A2336">
        <v>13217100701</v>
      </c>
      <c r="B2336" s="14">
        <v>630</v>
      </c>
      <c r="C2336" s="14">
        <v>935</v>
      </c>
      <c r="D2336" s="15">
        <f>IFERROR(HousingProblemsTbl[[#This Row],[Total Rental Units with Severe Housing Problems and Equal to or less than 80% AMI]]/HousingProblemsTbl[[#This Row],[Total Rental Units Equal to or less than 80% AMI]], "-")</f>
        <v>0.6737967914438503</v>
      </c>
    </row>
    <row r="2337" spans="1:4" x14ac:dyDescent="0.2">
      <c r="A2337">
        <v>13217100702</v>
      </c>
      <c r="B2337" s="14">
        <v>195</v>
      </c>
      <c r="C2337" s="14">
        <v>530</v>
      </c>
      <c r="D2337" s="15">
        <f>IFERROR(HousingProblemsTbl[[#This Row],[Total Rental Units with Severe Housing Problems and Equal to or less than 80% AMI]]/HousingProblemsTbl[[#This Row],[Total Rental Units Equal to or less than 80% AMI]], "-")</f>
        <v>0.36792452830188677</v>
      </c>
    </row>
    <row r="2338" spans="1:4" x14ac:dyDescent="0.2">
      <c r="A2338">
        <v>13217100801</v>
      </c>
      <c r="B2338" s="14">
        <v>60</v>
      </c>
      <c r="C2338" s="14">
        <v>485</v>
      </c>
      <c r="D2338" s="15">
        <f>IFERROR(HousingProblemsTbl[[#This Row],[Total Rental Units with Severe Housing Problems and Equal to or less than 80% AMI]]/HousingProblemsTbl[[#This Row],[Total Rental Units Equal to or less than 80% AMI]], "-")</f>
        <v>0.12371134020618557</v>
      </c>
    </row>
    <row r="2339" spans="1:4" x14ac:dyDescent="0.2">
      <c r="A2339">
        <v>13217100802</v>
      </c>
      <c r="B2339" s="14">
        <v>150</v>
      </c>
      <c r="C2339" s="14">
        <v>380</v>
      </c>
      <c r="D2339" s="15">
        <f>IFERROR(HousingProblemsTbl[[#This Row],[Total Rental Units with Severe Housing Problems and Equal to or less than 80% AMI]]/HousingProblemsTbl[[#This Row],[Total Rental Units Equal to or less than 80% AMI]], "-")</f>
        <v>0.39473684210526316</v>
      </c>
    </row>
    <row r="2340" spans="1:4" x14ac:dyDescent="0.2">
      <c r="A2340">
        <v>13217100902</v>
      </c>
      <c r="B2340" s="14">
        <v>205</v>
      </c>
      <c r="C2340" s="14">
        <v>310</v>
      </c>
      <c r="D2340" s="15">
        <f>IFERROR(HousingProblemsTbl[[#This Row],[Total Rental Units with Severe Housing Problems and Equal to or less than 80% AMI]]/HousingProblemsTbl[[#This Row],[Total Rental Units Equal to or less than 80% AMI]], "-")</f>
        <v>0.66129032258064513</v>
      </c>
    </row>
    <row r="2341" spans="1:4" x14ac:dyDescent="0.2">
      <c r="A2341">
        <v>13217100903</v>
      </c>
      <c r="B2341" s="14">
        <v>290</v>
      </c>
      <c r="C2341" s="14">
        <v>430</v>
      </c>
      <c r="D2341" s="15">
        <f>IFERROR(HousingProblemsTbl[[#This Row],[Total Rental Units with Severe Housing Problems and Equal to or less than 80% AMI]]/HousingProblemsTbl[[#This Row],[Total Rental Units Equal to or less than 80% AMI]], "-")</f>
        <v>0.67441860465116277</v>
      </c>
    </row>
    <row r="2342" spans="1:4" x14ac:dyDescent="0.2">
      <c r="A2342">
        <v>13217100904</v>
      </c>
      <c r="B2342" s="14">
        <v>75</v>
      </c>
      <c r="C2342" s="14">
        <v>190</v>
      </c>
      <c r="D2342" s="15">
        <f>IFERROR(HousingProblemsTbl[[#This Row],[Total Rental Units with Severe Housing Problems and Equal to or less than 80% AMI]]/HousingProblemsTbl[[#This Row],[Total Rental Units Equal to or less than 80% AMI]], "-")</f>
        <v>0.39473684210526316</v>
      </c>
    </row>
    <row r="2343" spans="1:4" x14ac:dyDescent="0.2">
      <c r="A2343">
        <v>13217100905</v>
      </c>
      <c r="B2343" s="14">
        <v>75</v>
      </c>
      <c r="C2343" s="14">
        <v>270</v>
      </c>
      <c r="D2343" s="15">
        <f>IFERROR(HousingProblemsTbl[[#This Row],[Total Rental Units with Severe Housing Problems and Equal to or less than 80% AMI]]/HousingProblemsTbl[[#This Row],[Total Rental Units Equal to or less than 80% AMI]], "-")</f>
        <v>0.27777777777777779</v>
      </c>
    </row>
    <row r="2344" spans="1:4" x14ac:dyDescent="0.2">
      <c r="A2344">
        <v>13219030101</v>
      </c>
      <c r="B2344" s="14">
        <v>0</v>
      </c>
      <c r="C2344" s="14">
        <v>65</v>
      </c>
      <c r="D234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45" spans="1:4" x14ac:dyDescent="0.2">
      <c r="A2345">
        <v>13219030102</v>
      </c>
      <c r="B2345" s="14">
        <v>0</v>
      </c>
      <c r="C2345" s="14">
        <v>50</v>
      </c>
      <c r="D234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46" spans="1:4" x14ac:dyDescent="0.2">
      <c r="A2346">
        <v>13219030103</v>
      </c>
      <c r="B2346" s="14">
        <v>4</v>
      </c>
      <c r="C2346" s="14">
        <v>185</v>
      </c>
      <c r="D2346" s="15">
        <f>IFERROR(HousingProblemsTbl[[#This Row],[Total Rental Units with Severe Housing Problems and Equal to or less than 80% AMI]]/HousingProblemsTbl[[#This Row],[Total Rental Units Equal to or less than 80% AMI]], "-")</f>
        <v>2.1621621621621623E-2</v>
      </c>
    </row>
    <row r="2347" spans="1:4" x14ac:dyDescent="0.2">
      <c r="A2347">
        <v>13219030104</v>
      </c>
      <c r="B2347" s="14">
        <v>20</v>
      </c>
      <c r="C2347" s="14">
        <v>150</v>
      </c>
      <c r="D2347" s="15">
        <f>IFERROR(HousingProblemsTbl[[#This Row],[Total Rental Units with Severe Housing Problems and Equal to or less than 80% AMI]]/HousingProblemsTbl[[#This Row],[Total Rental Units Equal to or less than 80% AMI]], "-")</f>
        <v>0.13333333333333333</v>
      </c>
    </row>
    <row r="2348" spans="1:4" x14ac:dyDescent="0.2">
      <c r="A2348">
        <v>13219030201</v>
      </c>
      <c r="B2348" s="14">
        <v>45</v>
      </c>
      <c r="C2348" s="14">
        <v>80</v>
      </c>
      <c r="D2348" s="15">
        <f>IFERROR(HousingProblemsTbl[[#This Row],[Total Rental Units with Severe Housing Problems and Equal to or less than 80% AMI]]/HousingProblemsTbl[[#This Row],[Total Rental Units Equal to or less than 80% AMI]], "-")</f>
        <v>0.5625</v>
      </c>
    </row>
    <row r="2349" spans="1:4" x14ac:dyDescent="0.2">
      <c r="A2349">
        <v>13219030202</v>
      </c>
      <c r="B2349" s="14">
        <v>75</v>
      </c>
      <c r="C2349" s="14">
        <v>285</v>
      </c>
      <c r="D2349" s="15">
        <f>IFERROR(HousingProblemsTbl[[#This Row],[Total Rental Units with Severe Housing Problems and Equal to or less than 80% AMI]]/HousingProblemsTbl[[#This Row],[Total Rental Units Equal to or less than 80% AMI]], "-")</f>
        <v>0.26315789473684209</v>
      </c>
    </row>
    <row r="2350" spans="1:4" x14ac:dyDescent="0.2">
      <c r="A2350">
        <v>13219030300</v>
      </c>
      <c r="B2350" s="14">
        <v>60</v>
      </c>
      <c r="C2350" s="14">
        <v>169</v>
      </c>
      <c r="D2350" s="15">
        <f>IFERROR(HousingProblemsTbl[[#This Row],[Total Rental Units with Severe Housing Problems and Equal to or less than 80% AMI]]/HousingProblemsTbl[[#This Row],[Total Rental Units Equal to or less than 80% AMI]], "-")</f>
        <v>0.35502958579881655</v>
      </c>
    </row>
    <row r="2351" spans="1:4" x14ac:dyDescent="0.2">
      <c r="A2351">
        <v>13219030401</v>
      </c>
      <c r="B2351" s="14">
        <v>0</v>
      </c>
      <c r="C2351" s="14">
        <v>0</v>
      </c>
      <c r="D2351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352" spans="1:4" x14ac:dyDescent="0.2">
      <c r="A2352">
        <v>13219030402</v>
      </c>
      <c r="B2352" s="14">
        <v>40</v>
      </c>
      <c r="C2352" s="14">
        <v>220</v>
      </c>
      <c r="D2352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2353" spans="1:4" x14ac:dyDescent="0.2">
      <c r="A2353">
        <v>13219030500</v>
      </c>
      <c r="B2353" s="14">
        <v>15</v>
      </c>
      <c r="C2353" s="14">
        <v>45</v>
      </c>
      <c r="D2353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354" spans="1:4" x14ac:dyDescent="0.2">
      <c r="A2354">
        <v>13219030600</v>
      </c>
      <c r="B2354" s="14">
        <v>0</v>
      </c>
      <c r="C2354" s="14">
        <v>54</v>
      </c>
      <c r="D235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55" spans="1:4" x14ac:dyDescent="0.2">
      <c r="A2355">
        <v>13221960100</v>
      </c>
      <c r="B2355" s="14">
        <v>4</v>
      </c>
      <c r="C2355" s="14">
        <v>80</v>
      </c>
      <c r="D2355" s="15">
        <f>IFERROR(HousingProblemsTbl[[#This Row],[Total Rental Units with Severe Housing Problems and Equal to or less than 80% AMI]]/HousingProblemsTbl[[#This Row],[Total Rental Units Equal to or less than 80% AMI]], "-")</f>
        <v>0.05</v>
      </c>
    </row>
    <row r="2356" spans="1:4" x14ac:dyDescent="0.2">
      <c r="A2356">
        <v>13221960203</v>
      </c>
      <c r="B2356" s="14">
        <v>145</v>
      </c>
      <c r="C2356" s="14">
        <v>325</v>
      </c>
      <c r="D2356" s="15">
        <f>IFERROR(HousingProblemsTbl[[#This Row],[Total Rental Units with Severe Housing Problems and Equal to or less than 80% AMI]]/HousingProblemsTbl[[#This Row],[Total Rental Units Equal to or less than 80% AMI]], "-")</f>
        <v>0.44615384615384618</v>
      </c>
    </row>
    <row r="2357" spans="1:4" x14ac:dyDescent="0.2">
      <c r="A2357">
        <v>13221960204</v>
      </c>
      <c r="B2357" s="14">
        <v>50</v>
      </c>
      <c r="C2357" s="14">
        <v>85</v>
      </c>
      <c r="D2357" s="15">
        <f>IFERROR(HousingProblemsTbl[[#This Row],[Total Rental Units with Severe Housing Problems and Equal to or less than 80% AMI]]/HousingProblemsTbl[[#This Row],[Total Rental Units Equal to or less than 80% AMI]], "-")</f>
        <v>0.58823529411764708</v>
      </c>
    </row>
    <row r="2358" spans="1:4" x14ac:dyDescent="0.2">
      <c r="A2358">
        <v>13221960205</v>
      </c>
      <c r="B2358" s="14">
        <v>14</v>
      </c>
      <c r="C2358" s="14">
        <v>120</v>
      </c>
      <c r="D2358" s="15">
        <f>IFERROR(HousingProblemsTbl[[#This Row],[Total Rental Units with Severe Housing Problems and Equal to or less than 80% AMI]]/HousingProblemsTbl[[#This Row],[Total Rental Units Equal to or less than 80% AMI]], "-")</f>
        <v>0.11666666666666667</v>
      </c>
    </row>
    <row r="2359" spans="1:4" x14ac:dyDescent="0.2">
      <c r="A2359">
        <v>13221960206</v>
      </c>
      <c r="B2359" s="14">
        <v>69</v>
      </c>
      <c r="C2359" s="14">
        <v>250</v>
      </c>
      <c r="D2359" s="15">
        <f>IFERROR(HousingProblemsTbl[[#This Row],[Total Rental Units with Severe Housing Problems and Equal to or less than 80% AMI]]/HousingProblemsTbl[[#This Row],[Total Rental Units Equal to or less than 80% AMI]], "-")</f>
        <v>0.27600000000000002</v>
      </c>
    </row>
    <row r="2360" spans="1:4" x14ac:dyDescent="0.2">
      <c r="A2360">
        <v>13221960300</v>
      </c>
      <c r="B2360" s="14">
        <v>4</v>
      </c>
      <c r="C2360" s="14">
        <v>43</v>
      </c>
      <c r="D2360" s="15">
        <f>IFERROR(HousingProblemsTbl[[#This Row],[Total Rental Units with Severe Housing Problems and Equal to or less than 80% AMI]]/HousingProblemsTbl[[#This Row],[Total Rental Units Equal to or less than 80% AMI]], "-")</f>
        <v>9.3023255813953487E-2</v>
      </c>
    </row>
    <row r="2361" spans="1:4" x14ac:dyDescent="0.2">
      <c r="A2361">
        <v>13223120104</v>
      </c>
      <c r="B2361" s="14">
        <v>15</v>
      </c>
      <c r="C2361" s="14">
        <v>70</v>
      </c>
      <c r="D2361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2362" spans="1:4" x14ac:dyDescent="0.2">
      <c r="A2362">
        <v>13223120105</v>
      </c>
      <c r="B2362" s="14">
        <v>20</v>
      </c>
      <c r="C2362" s="14">
        <v>105</v>
      </c>
      <c r="D2362" s="15">
        <f>IFERROR(HousingProblemsTbl[[#This Row],[Total Rental Units with Severe Housing Problems and Equal to or less than 80% AMI]]/HousingProblemsTbl[[#This Row],[Total Rental Units Equal to or less than 80% AMI]], "-")</f>
        <v>0.19047619047619047</v>
      </c>
    </row>
    <row r="2363" spans="1:4" x14ac:dyDescent="0.2">
      <c r="A2363">
        <v>13223120106</v>
      </c>
      <c r="B2363" s="14">
        <v>0</v>
      </c>
      <c r="C2363" s="14">
        <v>55</v>
      </c>
      <c r="D23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64" spans="1:4" x14ac:dyDescent="0.2">
      <c r="A2364">
        <v>13223120107</v>
      </c>
      <c r="B2364" s="14">
        <v>35</v>
      </c>
      <c r="C2364" s="14">
        <v>460</v>
      </c>
      <c r="D2364" s="15">
        <f>IFERROR(HousingProblemsTbl[[#This Row],[Total Rental Units with Severe Housing Problems and Equal to or less than 80% AMI]]/HousingProblemsTbl[[#This Row],[Total Rental Units Equal to or less than 80% AMI]], "-")</f>
        <v>7.6086956521739135E-2</v>
      </c>
    </row>
    <row r="2365" spans="1:4" x14ac:dyDescent="0.2">
      <c r="A2365">
        <v>13223120108</v>
      </c>
      <c r="B2365" s="14">
        <v>30</v>
      </c>
      <c r="C2365" s="14">
        <v>340</v>
      </c>
      <c r="D2365" s="15">
        <f>IFERROR(HousingProblemsTbl[[#This Row],[Total Rental Units with Severe Housing Problems and Equal to or less than 80% AMI]]/HousingProblemsTbl[[#This Row],[Total Rental Units Equal to or less than 80% AMI]], "-")</f>
        <v>8.8235294117647065E-2</v>
      </c>
    </row>
    <row r="2366" spans="1:4" x14ac:dyDescent="0.2">
      <c r="A2366">
        <v>13223120109</v>
      </c>
      <c r="B2366" s="14">
        <v>25</v>
      </c>
      <c r="C2366" s="14">
        <v>64</v>
      </c>
      <c r="D2366" s="15">
        <f>IFERROR(HousingProblemsTbl[[#This Row],[Total Rental Units with Severe Housing Problems and Equal to or less than 80% AMI]]/HousingProblemsTbl[[#This Row],[Total Rental Units Equal to or less than 80% AMI]], "-")</f>
        <v>0.390625</v>
      </c>
    </row>
    <row r="2367" spans="1:4" x14ac:dyDescent="0.2">
      <c r="A2367">
        <v>13223120110</v>
      </c>
      <c r="B2367" s="14">
        <v>0</v>
      </c>
      <c r="C2367" s="14">
        <v>75</v>
      </c>
      <c r="D236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68" spans="1:4" x14ac:dyDescent="0.2">
      <c r="A2368">
        <v>13223120111</v>
      </c>
      <c r="B2368" s="14">
        <v>20</v>
      </c>
      <c r="C2368" s="14">
        <v>195</v>
      </c>
      <c r="D2368" s="15">
        <f>IFERROR(HousingProblemsTbl[[#This Row],[Total Rental Units with Severe Housing Problems and Equal to or less than 80% AMI]]/HousingProblemsTbl[[#This Row],[Total Rental Units Equal to or less than 80% AMI]], "-")</f>
        <v>0.10256410256410256</v>
      </c>
    </row>
    <row r="2369" spans="1:4" x14ac:dyDescent="0.2">
      <c r="A2369">
        <v>13223120203</v>
      </c>
      <c r="B2369" s="14">
        <v>55</v>
      </c>
      <c r="C2369" s="14">
        <v>140</v>
      </c>
      <c r="D2369" s="15">
        <f>IFERROR(HousingProblemsTbl[[#This Row],[Total Rental Units with Severe Housing Problems and Equal to or less than 80% AMI]]/HousingProblemsTbl[[#This Row],[Total Rental Units Equal to or less than 80% AMI]], "-")</f>
        <v>0.39285714285714285</v>
      </c>
    </row>
    <row r="2370" spans="1:4" x14ac:dyDescent="0.2">
      <c r="A2370">
        <v>13223120205</v>
      </c>
      <c r="B2370" s="14">
        <v>15</v>
      </c>
      <c r="C2370" s="14">
        <v>95</v>
      </c>
      <c r="D2370" s="15">
        <f>IFERROR(HousingProblemsTbl[[#This Row],[Total Rental Units with Severe Housing Problems and Equal to or less than 80% AMI]]/HousingProblemsTbl[[#This Row],[Total Rental Units Equal to or less than 80% AMI]], "-")</f>
        <v>0.15789473684210525</v>
      </c>
    </row>
    <row r="2371" spans="1:4" x14ac:dyDescent="0.2">
      <c r="A2371">
        <v>13223120206</v>
      </c>
      <c r="B2371" s="14">
        <v>125</v>
      </c>
      <c r="C2371" s="14">
        <v>260</v>
      </c>
      <c r="D2371" s="15">
        <f>IFERROR(HousingProblemsTbl[[#This Row],[Total Rental Units with Severe Housing Problems and Equal to or less than 80% AMI]]/HousingProblemsTbl[[#This Row],[Total Rental Units Equal to or less than 80% AMI]], "-")</f>
        <v>0.48076923076923078</v>
      </c>
    </row>
    <row r="2372" spans="1:4" x14ac:dyDescent="0.2">
      <c r="A2372">
        <v>13223120207</v>
      </c>
      <c r="B2372" s="14">
        <v>25</v>
      </c>
      <c r="C2372" s="14">
        <v>70</v>
      </c>
      <c r="D2372" s="15">
        <f>IFERROR(HousingProblemsTbl[[#This Row],[Total Rental Units with Severe Housing Problems and Equal to or less than 80% AMI]]/HousingProblemsTbl[[#This Row],[Total Rental Units Equal to or less than 80% AMI]], "-")</f>
        <v>0.35714285714285715</v>
      </c>
    </row>
    <row r="2373" spans="1:4" x14ac:dyDescent="0.2">
      <c r="A2373">
        <v>13223120208</v>
      </c>
      <c r="B2373" s="14">
        <v>179</v>
      </c>
      <c r="C2373" s="14">
        <v>400</v>
      </c>
      <c r="D2373" s="15">
        <f>IFERROR(HousingProblemsTbl[[#This Row],[Total Rental Units with Severe Housing Problems and Equal to or less than 80% AMI]]/HousingProblemsTbl[[#This Row],[Total Rental Units Equal to or less than 80% AMI]], "-")</f>
        <v>0.44750000000000001</v>
      </c>
    </row>
    <row r="2374" spans="1:4" x14ac:dyDescent="0.2">
      <c r="A2374">
        <v>13223120301</v>
      </c>
      <c r="B2374" s="14">
        <v>155</v>
      </c>
      <c r="C2374" s="14">
        <v>480</v>
      </c>
      <c r="D2374" s="15">
        <f>IFERROR(HousingProblemsTbl[[#This Row],[Total Rental Units with Severe Housing Problems and Equal to or less than 80% AMI]]/HousingProblemsTbl[[#This Row],[Total Rental Units Equal to or less than 80% AMI]], "-")</f>
        <v>0.32291666666666669</v>
      </c>
    </row>
    <row r="2375" spans="1:4" x14ac:dyDescent="0.2">
      <c r="A2375">
        <v>13223120303</v>
      </c>
      <c r="B2375" s="14">
        <v>0</v>
      </c>
      <c r="C2375" s="14">
        <v>45</v>
      </c>
      <c r="D237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76" spans="1:4" x14ac:dyDescent="0.2">
      <c r="A2376">
        <v>13223120304</v>
      </c>
      <c r="B2376" s="14">
        <v>0</v>
      </c>
      <c r="C2376" s="14">
        <v>0</v>
      </c>
      <c r="D2376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377" spans="1:4" x14ac:dyDescent="0.2">
      <c r="A2377">
        <v>13223120305</v>
      </c>
      <c r="B2377" s="14">
        <v>230</v>
      </c>
      <c r="C2377" s="14">
        <v>640</v>
      </c>
      <c r="D2377" s="15">
        <f>IFERROR(HousingProblemsTbl[[#This Row],[Total Rental Units with Severe Housing Problems and Equal to or less than 80% AMI]]/HousingProblemsTbl[[#This Row],[Total Rental Units Equal to or less than 80% AMI]], "-")</f>
        <v>0.359375</v>
      </c>
    </row>
    <row r="2378" spans="1:4" x14ac:dyDescent="0.2">
      <c r="A2378">
        <v>13223120306</v>
      </c>
      <c r="B2378" s="14">
        <v>245</v>
      </c>
      <c r="C2378" s="14">
        <v>360</v>
      </c>
      <c r="D2378" s="15">
        <f>IFERROR(HousingProblemsTbl[[#This Row],[Total Rental Units with Severe Housing Problems and Equal to or less than 80% AMI]]/HousingProblemsTbl[[#This Row],[Total Rental Units Equal to or less than 80% AMI]], "-")</f>
        <v>0.68055555555555558</v>
      </c>
    </row>
    <row r="2379" spans="1:4" x14ac:dyDescent="0.2">
      <c r="A2379">
        <v>13223120307</v>
      </c>
      <c r="B2379" s="14">
        <v>60</v>
      </c>
      <c r="C2379" s="14">
        <v>410</v>
      </c>
      <c r="D2379" s="15">
        <f>IFERROR(HousingProblemsTbl[[#This Row],[Total Rental Units with Severe Housing Problems and Equal to or less than 80% AMI]]/HousingProblemsTbl[[#This Row],[Total Rental Units Equal to or less than 80% AMI]], "-")</f>
        <v>0.14634146341463414</v>
      </c>
    </row>
    <row r="2380" spans="1:4" x14ac:dyDescent="0.2">
      <c r="A2380">
        <v>13223120401</v>
      </c>
      <c r="B2380" s="14">
        <v>50</v>
      </c>
      <c r="C2380" s="14">
        <v>480</v>
      </c>
      <c r="D2380" s="15">
        <f>IFERROR(HousingProblemsTbl[[#This Row],[Total Rental Units with Severe Housing Problems and Equal to or less than 80% AMI]]/HousingProblemsTbl[[#This Row],[Total Rental Units Equal to or less than 80% AMI]], "-")</f>
        <v>0.10416666666666667</v>
      </c>
    </row>
    <row r="2381" spans="1:4" x14ac:dyDescent="0.2">
      <c r="A2381">
        <v>13223120402</v>
      </c>
      <c r="B2381" s="14">
        <v>0</v>
      </c>
      <c r="C2381" s="14">
        <v>30</v>
      </c>
      <c r="D238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82" spans="1:4" x14ac:dyDescent="0.2">
      <c r="A2382">
        <v>13223120403</v>
      </c>
      <c r="B2382" s="14">
        <v>255</v>
      </c>
      <c r="C2382" s="14">
        <v>595</v>
      </c>
      <c r="D2382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383" spans="1:4" x14ac:dyDescent="0.2">
      <c r="A2383">
        <v>13223120503</v>
      </c>
      <c r="B2383" s="14">
        <v>40</v>
      </c>
      <c r="C2383" s="14">
        <v>135</v>
      </c>
      <c r="D2383" s="15">
        <f>IFERROR(HousingProblemsTbl[[#This Row],[Total Rental Units with Severe Housing Problems and Equal to or less than 80% AMI]]/HousingProblemsTbl[[#This Row],[Total Rental Units Equal to or less than 80% AMI]], "-")</f>
        <v>0.29629629629629628</v>
      </c>
    </row>
    <row r="2384" spans="1:4" x14ac:dyDescent="0.2">
      <c r="A2384">
        <v>13223120504</v>
      </c>
      <c r="B2384" s="14">
        <v>0</v>
      </c>
      <c r="C2384" s="14">
        <v>40</v>
      </c>
      <c r="D238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85" spans="1:4" x14ac:dyDescent="0.2">
      <c r="A2385">
        <v>13223120505</v>
      </c>
      <c r="B2385" s="14">
        <v>25</v>
      </c>
      <c r="C2385" s="14">
        <v>215</v>
      </c>
      <c r="D2385" s="15">
        <f>IFERROR(HousingProblemsTbl[[#This Row],[Total Rental Units with Severe Housing Problems and Equal to or less than 80% AMI]]/HousingProblemsTbl[[#This Row],[Total Rental Units Equal to or less than 80% AMI]], "-")</f>
        <v>0.11627906976744186</v>
      </c>
    </row>
    <row r="2386" spans="1:4" x14ac:dyDescent="0.2">
      <c r="A2386">
        <v>13223120506</v>
      </c>
      <c r="B2386" s="14">
        <v>0</v>
      </c>
      <c r="C2386" s="14">
        <v>70</v>
      </c>
      <c r="D238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87" spans="1:4" x14ac:dyDescent="0.2">
      <c r="A2387">
        <v>13223120507</v>
      </c>
      <c r="B2387" s="14">
        <v>155</v>
      </c>
      <c r="C2387" s="14">
        <v>270</v>
      </c>
      <c r="D2387" s="15">
        <f>IFERROR(HousingProblemsTbl[[#This Row],[Total Rental Units with Severe Housing Problems and Equal to or less than 80% AMI]]/HousingProblemsTbl[[#This Row],[Total Rental Units Equal to or less than 80% AMI]], "-")</f>
        <v>0.57407407407407407</v>
      </c>
    </row>
    <row r="2388" spans="1:4" x14ac:dyDescent="0.2">
      <c r="A2388">
        <v>13223120601</v>
      </c>
      <c r="B2388" s="14">
        <v>55</v>
      </c>
      <c r="C2388" s="14">
        <v>285</v>
      </c>
      <c r="D2388" s="15">
        <f>IFERROR(HousingProblemsTbl[[#This Row],[Total Rental Units with Severe Housing Problems and Equal to or less than 80% AMI]]/HousingProblemsTbl[[#This Row],[Total Rental Units Equal to or less than 80% AMI]], "-")</f>
        <v>0.19298245614035087</v>
      </c>
    </row>
    <row r="2389" spans="1:4" x14ac:dyDescent="0.2">
      <c r="A2389">
        <v>13223120603</v>
      </c>
      <c r="B2389" s="14">
        <v>40</v>
      </c>
      <c r="C2389" s="14">
        <v>330</v>
      </c>
      <c r="D2389" s="15">
        <f>IFERROR(HousingProblemsTbl[[#This Row],[Total Rental Units with Severe Housing Problems and Equal to or less than 80% AMI]]/HousingProblemsTbl[[#This Row],[Total Rental Units Equal to or less than 80% AMI]], "-")</f>
        <v>0.12121212121212122</v>
      </c>
    </row>
    <row r="2390" spans="1:4" x14ac:dyDescent="0.2">
      <c r="A2390">
        <v>13223120604</v>
      </c>
      <c r="B2390" s="14">
        <v>0</v>
      </c>
      <c r="C2390" s="14">
        <v>29</v>
      </c>
      <c r="D239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91" spans="1:4" x14ac:dyDescent="0.2">
      <c r="A2391">
        <v>13223120605</v>
      </c>
      <c r="B2391" s="14">
        <v>75</v>
      </c>
      <c r="C2391" s="14">
        <v>135</v>
      </c>
      <c r="D2391" s="15">
        <f>IFERROR(HousingProblemsTbl[[#This Row],[Total Rental Units with Severe Housing Problems and Equal to or less than 80% AMI]]/HousingProblemsTbl[[#This Row],[Total Rental Units Equal to or less than 80% AMI]], "-")</f>
        <v>0.55555555555555558</v>
      </c>
    </row>
    <row r="2392" spans="1:4" x14ac:dyDescent="0.2">
      <c r="A2392">
        <v>13223120606</v>
      </c>
      <c r="B2392" s="14">
        <v>45</v>
      </c>
      <c r="C2392" s="14">
        <v>100</v>
      </c>
      <c r="D2392" s="15">
        <f>IFERROR(HousingProblemsTbl[[#This Row],[Total Rental Units with Severe Housing Problems and Equal to or less than 80% AMI]]/HousingProblemsTbl[[#This Row],[Total Rental Units Equal to or less than 80% AMI]], "-")</f>
        <v>0.45</v>
      </c>
    </row>
    <row r="2393" spans="1:4" x14ac:dyDescent="0.2">
      <c r="A2393">
        <v>13223120607</v>
      </c>
      <c r="B2393" s="14">
        <v>0</v>
      </c>
      <c r="C2393" s="14">
        <v>130</v>
      </c>
      <c r="D239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94" spans="1:4" x14ac:dyDescent="0.2">
      <c r="A2394">
        <v>13225040101</v>
      </c>
      <c r="B2394" s="14">
        <v>19</v>
      </c>
      <c r="C2394" s="14">
        <v>34</v>
      </c>
      <c r="D2394" s="15">
        <f>IFERROR(HousingProblemsTbl[[#This Row],[Total Rental Units with Severe Housing Problems and Equal to or less than 80% AMI]]/HousingProblemsTbl[[#This Row],[Total Rental Units Equal to or less than 80% AMI]], "-")</f>
        <v>0.55882352941176472</v>
      </c>
    </row>
    <row r="2395" spans="1:4" x14ac:dyDescent="0.2">
      <c r="A2395">
        <v>13225040103</v>
      </c>
      <c r="B2395" s="14">
        <v>99</v>
      </c>
      <c r="C2395" s="14">
        <v>325</v>
      </c>
      <c r="D2395" s="15">
        <f>IFERROR(HousingProblemsTbl[[#This Row],[Total Rental Units with Severe Housing Problems and Equal to or less than 80% AMI]]/HousingProblemsTbl[[#This Row],[Total Rental Units Equal to or less than 80% AMI]], "-")</f>
        <v>0.30461538461538462</v>
      </c>
    </row>
    <row r="2396" spans="1:4" x14ac:dyDescent="0.2">
      <c r="A2396">
        <v>13225040104</v>
      </c>
      <c r="B2396" s="14">
        <v>0</v>
      </c>
      <c r="C2396" s="14">
        <v>430</v>
      </c>
      <c r="D239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97" spans="1:4" x14ac:dyDescent="0.2">
      <c r="A2397">
        <v>13225040105</v>
      </c>
      <c r="B2397" s="14">
        <v>0</v>
      </c>
      <c r="C2397" s="14">
        <v>195</v>
      </c>
      <c r="D239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398" spans="1:4" x14ac:dyDescent="0.2">
      <c r="A2398">
        <v>13225040200</v>
      </c>
      <c r="B2398" s="14">
        <v>185</v>
      </c>
      <c r="C2398" s="14">
        <v>400</v>
      </c>
      <c r="D2398" s="15">
        <f>IFERROR(HousingProblemsTbl[[#This Row],[Total Rental Units with Severe Housing Problems and Equal to or less than 80% AMI]]/HousingProblemsTbl[[#This Row],[Total Rental Units Equal to or less than 80% AMI]], "-")</f>
        <v>0.46250000000000002</v>
      </c>
    </row>
    <row r="2399" spans="1:4" x14ac:dyDescent="0.2">
      <c r="A2399">
        <v>13225040301</v>
      </c>
      <c r="B2399" s="14">
        <v>25</v>
      </c>
      <c r="C2399" s="14">
        <v>180</v>
      </c>
      <c r="D2399" s="15">
        <f>IFERROR(HousingProblemsTbl[[#This Row],[Total Rental Units with Severe Housing Problems and Equal to or less than 80% AMI]]/HousingProblemsTbl[[#This Row],[Total Rental Units Equal to or less than 80% AMI]], "-")</f>
        <v>0.1388888888888889</v>
      </c>
    </row>
    <row r="2400" spans="1:4" x14ac:dyDescent="0.2">
      <c r="A2400">
        <v>13225040302</v>
      </c>
      <c r="B2400" s="14">
        <v>85</v>
      </c>
      <c r="C2400" s="14">
        <v>485</v>
      </c>
      <c r="D2400" s="15">
        <f>IFERROR(HousingProblemsTbl[[#This Row],[Total Rental Units with Severe Housing Problems and Equal to or less than 80% AMI]]/HousingProblemsTbl[[#This Row],[Total Rental Units Equal to or less than 80% AMI]], "-")</f>
        <v>0.17525773195876287</v>
      </c>
    </row>
    <row r="2401" spans="1:4" x14ac:dyDescent="0.2">
      <c r="A2401">
        <v>13225040400</v>
      </c>
      <c r="B2401" s="14">
        <v>145</v>
      </c>
      <c r="C2401" s="14">
        <v>690</v>
      </c>
      <c r="D2401" s="15">
        <f>IFERROR(HousingProblemsTbl[[#This Row],[Total Rental Units with Severe Housing Problems and Equal to or less than 80% AMI]]/HousingProblemsTbl[[#This Row],[Total Rental Units Equal to or less than 80% AMI]], "-")</f>
        <v>0.21014492753623187</v>
      </c>
    </row>
    <row r="2402" spans="1:4" x14ac:dyDescent="0.2">
      <c r="A2402">
        <v>13227050101</v>
      </c>
      <c r="B2402" s="14">
        <v>0</v>
      </c>
      <c r="C2402" s="14">
        <v>20</v>
      </c>
      <c r="D240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03" spans="1:4" x14ac:dyDescent="0.2">
      <c r="A2403">
        <v>13227050102</v>
      </c>
      <c r="B2403" s="14">
        <v>30</v>
      </c>
      <c r="C2403" s="14">
        <v>30</v>
      </c>
      <c r="D2403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404" spans="1:4" x14ac:dyDescent="0.2">
      <c r="A2404">
        <v>13227050201</v>
      </c>
      <c r="B2404" s="14">
        <v>345</v>
      </c>
      <c r="C2404" s="14">
        <v>485</v>
      </c>
      <c r="D2404" s="15">
        <f>IFERROR(HousingProblemsTbl[[#This Row],[Total Rental Units with Severe Housing Problems and Equal to or less than 80% AMI]]/HousingProblemsTbl[[#This Row],[Total Rental Units Equal to or less than 80% AMI]], "-")</f>
        <v>0.71134020618556704</v>
      </c>
    </row>
    <row r="2405" spans="1:4" x14ac:dyDescent="0.2">
      <c r="A2405">
        <v>13227050202</v>
      </c>
      <c r="B2405" s="14">
        <v>15</v>
      </c>
      <c r="C2405" s="14">
        <v>265</v>
      </c>
      <c r="D2405" s="15">
        <f>IFERROR(HousingProblemsTbl[[#This Row],[Total Rental Units with Severe Housing Problems and Equal to or less than 80% AMI]]/HousingProblemsTbl[[#This Row],[Total Rental Units Equal to or less than 80% AMI]], "-")</f>
        <v>5.6603773584905662E-2</v>
      </c>
    </row>
    <row r="2406" spans="1:4" x14ac:dyDescent="0.2">
      <c r="A2406">
        <v>13227050300</v>
      </c>
      <c r="B2406" s="14">
        <v>75</v>
      </c>
      <c r="C2406" s="14">
        <v>250</v>
      </c>
      <c r="D2406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2407" spans="1:4" x14ac:dyDescent="0.2">
      <c r="A2407">
        <v>13227050400</v>
      </c>
      <c r="B2407" s="14">
        <v>110</v>
      </c>
      <c r="C2407" s="14">
        <v>230</v>
      </c>
      <c r="D2407" s="15">
        <f>IFERROR(HousingProblemsTbl[[#This Row],[Total Rental Units with Severe Housing Problems and Equal to or less than 80% AMI]]/HousingProblemsTbl[[#This Row],[Total Rental Units Equal to or less than 80% AMI]], "-")</f>
        <v>0.47826086956521741</v>
      </c>
    </row>
    <row r="2408" spans="1:4" x14ac:dyDescent="0.2">
      <c r="A2408">
        <v>13227050500</v>
      </c>
      <c r="B2408" s="14">
        <v>95</v>
      </c>
      <c r="C2408" s="14">
        <v>355</v>
      </c>
      <c r="D2408" s="15">
        <f>IFERROR(HousingProblemsTbl[[#This Row],[Total Rental Units with Severe Housing Problems and Equal to or less than 80% AMI]]/HousingProblemsTbl[[#This Row],[Total Rental Units Equal to or less than 80% AMI]], "-")</f>
        <v>0.26760563380281688</v>
      </c>
    </row>
    <row r="2409" spans="1:4" x14ac:dyDescent="0.2">
      <c r="A2409">
        <v>13227050601</v>
      </c>
      <c r="B2409" s="14">
        <v>34</v>
      </c>
      <c r="C2409" s="14">
        <v>145</v>
      </c>
      <c r="D2409" s="15">
        <f>IFERROR(HousingProblemsTbl[[#This Row],[Total Rental Units with Severe Housing Problems and Equal to or less than 80% AMI]]/HousingProblemsTbl[[#This Row],[Total Rental Units Equal to or less than 80% AMI]], "-")</f>
        <v>0.23448275862068965</v>
      </c>
    </row>
    <row r="2410" spans="1:4" x14ac:dyDescent="0.2">
      <c r="A2410">
        <v>13227050602</v>
      </c>
      <c r="B2410" s="14">
        <v>25</v>
      </c>
      <c r="C2410" s="14">
        <v>25</v>
      </c>
      <c r="D2410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411" spans="1:4" x14ac:dyDescent="0.2">
      <c r="A2411">
        <v>13229960100</v>
      </c>
      <c r="B2411" s="14">
        <v>50</v>
      </c>
      <c r="C2411" s="14">
        <v>145</v>
      </c>
      <c r="D2411" s="15">
        <f>IFERROR(HousingProblemsTbl[[#This Row],[Total Rental Units with Severe Housing Problems and Equal to or less than 80% AMI]]/HousingProblemsTbl[[#This Row],[Total Rental Units Equal to or less than 80% AMI]], "-")</f>
        <v>0.34482758620689657</v>
      </c>
    </row>
    <row r="2412" spans="1:4" x14ac:dyDescent="0.2">
      <c r="A2412">
        <v>13229960200</v>
      </c>
      <c r="B2412" s="14">
        <v>0</v>
      </c>
      <c r="C2412" s="14">
        <v>34</v>
      </c>
      <c r="D241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13" spans="1:4" x14ac:dyDescent="0.2">
      <c r="A2413">
        <v>13229960301</v>
      </c>
      <c r="B2413" s="14">
        <v>65</v>
      </c>
      <c r="C2413" s="14">
        <v>245</v>
      </c>
      <c r="D2413" s="15">
        <f>IFERROR(HousingProblemsTbl[[#This Row],[Total Rental Units with Severe Housing Problems and Equal to or less than 80% AMI]]/HousingProblemsTbl[[#This Row],[Total Rental Units Equal to or less than 80% AMI]], "-")</f>
        <v>0.26530612244897961</v>
      </c>
    </row>
    <row r="2414" spans="1:4" x14ac:dyDescent="0.2">
      <c r="A2414">
        <v>13229960302</v>
      </c>
      <c r="B2414" s="14">
        <v>30</v>
      </c>
      <c r="C2414" s="14">
        <v>105</v>
      </c>
      <c r="D2414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2415" spans="1:4" x14ac:dyDescent="0.2">
      <c r="A2415">
        <v>13229960401</v>
      </c>
      <c r="B2415" s="14">
        <v>20</v>
      </c>
      <c r="C2415" s="14">
        <v>240</v>
      </c>
      <c r="D2415" s="15">
        <f>IFERROR(HousingProblemsTbl[[#This Row],[Total Rental Units with Severe Housing Problems and Equal to or less than 80% AMI]]/HousingProblemsTbl[[#This Row],[Total Rental Units Equal to or less than 80% AMI]], "-")</f>
        <v>8.3333333333333329E-2</v>
      </c>
    </row>
    <row r="2416" spans="1:4" x14ac:dyDescent="0.2">
      <c r="A2416">
        <v>13229960402</v>
      </c>
      <c r="B2416" s="14">
        <v>0</v>
      </c>
      <c r="C2416" s="14">
        <v>180</v>
      </c>
      <c r="D241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17" spans="1:4" x14ac:dyDescent="0.2">
      <c r="A2417">
        <v>13231010101</v>
      </c>
      <c r="B2417" s="14">
        <v>45</v>
      </c>
      <c r="C2417" s="14">
        <v>105</v>
      </c>
      <c r="D2417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418" spans="1:4" x14ac:dyDescent="0.2">
      <c r="A2418">
        <v>13231010102</v>
      </c>
      <c r="B2418" s="14">
        <v>30</v>
      </c>
      <c r="C2418" s="14">
        <v>160</v>
      </c>
      <c r="D2418" s="15">
        <f>IFERROR(HousingProblemsTbl[[#This Row],[Total Rental Units with Severe Housing Problems and Equal to or less than 80% AMI]]/HousingProblemsTbl[[#This Row],[Total Rental Units Equal to or less than 80% AMI]], "-")</f>
        <v>0.1875</v>
      </c>
    </row>
    <row r="2419" spans="1:4" x14ac:dyDescent="0.2">
      <c r="A2419">
        <v>13231010200</v>
      </c>
      <c r="B2419" s="14">
        <v>30</v>
      </c>
      <c r="C2419" s="14">
        <v>115</v>
      </c>
      <c r="D2419" s="15">
        <f>IFERROR(HousingProblemsTbl[[#This Row],[Total Rental Units with Severe Housing Problems and Equal to or less than 80% AMI]]/HousingProblemsTbl[[#This Row],[Total Rental Units Equal to or less than 80% AMI]], "-")</f>
        <v>0.2608695652173913</v>
      </c>
    </row>
    <row r="2420" spans="1:4" x14ac:dyDescent="0.2">
      <c r="A2420">
        <v>13231010300</v>
      </c>
      <c r="B2420" s="14">
        <v>40</v>
      </c>
      <c r="C2420" s="14">
        <v>150</v>
      </c>
      <c r="D2420" s="15">
        <f>IFERROR(HousingProblemsTbl[[#This Row],[Total Rental Units with Severe Housing Problems and Equal to or less than 80% AMI]]/HousingProblemsTbl[[#This Row],[Total Rental Units Equal to or less than 80% AMI]], "-")</f>
        <v>0.26666666666666666</v>
      </c>
    </row>
    <row r="2421" spans="1:4" x14ac:dyDescent="0.2">
      <c r="A2421">
        <v>13231010400</v>
      </c>
      <c r="B2421" s="14">
        <v>34</v>
      </c>
      <c r="C2421" s="14">
        <v>135</v>
      </c>
      <c r="D2421" s="15">
        <f>IFERROR(HousingProblemsTbl[[#This Row],[Total Rental Units with Severe Housing Problems and Equal to or less than 80% AMI]]/HousingProblemsTbl[[#This Row],[Total Rental Units Equal to or less than 80% AMI]], "-")</f>
        <v>0.25185185185185183</v>
      </c>
    </row>
    <row r="2422" spans="1:4" x14ac:dyDescent="0.2">
      <c r="A2422">
        <v>13233010100</v>
      </c>
      <c r="B2422" s="14">
        <v>140</v>
      </c>
      <c r="C2422" s="14">
        <v>485</v>
      </c>
      <c r="D2422" s="15">
        <f>IFERROR(HousingProblemsTbl[[#This Row],[Total Rental Units with Severe Housing Problems and Equal to or less than 80% AMI]]/HousingProblemsTbl[[#This Row],[Total Rental Units Equal to or less than 80% AMI]], "-")</f>
        <v>0.28865979381443296</v>
      </c>
    </row>
    <row r="2423" spans="1:4" x14ac:dyDescent="0.2">
      <c r="A2423">
        <v>13233010201</v>
      </c>
      <c r="B2423" s="14">
        <v>170</v>
      </c>
      <c r="C2423" s="14">
        <v>340</v>
      </c>
      <c r="D2423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424" spans="1:4" x14ac:dyDescent="0.2">
      <c r="A2424">
        <v>13233010202</v>
      </c>
      <c r="B2424" s="14">
        <v>0</v>
      </c>
      <c r="C2424" s="14">
        <v>65</v>
      </c>
      <c r="D242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25" spans="1:4" x14ac:dyDescent="0.2">
      <c r="A2425">
        <v>13233010300</v>
      </c>
      <c r="B2425" s="14">
        <v>150</v>
      </c>
      <c r="C2425" s="14">
        <v>315</v>
      </c>
      <c r="D2425" s="15">
        <f>IFERROR(HousingProblemsTbl[[#This Row],[Total Rental Units with Severe Housing Problems and Equal to or less than 80% AMI]]/HousingProblemsTbl[[#This Row],[Total Rental Units Equal to or less than 80% AMI]], "-")</f>
        <v>0.47619047619047616</v>
      </c>
    </row>
    <row r="2426" spans="1:4" x14ac:dyDescent="0.2">
      <c r="A2426">
        <v>13233010400</v>
      </c>
      <c r="B2426" s="14">
        <v>195</v>
      </c>
      <c r="C2426" s="14">
        <v>670</v>
      </c>
      <c r="D2426" s="15">
        <f>IFERROR(HousingProblemsTbl[[#This Row],[Total Rental Units with Severe Housing Problems and Equal to or less than 80% AMI]]/HousingProblemsTbl[[#This Row],[Total Rental Units Equal to or less than 80% AMI]], "-")</f>
        <v>0.29104477611940299</v>
      </c>
    </row>
    <row r="2427" spans="1:4" x14ac:dyDescent="0.2">
      <c r="A2427">
        <v>13233010500</v>
      </c>
      <c r="B2427" s="14">
        <v>315</v>
      </c>
      <c r="C2427" s="14">
        <v>715</v>
      </c>
      <c r="D2427" s="15">
        <f>IFERROR(HousingProblemsTbl[[#This Row],[Total Rental Units with Severe Housing Problems and Equal to or less than 80% AMI]]/HousingProblemsTbl[[#This Row],[Total Rental Units Equal to or less than 80% AMI]], "-")</f>
        <v>0.44055944055944057</v>
      </c>
    </row>
    <row r="2428" spans="1:4" x14ac:dyDescent="0.2">
      <c r="A2428">
        <v>13233010600</v>
      </c>
      <c r="B2428" s="14">
        <v>145</v>
      </c>
      <c r="C2428" s="14">
        <v>230</v>
      </c>
      <c r="D2428" s="15">
        <f>IFERROR(HousingProblemsTbl[[#This Row],[Total Rental Units with Severe Housing Problems and Equal to or less than 80% AMI]]/HousingProblemsTbl[[#This Row],[Total Rental Units Equal to or less than 80% AMI]], "-")</f>
        <v>0.63043478260869568</v>
      </c>
    </row>
    <row r="2429" spans="1:4" x14ac:dyDescent="0.2">
      <c r="A2429">
        <v>13233010700</v>
      </c>
      <c r="B2429" s="14">
        <v>305</v>
      </c>
      <c r="C2429" s="14">
        <v>655</v>
      </c>
      <c r="D2429" s="15">
        <f>IFERROR(HousingProblemsTbl[[#This Row],[Total Rental Units with Severe Housing Problems and Equal to or less than 80% AMI]]/HousingProblemsTbl[[#This Row],[Total Rental Units Equal to or less than 80% AMI]], "-")</f>
        <v>0.46564885496183206</v>
      </c>
    </row>
    <row r="2430" spans="1:4" x14ac:dyDescent="0.2">
      <c r="A2430">
        <v>13235950100</v>
      </c>
      <c r="B2430" s="14">
        <v>14</v>
      </c>
      <c r="C2430" s="14">
        <v>18</v>
      </c>
      <c r="D2430" s="15">
        <f>IFERROR(HousingProblemsTbl[[#This Row],[Total Rental Units with Severe Housing Problems and Equal to or less than 80% AMI]]/HousingProblemsTbl[[#This Row],[Total Rental Units Equal to or less than 80% AMI]], "-")</f>
        <v>0.77777777777777779</v>
      </c>
    </row>
    <row r="2431" spans="1:4" x14ac:dyDescent="0.2">
      <c r="A2431">
        <v>13235950201</v>
      </c>
      <c r="B2431" s="14">
        <v>445</v>
      </c>
      <c r="C2431" s="14">
        <v>695</v>
      </c>
      <c r="D2431" s="15">
        <f>IFERROR(HousingProblemsTbl[[#This Row],[Total Rental Units with Severe Housing Problems and Equal to or less than 80% AMI]]/HousingProblemsTbl[[#This Row],[Total Rental Units Equal to or less than 80% AMI]], "-")</f>
        <v>0.64028776978417268</v>
      </c>
    </row>
    <row r="2432" spans="1:4" x14ac:dyDescent="0.2">
      <c r="A2432">
        <v>13235950202</v>
      </c>
      <c r="B2432" s="14">
        <v>30</v>
      </c>
      <c r="C2432" s="14">
        <v>140</v>
      </c>
      <c r="D2432" s="15">
        <f>IFERROR(HousingProblemsTbl[[#This Row],[Total Rental Units with Severe Housing Problems and Equal to or less than 80% AMI]]/HousingProblemsTbl[[#This Row],[Total Rental Units Equal to or less than 80% AMI]], "-")</f>
        <v>0.21428571428571427</v>
      </c>
    </row>
    <row r="2433" spans="1:4" x14ac:dyDescent="0.2">
      <c r="A2433">
        <v>13235950300</v>
      </c>
      <c r="B2433" s="14">
        <v>0</v>
      </c>
      <c r="C2433" s="14">
        <v>35</v>
      </c>
      <c r="D243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34" spans="1:4" x14ac:dyDescent="0.2">
      <c r="A2434">
        <v>13237960101</v>
      </c>
      <c r="B2434" s="14">
        <v>155</v>
      </c>
      <c r="C2434" s="14">
        <v>220</v>
      </c>
      <c r="D2434" s="15">
        <f>IFERROR(HousingProblemsTbl[[#This Row],[Total Rental Units with Severe Housing Problems and Equal to or less than 80% AMI]]/HousingProblemsTbl[[#This Row],[Total Rental Units Equal to or less than 80% AMI]], "-")</f>
        <v>0.70454545454545459</v>
      </c>
    </row>
    <row r="2435" spans="1:4" x14ac:dyDescent="0.2">
      <c r="A2435">
        <v>13237960103</v>
      </c>
      <c r="B2435" s="14">
        <v>125</v>
      </c>
      <c r="C2435" s="14">
        <v>235</v>
      </c>
      <c r="D2435" s="15">
        <f>IFERROR(HousingProblemsTbl[[#This Row],[Total Rental Units with Severe Housing Problems and Equal to or less than 80% AMI]]/HousingProblemsTbl[[#This Row],[Total Rental Units Equal to or less than 80% AMI]], "-")</f>
        <v>0.53191489361702127</v>
      </c>
    </row>
    <row r="2436" spans="1:4" x14ac:dyDescent="0.2">
      <c r="A2436">
        <v>13237960104</v>
      </c>
      <c r="B2436" s="14">
        <v>55</v>
      </c>
      <c r="C2436" s="14">
        <v>150</v>
      </c>
      <c r="D2436" s="15">
        <f>IFERROR(HousingProblemsTbl[[#This Row],[Total Rental Units with Severe Housing Problems and Equal to or less than 80% AMI]]/HousingProblemsTbl[[#This Row],[Total Rental Units Equal to or less than 80% AMI]], "-")</f>
        <v>0.36666666666666664</v>
      </c>
    </row>
    <row r="2437" spans="1:4" x14ac:dyDescent="0.2">
      <c r="A2437">
        <v>13237960201</v>
      </c>
      <c r="B2437" s="14">
        <v>15</v>
      </c>
      <c r="C2437" s="14">
        <v>110</v>
      </c>
      <c r="D2437" s="15">
        <f>IFERROR(HousingProblemsTbl[[#This Row],[Total Rental Units with Severe Housing Problems and Equal to or less than 80% AMI]]/HousingProblemsTbl[[#This Row],[Total Rental Units Equal to or less than 80% AMI]], "-")</f>
        <v>0.13636363636363635</v>
      </c>
    </row>
    <row r="2438" spans="1:4" x14ac:dyDescent="0.2">
      <c r="A2438">
        <v>13237960203</v>
      </c>
      <c r="B2438" s="14">
        <v>55</v>
      </c>
      <c r="C2438" s="14">
        <v>290</v>
      </c>
      <c r="D2438" s="15">
        <f>IFERROR(HousingProblemsTbl[[#This Row],[Total Rental Units with Severe Housing Problems and Equal to or less than 80% AMI]]/HousingProblemsTbl[[#This Row],[Total Rental Units Equal to or less than 80% AMI]], "-")</f>
        <v>0.18965517241379309</v>
      </c>
    </row>
    <row r="2439" spans="1:4" x14ac:dyDescent="0.2">
      <c r="A2439">
        <v>13237960204</v>
      </c>
      <c r="B2439" s="14">
        <v>135</v>
      </c>
      <c r="C2439" s="14">
        <v>330</v>
      </c>
      <c r="D2439" s="15">
        <f>IFERROR(HousingProblemsTbl[[#This Row],[Total Rental Units with Severe Housing Problems and Equal to or less than 80% AMI]]/HousingProblemsTbl[[#This Row],[Total Rental Units Equal to or less than 80% AMI]], "-")</f>
        <v>0.40909090909090912</v>
      </c>
    </row>
    <row r="2440" spans="1:4" x14ac:dyDescent="0.2">
      <c r="A2440">
        <v>13237960301</v>
      </c>
      <c r="B2440" s="14">
        <v>0</v>
      </c>
      <c r="C2440" s="14">
        <v>145</v>
      </c>
      <c r="D244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41" spans="1:4" x14ac:dyDescent="0.2">
      <c r="A2441">
        <v>13237960302</v>
      </c>
      <c r="B2441" s="14">
        <v>10</v>
      </c>
      <c r="C2441" s="14">
        <v>55</v>
      </c>
      <c r="D2441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2442" spans="1:4" x14ac:dyDescent="0.2">
      <c r="A2442">
        <v>13239960300</v>
      </c>
      <c r="B2442" s="14">
        <v>25</v>
      </c>
      <c r="C2442" s="14">
        <v>100</v>
      </c>
      <c r="D2442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443" spans="1:4" x14ac:dyDescent="0.2">
      <c r="A2443">
        <v>13241970101</v>
      </c>
      <c r="B2443" s="14">
        <v>60</v>
      </c>
      <c r="C2443" s="14">
        <v>100</v>
      </c>
      <c r="D2443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2444" spans="1:4" x14ac:dyDescent="0.2">
      <c r="A2444">
        <v>13241970102</v>
      </c>
      <c r="B2444" s="14">
        <v>280</v>
      </c>
      <c r="C2444" s="14">
        <v>288</v>
      </c>
      <c r="D2444" s="15">
        <f>IFERROR(HousingProblemsTbl[[#This Row],[Total Rental Units with Severe Housing Problems and Equal to or less than 80% AMI]]/HousingProblemsTbl[[#This Row],[Total Rental Units Equal to or less than 80% AMI]], "-")</f>
        <v>0.97222222222222221</v>
      </c>
    </row>
    <row r="2445" spans="1:4" x14ac:dyDescent="0.2">
      <c r="A2445">
        <v>13241970103</v>
      </c>
      <c r="B2445" s="14">
        <v>80</v>
      </c>
      <c r="C2445" s="14">
        <v>170</v>
      </c>
      <c r="D2445" s="15">
        <f>IFERROR(HousingProblemsTbl[[#This Row],[Total Rental Units with Severe Housing Problems and Equal to or less than 80% AMI]]/HousingProblemsTbl[[#This Row],[Total Rental Units Equal to or less than 80% AMI]], "-")</f>
        <v>0.47058823529411764</v>
      </c>
    </row>
    <row r="2446" spans="1:4" x14ac:dyDescent="0.2">
      <c r="A2446">
        <v>13241970201</v>
      </c>
      <c r="B2446" s="14">
        <v>50</v>
      </c>
      <c r="C2446" s="14">
        <v>250</v>
      </c>
      <c r="D2446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2447" spans="1:4" x14ac:dyDescent="0.2">
      <c r="A2447">
        <v>13241970202</v>
      </c>
      <c r="B2447" s="14">
        <v>155</v>
      </c>
      <c r="C2447" s="14">
        <v>305</v>
      </c>
      <c r="D2447" s="15">
        <f>IFERROR(HousingProblemsTbl[[#This Row],[Total Rental Units with Severe Housing Problems and Equal to or less than 80% AMI]]/HousingProblemsTbl[[#This Row],[Total Rental Units Equal to or less than 80% AMI]], "-")</f>
        <v>0.50819672131147542</v>
      </c>
    </row>
    <row r="2448" spans="1:4" x14ac:dyDescent="0.2">
      <c r="A2448">
        <v>13241970302</v>
      </c>
      <c r="B2448" s="14">
        <v>25</v>
      </c>
      <c r="C2448" s="14">
        <v>55</v>
      </c>
      <c r="D2448" s="15">
        <f>IFERROR(HousingProblemsTbl[[#This Row],[Total Rental Units with Severe Housing Problems and Equal to or less than 80% AMI]]/HousingProblemsTbl[[#This Row],[Total Rental Units Equal to or less than 80% AMI]], "-")</f>
        <v>0.45454545454545453</v>
      </c>
    </row>
    <row r="2449" spans="1:4" x14ac:dyDescent="0.2">
      <c r="A2449">
        <v>13241970303</v>
      </c>
      <c r="B2449" s="14">
        <v>75</v>
      </c>
      <c r="C2449" s="14">
        <v>150</v>
      </c>
      <c r="D2449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450" spans="1:4" x14ac:dyDescent="0.2">
      <c r="A2450">
        <v>13241970304</v>
      </c>
      <c r="B2450" s="14">
        <v>4</v>
      </c>
      <c r="C2450" s="14">
        <v>10</v>
      </c>
      <c r="D2450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451" spans="1:4" x14ac:dyDescent="0.2">
      <c r="A2451">
        <v>13243790100</v>
      </c>
      <c r="B2451" s="14">
        <v>39</v>
      </c>
      <c r="C2451" s="14">
        <v>135</v>
      </c>
      <c r="D2451" s="15">
        <f>IFERROR(HousingProblemsTbl[[#This Row],[Total Rental Units with Severe Housing Problems and Equal to or less than 80% AMI]]/HousingProblemsTbl[[#This Row],[Total Rental Units Equal to or less than 80% AMI]], "-")</f>
        <v>0.28888888888888886</v>
      </c>
    </row>
    <row r="2452" spans="1:4" x14ac:dyDescent="0.2">
      <c r="A2452">
        <v>13243790200</v>
      </c>
      <c r="B2452" s="14">
        <v>155</v>
      </c>
      <c r="C2452" s="14">
        <v>935</v>
      </c>
      <c r="D2452" s="15">
        <f>IFERROR(HousingProblemsTbl[[#This Row],[Total Rental Units with Severe Housing Problems and Equal to or less than 80% AMI]]/HousingProblemsTbl[[#This Row],[Total Rental Units Equal to or less than 80% AMI]], "-")</f>
        <v>0.16577540106951871</v>
      </c>
    </row>
    <row r="2453" spans="1:4" x14ac:dyDescent="0.2">
      <c r="A2453">
        <v>13245000100</v>
      </c>
      <c r="B2453" s="14">
        <v>185</v>
      </c>
      <c r="C2453" s="14">
        <v>425</v>
      </c>
      <c r="D2453" s="15">
        <f>IFERROR(HousingProblemsTbl[[#This Row],[Total Rental Units with Severe Housing Problems and Equal to or less than 80% AMI]]/HousingProblemsTbl[[#This Row],[Total Rental Units Equal to or less than 80% AMI]], "-")</f>
        <v>0.43529411764705883</v>
      </c>
    </row>
    <row r="2454" spans="1:4" x14ac:dyDescent="0.2">
      <c r="A2454">
        <v>13245000200</v>
      </c>
      <c r="B2454" s="14">
        <v>159</v>
      </c>
      <c r="C2454" s="14">
        <v>645</v>
      </c>
      <c r="D2454" s="15">
        <f>IFERROR(HousingProblemsTbl[[#This Row],[Total Rental Units with Severe Housing Problems and Equal to or less than 80% AMI]]/HousingProblemsTbl[[#This Row],[Total Rental Units Equal to or less than 80% AMI]], "-")</f>
        <v>0.24651162790697675</v>
      </c>
    </row>
    <row r="2455" spans="1:4" x14ac:dyDescent="0.2">
      <c r="A2455">
        <v>13245000300</v>
      </c>
      <c r="B2455" s="14">
        <v>95</v>
      </c>
      <c r="C2455" s="14">
        <v>220</v>
      </c>
      <c r="D2455" s="15">
        <f>IFERROR(HousingProblemsTbl[[#This Row],[Total Rental Units with Severe Housing Problems and Equal to or less than 80% AMI]]/HousingProblemsTbl[[#This Row],[Total Rental Units Equal to or less than 80% AMI]], "-")</f>
        <v>0.43181818181818182</v>
      </c>
    </row>
    <row r="2456" spans="1:4" x14ac:dyDescent="0.2">
      <c r="A2456">
        <v>13245000600</v>
      </c>
      <c r="B2456" s="14">
        <v>410</v>
      </c>
      <c r="C2456" s="14">
        <v>605</v>
      </c>
      <c r="D2456" s="15">
        <f>IFERROR(HousingProblemsTbl[[#This Row],[Total Rental Units with Severe Housing Problems and Equal to or less than 80% AMI]]/HousingProblemsTbl[[#This Row],[Total Rental Units Equal to or less than 80% AMI]], "-")</f>
        <v>0.6776859504132231</v>
      </c>
    </row>
    <row r="2457" spans="1:4" x14ac:dyDescent="0.2">
      <c r="A2457">
        <v>13245000700</v>
      </c>
      <c r="B2457" s="14">
        <v>130</v>
      </c>
      <c r="C2457" s="14">
        <v>410</v>
      </c>
      <c r="D2457" s="15">
        <f>IFERROR(HousingProblemsTbl[[#This Row],[Total Rental Units with Severe Housing Problems and Equal to or less than 80% AMI]]/HousingProblemsTbl[[#This Row],[Total Rental Units Equal to or less than 80% AMI]], "-")</f>
        <v>0.31707317073170732</v>
      </c>
    </row>
    <row r="2458" spans="1:4" x14ac:dyDescent="0.2">
      <c r="A2458">
        <v>13245001000</v>
      </c>
      <c r="B2458" s="14">
        <v>130</v>
      </c>
      <c r="C2458" s="14">
        <v>380</v>
      </c>
      <c r="D2458" s="15">
        <f>IFERROR(HousingProblemsTbl[[#This Row],[Total Rental Units with Severe Housing Problems and Equal to or less than 80% AMI]]/HousingProblemsTbl[[#This Row],[Total Rental Units Equal to or less than 80% AMI]], "-")</f>
        <v>0.34210526315789475</v>
      </c>
    </row>
    <row r="2459" spans="1:4" x14ac:dyDescent="0.2">
      <c r="A2459">
        <v>13245001100</v>
      </c>
      <c r="B2459" s="14">
        <v>4</v>
      </c>
      <c r="C2459" s="14">
        <v>110</v>
      </c>
      <c r="D2459" s="15">
        <f>IFERROR(HousingProblemsTbl[[#This Row],[Total Rental Units with Severe Housing Problems and Equal to or less than 80% AMI]]/HousingProblemsTbl[[#This Row],[Total Rental Units Equal to or less than 80% AMI]], "-")</f>
        <v>3.6363636363636362E-2</v>
      </c>
    </row>
    <row r="2460" spans="1:4" x14ac:dyDescent="0.2">
      <c r="A2460">
        <v>13245001200</v>
      </c>
      <c r="B2460" s="14">
        <v>490</v>
      </c>
      <c r="C2460" s="14">
        <v>870</v>
      </c>
      <c r="D2460" s="15">
        <f>IFERROR(HousingProblemsTbl[[#This Row],[Total Rental Units with Severe Housing Problems and Equal to or less than 80% AMI]]/HousingProblemsTbl[[#This Row],[Total Rental Units Equal to or less than 80% AMI]], "-")</f>
        <v>0.56321839080459768</v>
      </c>
    </row>
    <row r="2461" spans="1:4" x14ac:dyDescent="0.2">
      <c r="A2461">
        <v>13245001300</v>
      </c>
      <c r="B2461" s="14">
        <v>70</v>
      </c>
      <c r="C2461" s="14">
        <v>175</v>
      </c>
      <c r="D2461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462" spans="1:4" x14ac:dyDescent="0.2">
      <c r="A2462">
        <v>13245001400</v>
      </c>
      <c r="B2462" s="14">
        <v>124</v>
      </c>
      <c r="C2462" s="14">
        <v>245</v>
      </c>
      <c r="D2462" s="15">
        <f>IFERROR(HousingProblemsTbl[[#This Row],[Total Rental Units with Severe Housing Problems and Equal to or less than 80% AMI]]/HousingProblemsTbl[[#This Row],[Total Rental Units Equal to or less than 80% AMI]], "-")</f>
        <v>0.5061224489795918</v>
      </c>
    </row>
    <row r="2463" spans="1:4" x14ac:dyDescent="0.2">
      <c r="A2463">
        <v>13245001602</v>
      </c>
      <c r="B2463" s="14">
        <v>119</v>
      </c>
      <c r="C2463" s="14">
        <v>225</v>
      </c>
      <c r="D2463" s="15">
        <f>IFERROR(HousingProblemsTbl[[#This Row],[Total Rental Units with Severe Housing Problems and Equal to or less than 80% AMI]]/HousingProblemsTbl[[#This Row],[Total Rental Units Equal to or less than 80% AMI]], "-")</f>
        <v>0.52888888888888885</v>
      </c>
    </row>
    <row r="2464" spans="1:4" x14ac:dyDescent="0.2">
      <c r="A2464">
        <v>13245001603</v>
      </c>
      <c r="B2464" s="14">
        <v>160</v>
      </c>
      <c r="C2464" s="14">
        <v>340</v>
      </c>
      <c r="D2464" s="15">
        <f>IFERROR(HousingProblemsTbl[[#This Row],[Total Rental Units with Severe Housing Problems and Equal to or less than 80% AMI]]/HousingProblemsTbl[[#This Row],[Total Rental Units Equal to or less than 80% AMI]], "-")</f>
        <v>0.47058823529411764</v>
      </c>
    </row>
    <row r="2465" spans="1:4" x14ac:dyDescent="0.2">
      <c r="A2465">
        <v>13245001604</v>
      </c>
      <c r="B2465" s="14">
        <v>105</v>
      </c>
      <c r="C2465" s="14">
        <v>650</v>
      </c>
      <c r="D2465" s="15">
        <f>IFERROR(HousingProblemsTbl[[#This Row],[Total Rental Units with Severe Housing Problems and Equal to or less than 80% AMI]]/HousingProblemsTbl[[#This Row],[Total Rental Units Equal to or less than 80% AMI]], "-")</f>
        <v>0.16153846153846155</v>
      </c>
    </row>
    <row r="2466" spans="1:4" x14ac:dyDescent="0.2">
      <c r="A2466">
        <v>13245010101</v>
      </c>
      <c r="B2466" s="14">
        <v>50</v>
      </c>
      <c r="C2466" s="14">
        <v>175</v>
      </c>
      <c r="D2466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2467" spans="1:4" x14ac:dyDescent="0.2">
      <c r="A2467">
        <v>13245010104</v>
      </c>
      <c r="B2467" s="14">
        <v>250</v>
      </c>
      <c r="C2467" s="14">
        <v>460</v>
      </c>
      <c r="D2467" s="15">
        <f>IFERROR(HousingProblemsTbl[[#This Row],[Total Rental Units with Severe Housing Problems and Equal to or less than 80% AMI]]/HousingProblemsTbl[[#This Row],[Total Rental Units Equal to or less than 80% AMI]], "-")</f>
        <v>0.54347826086956519</v>
      </c>
    </row>
    <row r="2468" spans="1:4" x14ac:dyDescent="0.2">
      <c r="A2468">
        <v>13245010105</v>
      </c>
      <c r="B2468" s="14">
        <v>155</v>
      </c>
      <c r="C2468" s="14">
        <v>425</v>
      </c>
      <c r="D2468" s="15">
        <f>IFERROR(HousingProblemsTbl[[#This Row],[Total Rental Units with Severe Housing Problems and Equal to or less than 80% AMI]]/HousingProblemsTbl[[#This Row],[Total Rental Units Equal to or less than 80% AMI]], "-")</f>
        <v>0.36470588235294116</v>
      </c>
    </row>
    <row r="2469" spans="1:4" x14ac:dyDescent="0.2">
      <c r="A2469">
        <v>13245010107</v>
      </c>
      <c r="B2469" s="14">
        <v>135</v>
      </c>
      <c r="C2469" s="14">
        <v>285</v>
      </c>
      <c r="D2469" s="15">
        <f>IFERROR(HousingProblemsTbl[[#This Row],[Total Rental Units with Severe Housing Problems and Equal to or less than 80% AMI]]/HousingProblemsTbl[[#This Row],[Total Rental Units Equal to or less than 80% AMI]], "-")</f>
        <v>0.47368421052631576</v>
      </c>
    </row>
    <row r="2470" spans="1:4" x14ac:dyDescent="0.2">
      <c r="A2470">
        <v>13245010108</v>
      </c>
      <c r="B2470" s="14">
        <v>15</v>
      </c>
      <c r="C2470" s="14">
        <v>325</v>
      </c>
      <c r="D2470" s="15">
        <f>IFERROR(HousingProblemsTbl[[#This Row],[Total Rental Units with Severe Housing Problems and Equal to or less than 80% AMI]]/HousingProblemsTbl[[#This Row],[Total Rental Units Equal to or less than 80% AMI]], "-")</f>
        <v>4.6153846153846156E-2</v>
      </c>
    </row>
    <row r="2471" spans="1:4" x14ac:dyDescent="0.2">
      <c r="A2471">
        <v>13245010109</v>
      </c>
      <c r="B2471" s="14">
        <v>95</v>
      </c>
      <c r="C2471" s="14">
        <v>295</v>
      </c>
      <c r="D2471" s="15">
        <f>IFERROR(HousingProblemsTbl[[#This Row],[Total Rental Units with Severe Housing Problems and Equal to or less than 80% AMI]]/HousingProblemsTbl[[#This Row],[Total Rental Units Equal to or less than 80% AMI]], "-")</f>
        <v>0.32203389830508472</v>
      </c>
    </row>
    <row r="2472" spans="1:4" x14ac:dyDescent="0.2">
      <c r="A2472">
        <v>13245010201</v>
      </c>
      <c r="B2472" s="14">
        <v>30</v>
      </c>
      <c r="C2472" s="14">
        <v>110</v>
      </c>
      <c r="D2472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2473" spans="1:4" x14ac:dyDescent="0.2">
      <c r="A2473">
        <v>13245010203</v>
      </c>
      <c r="B2473" s="14">
        <v>275</v>
      </c>
      <c r="C2473" s="14">
        <v>670</v>
      </c>
      <c r="D2473" s="15">
        <f>IFERROR(HousingProblemsTbl[[#This Row],[Total Rental Units with Severe Housing Problems and Equal to or less than 80% AMI]]/HousingProblemsTbl[[#This Row],[Total Rental Units Equal to or less than 80% AMI]], "-")</f>
        <v>0.41044776119402987</v>
      </c>
    </row>
    <row r="2474" spans="1:4" x14ac:dyDescent="0.2">
      <c r="A2474">
        <v>13245010205</v>
      </c>
      <c r="B2474" s="14">
        <v>185</v>
      </c>
      <c r="C2474" s="14">
        <v>185</v>
      </c>
      <c r="D247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475" spans="1:4" x14ac:dyDescent="0.2">
      <c r="A2475">
        <v>13245010206</v>
      </c>
      <c r="B2475" s="14">
        <v>260</v>
      </c>
      <c r="C2475" s="14">
        <v>470</v>
      </c>
      <c r="D2475" s="15">
        <f>IFERROR(HousingProblemsTbl[[#This Row],[Total Rental Units with Severe Housing Problems and Equal to or less than 80% AMI]]/HousingProblemsTbl[[#This Row],[Total Rental Units Equal to or less than 80% AMI]], "-")</f>
        <v>0.55319148936170215</v>
      </c>
    </row>
    <row r="2476" spans="1:4" x14ac:dyDescent="0.2">
      <c r="A2476">
        <v>13245010207</v>
      </c>
      <c r="B2476" s="14">
        <v>0</v>
      </c>
      <c r="C2476" s="14">
        <v>30</v>
      </c>
      <c r="D247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477" spans="1:4" x14ac:dyDescent="0.2">
      <c r="A2477">
        <v>13245010208</v>
      </c>
      <c r="B2477" s="14">
        <v>10</v>
      </c>
      <c r="C2477" s="14">
        <v>165</v>
      </c>
      <c r="D2477" s="15">
        <f>IFERROR(HousingProblemsTbl[[#This Row],[Total Rental Units with Severe Housing Problems and Equal to or less than 80% AMI]]/HousingProblemsTbl[[#This Row],[Total Rental Units Equal to or less than 80% AMI]], "-")</f>
        <v>6.0606060606060608E-2</v>
      </c>
    </row>
    <row r="2478" spans="1:4" x14ac:dyDescent="0.2">
      <c r="A2478">
        <v>13245010300</v>
      </c>
      <c r="B2478" s="14">
        <v>515</v>
      </c>
      <c r="C2478" s="14">
        <v>1080</v>
      </c>
      <c r="D2478" s="15">
        <f>IFERROR(HousingProblemsTbl[[#This Row],[Total Rental Units with Severe Housing Problems and Equal to or less than 80% AMI]]/HousingProblemsTbl[[#This Row],[Total Rental Units Equal to or less than 80% AMI]], "-")</f>
        <v>0.47685185185185186</v>
      </c>
    </row>
    <row r="2479" spans="1:4" x14ac:dyDescent="0.2">
      <c r="A2479">
        <v>13245010400</v>
      </c>
      <c r="B2479" s="14">
        <v>545</v>
      </c>
      <c r="C2479" s="14">
        <v>815</v>
      </c>
      <c r="D2479" s="15">
        <f>IFERROR(HousingProblemsTbl[[#This Row],[Total Rental Units with Severe Housing Problems and Equal to or less than 80% AMI]]/HousingProblemsTbl[[#This Row],[Total Rental Units Equal to or less than 80% AMI]], "-")</f>
        <v>0.66871165644171782</v>
      </c>
    </row>
    <row r="2480" spans="1:4" x14ac:dyDescent="0.2">
      <c r="A2480">
        <v>13245010506</v>
      </c>
      <c r="B2480" s="14">
        <v>655</v>
      </c>
      <c r="C2480" s="14">
        <v>1145</v>
      </c>
      <c r="D2480" s="15">
        <f>IFERROR(HousingProblemsTbl[[#This Row],[Total Rental Units with Severe Housing Problems and Equal to or less than 80% AMI]]/HousingProblemsTbl[[#This Row],[Total Rental Units Equal to or less than 80% AMI]], "-")</f>
        <v>0.57205240174672489</v>
      </c>
    </row>
    <row r="2481" spans="1:4" x14ac:dyDescent="0.2">
      <c r="A2481">
        <v>13245010507</v>
      </c>
      <c r="B2481" s="14">
        <v>275</v>
      </c>
      <c r="C2481" s="14">
        <v>515</v>
      </c>
      <c r="D2481" s="15">
        <f>IFERROR(HousingProblemsTbl[[#This Row],[Total Rental Units with Severe Housing Problems and Equal to or less than 80% AMI]]/HousingProblemsTbl[[#This Row],[Total Rental Units Equal to or less than 80% AMI]], "-")</f>
        <v>0.53398058252427183</v>
      </c>
    </row>
    <row r="2482" spans="1:4" x14ac:dyDescent="0.2">
      <c r="A2482">
        <v>13245010508</v>
      </c>
      <c r="B2482" s="14">
        <v>275</v>
      </c>
      <c r="C2482" s="14">
        <v>780</v>
      </c>
      <c r="D2482" s="15">
        <f>IFERROR(HousingProblemsTbl[[#This Row],[Total Rental Units with Severe Housing Problems and Equal to or less than 80% AMI]]/HousingProblemsTbl[[#This Row],[Total Rental Units Equal to or less than 80% AMI]], "-")</f>
        <v>0.35256410256410259</v>
      </c>
    </row>
    <row r="2483" spans="1:4" x14ac:dyDescent="0.2">
      <c r="A2483">
        <v>13245010509</v>
      </c>
      <c r="B2483" s="14">
        <v>300</v>
      </c>
      <c r="C2483" s="14">
        <v>590</v>
      </c>
      <c r="D2483" s="15">
        <f>IFERROR(HousingProblemsTbl[[#This Row],[Total Rental Units with Severe Housing Problems and Equal to or less than 80% AMI]]/HousingProblemsTbl[[#This Row],[Total Rental Units Equal to or less than 80% AMI]], "-")</f>
        <v>0.50847457627118642</v>
      </c>
    </row>
    <row r="2484" spans="1:4" x14ac:dyDescent="0.2">
      <c r="A2484">
        <v>13245010510</v>
      </c>
      <c r="B2484" s="14">
        <v>310</v>
      </c>
      <c r="C2484" s="14">
        <v>735</v>
      </c>
      <c r="D2484" s="15">
        <f>IFERROR(HousingProblemsTbl[[#This Row],[Total Rental Units with Severe Housing Problems and Equal to or less than 80% AMI]]/HousingProblemsTbl[[#This Row],[Total Rental Units Equal to or less than 80% AMI]], "-")</f>
        <v>0.42176870748299322</v>
      </c>
    </row>
    <row r="2485" spans="1:4" x14ac:dyDescent="0.2">
      <c r="A2485">
        <v>13245010511</v>
      </c>
      <c r="B2485" s="14">
        <v>175</v>
      </c>
      <c r="C2485" s="14">
        <v>310</v>
      </c>
      <c r="D2485" s="15">
        <f>IFERROR(HousingProblemsTbl[[#This Row],[Total Rental Units with Severe Housing Problems and Equal to or less than 80% AMI]]/HousingProblemsTbl[[#This Row],[Total Rental Units Equal to or less than 80% AMI]], "-")</f>
        <v>0.56451612903225812</v>
      </c>
    </row>
    <row r="2486" spans="1:4" x14ac:dyDescent="0.2">
      <c r="A2486">
        <v>13245010512</v>
      </c>
      <c r="B2486" s="14">
        <v>140</v>
      </c>
      <c r="C2486" s="14">
        <v>490</v>
      </c>
      <c r="D2486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2487" spans="1:4" x14ac:dyDescent="0.2">
      <c r="A2487">
        <v>13245010513</v>
      </c>
      <c r="B2487" s="14">
        <v>195</v>
      </c>
      <c r="C2487" s="14">
        <v>330</v>
      </c>
      <c r="D2487" s="15">
        <f>IFERROR(HousingProblemsTbl[[#This Row],[Total Rental Units with Severe Housing Problems and Equal to or less than 80% AMI]]/HousingProblemsTbl[[#This Row],[Total Rental Units Equal to or less than 80% AMI]], "-")</f>
        <v>0.59090909090909094</v>
      </c>
    </row>
    <row r="2488" spans="1:4" x14ac:dyDescent="0.2">
      <c r="A2488">
        <v>13245010514</v>
      </c>
      <c r="B2488" s="14">
        <v>275</v>
      </c>
      <c r="C2488" s="14">
        <v>530</v>
      </c>
      <c r="D2488" s="15">
        <f>IFERROR(HousingProblemsTbl[[#This Row],[Total Rental Units with Severe Housing Problems and Equal to or less than 80% AMI]]/HousingProblemsTbl[[#This Row],[Total Rental Units Equal to or less than 80% AMI]], "-")</f>
        <v>0.51886792452830188</v>
      </c>
    </row>
    <row r="2489" spans="1:4" x14ac:dyDescent="0.2">
      <c r="A2489">
        <v>13245010515</v>
      </c>
      <c r="B2489" s="14">
        <v>175</v>
      </c>
      <c r="C2489" s="14">
        <v>595</v>
      </c>
      <c r="D2489" s="15">
        <f>IFERROR(HousingProblemsTbl[[#This Row],[Total Rental Units with Severe Housing Problems and Equal to or less than 80% AMI]]/HousingProblemsTbl[[#This Row],[Total Rental Units Equal to or less than 80% AMI]], "-")</f>
        <v>0.29411764705882354</v>
      </c>
    </row>
    <row r="2490" spans="1:4" x14ac:dyDescent="0.2">
      <c r="A2490">
        <v>13245010601</v>
      </c>
      <c r="B2490" s="14">
        <v>175</v>
      </c>
      <c r="C2490" s="14">
        <v>420</v>
      </c>
      <c r="D2490" s="15">
        <f>IFERROR(HousingProblemsTbl[[#This Row],[Total Rental Units with Severe Housing Problems and Equal to or less than 80% AMI]]/HousingProblemsTbl[[#This Row],[Total Rental Units Equal to or less than 80% AMI]], "-")</f>
        <v>0.41666666666666669</v>
      </c>
    </row>
    <row r="2491" spans="1:4" x14ac:dyDescent="0.2">
      <c r="A2491">
        <v>13245010602</v>
      </c>
      <c r="B2491" s="14">
        <v>180</v>
      </c>
      <c r="C2491" s="14">
        <v>560</v>
      </c>
      <c r="D2491" s="15">
        <f>IFERROR(HousingProblemsTbl[[#This Row],[Total Rental Units with Severe Housing Problems and Equal to or less than 80% AMI]]/HousingProblemsTbl[[#This Row],[Total Rental Units Equal to or less than 80% AMI]], "-")</f>
        <v>0.32142857142857145</v>
      </c>
    </row>
    <row r="2492" spans="1:4" x14ac:dyDescent="0.2">
      <c r="A2492">
        <v>13245010706</v>
      </c>
      <c r="B2492" s="14">
        <v>190</v>
      </c>
      <c r="C2492" s="14">
        <v>385</v>
      </c>
      <c r="D2492" s="15">
        <f>IFERROR(HousingProblemsTbl[[#This Row],[Total Rental Units with Severe Housing Problems and Equal to or less than 80% AMI]]/HousingProblemsTbl[[#This Row],[Total Rental Units Equal to or less than 80% AMI]], "-")</f>
        <v>0.4935064935064935</v>
      </c>
    </row>
    <row r="2493" spans="1:4" x14ac:dyDescent="0.2">
      <c r="A2493">
        <v>13245010707</v>
      </c>
      <c r="B2493" s="14">
        <v>65</v>
      </c>
      <c r="C2493" s="14">
        <v>170</v>
      </c>
      <c r="D2493" s="15">
        <f>IFERROR(HousingProblemsTbl[[#This Row],[Total Rental Units with Severe Housing Problems and Equal to or less than 80% AMI]]/HousingProblemsTbl[[#This Row],[Total Rental Units Equal to or less than 80% AMI]], "-")</f>
        <v>0.38235294117647056</v>
      </c>
    </row>
    <row r="2494" spans="1:4" x14ac:dyDescent="0.2">
      <c r="A2494">
        <v>13245010708</v>
      </c>
      <c r="B2494" s="14">
        <v>150</v>
      </c>
      <c r="C2494" s="14">
        <v>475</v>
      </c>
      <c r="D2494" s="15">
        <f>IFERROR(HousingProblemsTbl[[#This Row],[Total Rental Units with Severe Housing Problems and Equal to or less than 80% AMI]]/HousingProblemsTbl[[#This Row],[Total Rental Units Equal to or less than 80% AMI]], "-")</f>
        <v>0.31578947368421051</v>
      </c>
    </row>
    <row r="2495" spans="1:4" x14ac:dyDescent="0.2">
      <c r="A2495">
        <v>13245010709</v>
      </c>
      <c r="B2495" s="14">
        <v>100</v>
      </c>
      <c r="C2495" s="14">
        <v>270</v>
      </c>
      <c r="D2495" s="15">
        <f>IFERROR(HousingProblemsTbl[[#This Row],[Total Rental Units with Severe Housing Problems and Equal to or less than 80% AMI]]/HousingProblemsTbl[[#This Row],[Total Rental Units Equal to or less than 80% AMI]], "-")</f>
        <v>0.37037037037037035</v>
      </c>
    </row>
    <row r="2496" spans="1:4" x14ac:dyDescent="0.2">
      <c r="A2496">
        <v>13245010710</v>
      </c>
      <c r="B2496" s="14">
        <v>370</v>
      </c>
      <c r="C2496" s="14">
        <v>625</v>
      </c>
      <c r="D2496" s="15">
        <f>IFERROR(HousingProblemsTbl[[#This Row],[Total Rental Units with Severe Housing Problems and Equal to or less than 80% AMI]]/HousingProblemsTbl[[#This Row],[Total Rental Units Equal to or less than 80% AMI]], "-")</f>
        <v>0.59199999999999997</v>
      </c>
    </row>
    <row r="2497" spans="1:4" x14ac:dyDescent="0.2">
      <c r="A2497">
        <v>13245010711</v>
      </c>
      <c r="B2497" s="14">
        <v>125</v>
      </c>
      <c r="C2497" s="14">
        <v>255</v>
      </c>
      <c r="D2497" s="15">
        <f>IFERROR(HousingProblemsTbl[[#This Row],[Total Rental Units with Severe Housing Problems and Equal to or less than 80% AMI]]/HousingProblemsTbl[[#This Row],[Total Rental Units Equal to or less than 80% AMI]], "-")</f>
        <v>0.49019607843137253</v>
      </c>
    </row>
    <row r="2498" spans="1:4" x14ac:dyDescent="0.2">
      <c r="A2498">
        <v>13245010713</v>
      </c>
      <c r="B2498" s="14">
        <v>135</v>
      </c>
      <c r="C2498" s="14">
        <v>270</v>
      </c>
      <c r="D2498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499" spans="1:4" x14ac:dyDescent="0.2">
      <c r="A2499">
        <v>13245010714</v>
      </c>
      <c r="B2499" s="14">
        <v>120</v>
      </c>
      <c r="C2499" s="14">
        <v>120</v>
      </c>
      <c r="D2499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500" spans="1:4" x14ac:dyDescent="0.2">
      <c r="A2500">
        <v>13245010801</v>
      </c>
      <c r="B2500" s="14">
        <v>115</v>
      </c>
      <c r="C2500" s="14">
        <v>340</v>
      </c>
      <c r="D2500" s="15">
        <f>IFERROR(HousingProblemsTbl[[#This Row],[Total Rental Units with Severe Housing Problems and Equal to or less than 80% AMI]]/HousingProblemsTbl[[#This Row],[Total Rental Units Equal to or less than 80% AMI]], "-")</f>
        <v>0.33823529411764708</v>
      </c>
    </row>
    <row r="2501" spans="1:4" x14ac:dyDescent="0.2">
      <c r="A2501">
        <v>13245010802</v>
      </c>
      <c r="B2501" s="14">
        <v>45</v>
      </c>
      <c r="C2501" s="14">
        <v>85</v>
      </c>
      <c r="D2501" s="15">
        <f>IFERROR(HousingProblemsTbl[[#This Row],[Total Rental Units with Severe Housing Problems and Equal to or less than 80% AMI]]/HousingProblemsTbl[[#This Row],[Total Rental Units Equal to or less than 80% AMI]], "-")</f>
        <v>0.52941176470588236</v>
      </c>
    </row>
    <row r="2502" spans="1:4" x14ac:dyDescent="0.2">
      <c r="A2502">
        <v>13245010903</v>
      </c>
      <c r="B2502" s="14">
        <v>50</v>
      </c>
      <c r="C2502" s="14">
        <v>185</v>
      </c>
      <c r="D2502" s="15">
        <f>IFERROR(HousingProblemsTbl[[#This Row],[Total Rental Units with Severe Housing Problems and Equal to or less than 80% AMI]]/HousingProblemsTbl[[#This Row],[Total Rental Units Equal to or less than 80% AMI]], "-")</f>
        <v>0.27027027027027029</v>
      </c>
    </row>
    <row r="2503" spans="1:4" x14ac:dyDescent="0.2">
      <c r="A2503">
        <v>13245010904</v>
      </c>
      <c r="B2503" s="14">
        <v>90</v>
      </c>
      <c r="C2503" s="14">
        <v>295</v>
      </c>
      <c r="D2503" s="15">
        <f>IFERROR(HousingProblemsTbl[[#This Row],[Total Rental Units with Severe Housing Problems and Equal to or less than 80% AMI]]/HousingProblemsTbl[[#This Row],[Total Rental Units Equal to or less than 80% AMI]], "-")</f>
        <v>0.30508474576271188</v>
      </c>
    </row>
    <row r="2504" spans="1:4" x14ac:dyDescent="0.2">
      <c r="A2504">
        <v>13245010905</v>
      </c>
      <c r="B2504" s="14">
        <v>115</v>
      </c>
      <c r="C2504" s="14">
        <v>250</v>
      </c>
      <c r="D2504" s="15">
        <f>IFERROR(HousingProblemsTbl[[#This Row],[Total Rental Units with Severe Housing Problems and Equal to or less than 80% AMI]]/HousingProblemsTbl[[#This Row],[Total Rental Units Equal to or less than 80% AMI]], "-")</f>
        <v>0.46</v>
      </c>
    </row>
    <row r="2505" spans="1:4" x14ac:dyDescent="0.2">
      <c r="A2505">
        <v>13245010907</v>
      </c>
      <c r="B2505" s="14">
        <v>65</v>
      </c>
      <c r="C2505" s="14">
        <v>80</v>
      </c>
      <c r="D2505" s="15">
        <f>IFERROR(HousingProblemsTbl[[#This Row],[Total Rental Units with Severe Housing Problems and Equal to or less than 80% AMI]]/HousingProblemsTbl[[#This Row],[Total Rental Units Equal to or less than 80% AMI]], "-")</f>
        <v>0.8125</v>
      </c>
    </row>
    <row r="2506" spans="1:4" x14ac:dyDescent="0.2">
      <c r="A2506">
        <v>13245010908</v>
      </c>
      <c r="B2506" s="14">
        <v>130</v>
      </c>
      <c r="C2506" s="14">
        <v>150</v>
      </c>
      <c r="D2506" s="15">
        <f>IFERROR(HousingProblemsTbl[[#This Row],[Total Rental Units with Severe Housing Problems and Equal to or less than 80% AMI]]/HousingProblemsTbl[[#This Row],[Total Rental Units Equal to or less than 80% AMI]], "-")</f>
        <v>0.8666666666666667</v>
      </c>
    </row>
    <row r="2507" spans="1:4" x14ac:dyDescent="0.2">
      <c r="A2507">
        <v>13245011000</v>
      </c>
      <c r="B2507" s="14">
        <v>294</v>
      </c>
      <c r="C2507" s="14">
        <v>900</v>
      </c>
      <c r="D2507" s="15">
        <f>IFERROR(HousingProblemsTbl[[#This Row],[Total Rental Units with Severe Housing Problems and Equal to or less than 80% AMI]]/HousingProblemsTbl[[#This Row],[Total Rental Units Equal to or less than 80% AMI]], "-")</f>
        <v>0.32666666666666666</v>
      </c>
    </row>
    <row r="2508" spans="1:4" x14ac:dyDescent="0.2">
      <c r="A2508">
        <v>13245011100</v>
      </c>
      <c r="B2508" s="14">
        <v>145</v>
      </c>
      <c r="C2508" s="14">
        <v>455</v>
      </c>
      <c r="D2508" s="15">
        <f>IFERROR(HousingProblemsTbl[[#This Row],[Total Rental Units with Severe Housing Problems and Equal to or less than 80% AMI]]/HousingProblemsTbl[[#This Row],[Total Rental Units Equal to or less than 80% AMI]], "-")</f>
        <v>0.31868131868131866</v>
      </c>
    </row>
    <row r="2509" spans="1:4" x14ac:dyDescent="0.2">
      <c r="A2509">
        <v>13247060101</v>
      </c>
      <c r="B2509" s="14">
        <v>25</v>
      </c>
      <c r="C2509" s="14">
        <v>85</v>
      </c>
      <c r="D2509" s="15">
        <f>IFERROR(HousingProblemsTbl[[#This Row],[Total Rental Units with Severe Housing Problems and Equal to or less than 80% AMI]]/HousingProblemsTbl[[#This Row],[Total Rental Units Equal to or less than 80% AMI]], "-")</f>
        <v>0.29411764705882354</v>
      </c>
    </row>
    <row r="2510" spans="1:4" x14ac:dyDescent="0.2">
      <c r="A2510">
        <v>13247060103</v>
      </c>
      <c r="B2510" s="14">
        <v>0</v>
      </c>
      <c r="C2510" s="14">
        <v>55</v>
      </c>
      <c r="D251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11" spans="1:4" x14ac:dyDescent="0.2">
      <c r="A2511">
        <v>13247060104</v>
      </c>
      <c r="B2511" s="14">
        <v>115</v>
      </c>
      <c r="C2511" s="14">
        <v>125</v>
      </c>
      <c r="D2511" s="15">
        <f>IFERROR(HousingProblemsTbl[[#This Row],[Total Rental Units with Severe Housing Problems and Equal to or less than 80% AMI]]/HousingProblemsTbl[[#This Row],[Total Rental Units Equal to or less than 80% AMI]], "-")</f>
        <v>0.92</v>
      </c>
    </row>
    <row r="2512" spans="1:4" x14ac:dyDescent="0.2">
      <c r="A2512">
        <v>13247060201</v>
      </c>
      <c r="B2512" s="14">
        <v>215</v>
      </c>
      <c r="C2512" s="14">
        <v>370</v>
      </c>
      <c r="D2512" s="15">
        <f>IFERROR(HousingProblemsTbl[[#This Row],[Total Rental Units with Severe Housing Problems and Equal to or less than 80% AMI]]/HousingProblemsTbl[[#This Row],[Total Rental Units Equal to or less than 80% AMI]], "-")</f>
        <v>0.58108108108108103</v>
      </c>
    </row>
    <row r="2513" spans="1:4" x14ac:dyDescent="0.2">
      <c r="A2513">
        <v>13247060203</v>
      </c>
      <c r="B2513" s="14">
        <v>200</v>
      </c>
      <c r="C2513" s="14">
        <v>405</v>
      </c>
      <c r="D2513" s="15">
        <f>IFERROR(HousingProblemsTbl[[#This Row],[Total Rental Units with Severe Housing Problems and Equal to or less than 80% AMI]]/HousingProblemsTbl[[#This Row],[Total Rental Units Equal to or less than 80% AMI]], "-")</f>
        <v>0.49382716049382713</v>
      </c>
    </row>
    <row r="2514" spans="1:4" x14ac:dyDescent="0.2">
      <c r="A2514">
        <v>13247060204</v>
      </c>
      <c r="B2514" s="14">
        <v>90</v>
      </c>
      <c r="C2514" s="14">
        <v>205</v>
      </c>
      <c r="D2514" s="15">
        <f>IFERROR(HousingProblemsTbl[[#This Row],[Total Rental Units with Severe Housing Problems and Equal to or less than 80% AMI]]/HousingProblemsTbl[[#This Row],[Total Rental Units Equal to or less than 80% AMI]], "-")</f>
        <v>0.43902439024390244</v>
      </c>
    </row>
    <row r="2515" spans="1:4" x14ac:dyDescent="0.2">
      <c r="A2515">
        <v>13247060305</v>
      </c>
      <c r="B2515" s="14">
        <v>280</v>
      </c>
      <c r="C2515" s="14">
        <v>840</v>
      </c>
      <c r="D2515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516" spans="1:4" x14ac:dyDescent="0.2">
      <c r="A2516">
        <v>13247060306</v>
      </c>
      <c r="B2516" s="14">
        <v>15</v>
      </c>
      <c r="C2516" s="14">
        <v>40</v>
      </c>
      <c r="D2516" s="15">
        <f>IFERROR(HousingProblemsTbl[[#This Row],[Total Rental Units with Severe Housing Problems and Equal to or less than 80% AMI]]/HousingProblemsTbl[[#This Row],[Total Rental Units Equal to or less than 80% AMI]], "-")</f>
        <v>0.375</v>
      </c>
    </row>
    <row r="2517" spans="1:4" x14ac:dyDescent="0.2">
      <c r="A2517">
        <v>13247060310</v>
      </c>
      <c r="B2517" s="14">
        <v>229</v>
      </c>
      <c r="C2517" s="14">
        <v>555</v>
      </c>
      <c r="D2517" s="15">
        <f>IFERROR(HousingProblemsTbl[[#This Row],[Total Rental Units with Severe Housing Problems and Equal to or less than 80% AMI]]/HousingProblemsTbl[[#This Row],[Total Rental Units Equal to or less than 80% AMI]], "-")</f>
        <v>0.41261261261261262</v>
      </c>
    </row>
    <row r="2518" spans="1:4" x14ac:dyDescent="0.2">
      <c r="A2518">
        <v>13247060311</v>
      </c>
      <c r="B2518" s="14">
        <v>25</v>
      </c>
      <c r="C2518" s="14">
        <v>180</v>
      </c>
      <c r="D2518" s="15">
        <f>IFERROR(HousingProblemsTbl[[#This Row],[Total Rental Units with Severe Housing Problems and Equal to or less than 80% AMI]]/HousingProblemsTbl[[#This Row],[Total Rental Units Equal to or less than 80% AMI]], "-")</f>
        <v>0.1388888888888889</v>
      </c>
    </row>
    <row r="2519" spans="1:4" x14ac:dyDescent="0.2">
      <c r="A2519">
        <v>13247060312</v>
      </c>
      <c r="B2519" s="14">
        <v>0</v>
      </c>
      <c r="C2519" s="14">
        <v>0</v>
      </c>
      <c r="D2519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520" spans="1:4" x14ac:dyDescent="0.2">
      <c r="A2520">
        <v>13247060313</v>
      </c>
      <c r="B2520" s="14">
        <v>0</v>
      </c>
      <c r="C2520" s="14">
        <v>225</v>
      </c>
      <c r="D252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21" spans="1:4" x14ac:dyDescent="0.2">
      <c r="A2521">
        <v>13247060314</v>
      </c>
      <c r="B2521" s="14">
        <v>160</v>
      </c>
      <c r="C2521" s="14">
        <v>450</v>
      </c>
      <c r="D2521" s="15">
        <f>IFERROR(HousingProblemsTbl[[#This Row],[Total Rental Units with Severe Housing Problems and Equal to or less than 80% AMI]]/HousingProblemsTbl[[#This Row],[Total Rental Units Equal to or less than 80% AMI]], "-")</f>
        <v>0.35555555555555557</v>
      </c>
    </row>
    <row r="2522" spans="1:4" x14ac:dyDescent="0.2">
      <c r="A2522">
        <v>13247060315</v>
      </c>
      <c r="B2522" s="14">
        <v>170</v>
      </c>
      <c r="C2522" s="14">
        <v>395</v>
      </c>
      <c r="D2522" s="15">
        <f>IFERROR(HousingProblemsTbl[[#This Row],[Total Rental Units with Severe Housing Problems and Equal to or less than 80% AMI]]/HousingProblemsTbl[[#This Row],[Total Rental Units Equal to or less than 80% AMI]], "-")</f>
        <v>0.43037974683544306</v>
      </c>
    </row>
    <row r="2523" spans="1:4" x14ac:dyDescent="0.2">
      <c r="A2523">
        <v>13247060316</v>
      </c>
      <c r="B2523" s="14">
        <v>285</v>
      </c>
      <c r="C2523" s="14">
        <v>905</v>
      </c>
      <c r="D2523" s="15">
        <f>IFERROR(HousingProblemsTbl[[#This Row],[Total Rental Units with Severe Housing Problems and Equal to or less than 80% AMI]]/HousingProblemsTbl[[#This Row],[Total Rental Units Equal to or less than 80% AMI]], "-")</f>
        <v>0.31491712707182318</v>
      </c>
    </row>
    <row r="2524" spans="1:4" x14ac:dyDescent="0.2">
      <c r="A2524">
        <v>13247060317</v>
      </c>
      <c r="B2524" s="14">
        <v>150</v>
      </c>
      <c r="C2524" s="14">
        <v>355</v>
      </c>
      <c r="D2524" s="15">
        <f>IFERROR(HousingProblemsTbl[[#This Row],[Total Rental Units with Severe Housing Problems and Equal to or less than 80% AMI]]/HousingProblemsTbl[[#This Row],[Total Rental Units Equal to or less than 80% AMI]], "-")</f>
        <v>0.42253521126760563</v>
      </c>
    </row>
    <row r="2525" spans="1:4" x14ac:dyDescent="0.2">
      <c r="A2525">
        <v>13247060318</v>
      </c>
      <c r="B2525" s="14">
        <v>175</v>
      </c>
      <c r="C2525" s="14">
        <v>870</v>
      </c>
      <c r="D2525" s="15">
        <f>IFERROR(HousingProblemsTbl[[#This Row],[Total Rental Units with Severe Housing Problems and Equal to or less than 80% AMI]]/HousingProblemsTbl[[#This Row],[Total Rental Units Equal to or less than 80% AMI]], "-")</f>
        <v>0.20114942528735633</v>
      </c>
    </row>
    <row r="2526" spans="1:4" x14ac:dyDescent="0.2">
      <c r="A2526">
        <v>13247060403</v>
      </c>
      <c r="B2526" s="14">
        <v>55</v>
      </c>
      <c r="C2526" s="14">
        <v>60</v>
      </c>
      <c r="D2526" s="15">
        <f>IFERROR(HousingProblemsTbl[[#This Row],[Total Rental Units with Severe Housing Problems and Equal to or less than 80% AMI]]/HousingProblemsTbl[[#This Row],[Total Rental Units Equal to or less than 80% AMI]], "-")</f>
        <v>0.91666666666666663</v>
      </c>
    </row>
    <row r="2527" spans="1:4" x14ac:dyDescent="0.2">
      <c r="A2527">
        <v>13247060406</v>
      </c>
      <c r="B2527" s="14">
        <v>90</v>
      </c>
      <c r="C2527" s="14">
        <v>195</v>
      </c>
      <c r="D2527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2528" spans="1:4" x14ac:dyDescent="0.2">
      <c r="A2528">
        <v>13247060407</v>
      </c>
      <c r="B2528" s="14">
        <v>49</v>
      </c>
      <c r="C2528" s="14">
        <v>75</v>
      </c>
      <c r="D2528" s="15">
        <f>IFERROR(HousingProblemsTbl[[#This Row],[Total Rental Units with Severe Housing Problems and Equal to or less than 80% AMI]]/HousingProblemsTbl[[#This Row],[Total Rental Units Equal to or less than 80% AMI]], "-")</f>
        <v>0.65333333333333332</v>
      </c>
    </row>
    <row r="2529" spans="1:4" x14ac:dyDescent="0.2">
      <c r="A2529">
        <v>13247060408</v>
      </c>
      <c r="B2529" s="14">
        <v>24</v>
      </c>
      <c r="C2529" s="14">
        <v>160</v>
      </c>
      <c r="D2529" s="15">
        <f>IFERROR(HousingProblemsTbl[[#This Row],[Total Rental Units with Severe Housing Problems and Equal to or less than 80% AMI]]/HousingProblemsTbl[[#This Row],[Total Rental Units Equal to or less than 80% AMI]], "-")</f>
        <v>0.15</v>
      </c>
    </row>
    <row r="2530" spans="1:4" x14ac:dyDescent="0.2">
      <c r="A2530">
        <v>13247060409</v>
      </c>
      <c r="B2530" s="14">
        <v>20</v>
      </c>
      <c r="C2530" s="14">
        <v>60</v>
      </c>
      <c r="D2530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531" spans="1:4" x14ac:dyDescent="0.2">
      <c r="A2531">
        <v>13247060410</v>
      </c>
      <c r="B2531" s="14">
        <v>20</v>
      </c>
      <c r="C2531" s="14">
        <v>210</v>
      </c>
      <c r="D2531" s="15">
        <f>IFERROR(HousingProblemsTbl[[#This Row],[Total Rental Units with Severe Housing Problems and Equal to or less than 80% AMI]]/HousingProblemsTbl[[#This Row],[Total Rental Units Equal to or less than 80% AMI]], "-")</f>
        <v>9.5238095238095233E-2</v>
      </c>
    </row>
    <row r="2532" spans="1:4" x14ac:dyDescent="0.2">
      <c r="A2532">
        <v>13247060411</v>
      </c>
      <c r="B2532" s="14">
        <v>0</v>
      </c>
      <c r="C2532" s="14">
        <v>0</v>
      </c>
      <c r="D2532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533" spans="1:4" x14ac:dyDescent="0.2">
      <c r="A2533">
        <v>13249960100</v>
      </c>
      <c r="B2533" s="14">
        <v>89</v>
      </c>
      <c r="C2533" s="14">
        <v>240</v>
      </c>
      <c r="D2533" s="15">
        <f>IFERROR(HousingProblemsTbl[[#This Row],[Total Rental Units with Severe Housing Problems and Equal to or less than 80% AMI]]/HousingProblemsTbl[[#This Row],[Total Rental Units Equal to or less than 80% AMI]], "-")</f>
        <v>0.37083333333333335</v>
      </c>
    </row>
    <row r="2534" spans="1:4" x14ac:dyDescent="0.2">
      <c r="A2534">
        <v>13249960200</v>
      </c>
      <c r="B2534" s="14">
        <v>15</v>
      </c>
      <c r="C2534" s="14">
        <v>55</v>
      </c>
      <c r="D2534" s="15">
        <f>IFERROR(HousingProblemsTbl[[#This Row],[Total Rental Units with Severe Housing Problems and Equal to or less than 80% AMI]]/HousingProblemsTbl[[#This Row],[Total Rental Units Equal to or less than 80% AMI]], "-")</f>
        <v>0.27272727272727271</v>
      </c>
    </row>
    <row r="2535" spans="1:4" x14ac:dyDescent="0.2">
      <c r="A2535">
        <v>13251970200</v>
      </c>
      <c r="B2535" s="14">
        <v>8</v>
      </c>
      <c r="C2535" s="14">
        <v>70</v>
      </c>
      <c r="D2535" s="15">
        <f>IFERROR(HousingProblemsTbl[[#This Row],[Total Rental Units with Severe Housing Problems and Equal to or less than 80% AMI]]/HousingProblemsTbl[[#This Row],[Total Rental Units Equal to or less than 80% AMI]], "-")</f>
        <v>0.11428571428571428</v>
      </c>
    </row>
    <row r="2536" spans="1:4" x14ac:dyDescent="0.2">
      <c r="A2536">
        <v>13251970300</v>
      </c>
      <c r="B2536" s="14">
        <v>50</v>
      </c>
      <c r="C2536" s="14">
        <v>180</v>
      </c>
      <c r="D2536" s="15">
        <f>IFERROR(HousingProblemsTbl[[#This Row],[Total Rental Units with Severe Housing Problems and Equal to or less than 80% AMI]]/HousingProblemsTbl[[#This Row],[Total Rental Units Equal to or less than 80% AMI]], "-")</f>
        <v>0.27777777777777779</v>
      </c>
    </row>
    <row r="2537" spans="1:4" x14ac:dyDescent="0.2">
      <c r="A2537">
        <v>13251970401</v>
      </c>
      <c r="B2537" s="14">
        <v>55</v>
      </c>
      <c r="C2537" s="14">
        <v>185</v>
      </c>
      <c r="D2537" s="15">
        <f>IFERROR(HousingProblemsTbl[[#This Row],[Total Rental Units with Severe Housing Problems and Equal to or less than 80% AMI]]/HousingProblemsTbl[[#This Row],[Total Rental Units Equal to or less than 80% AMI]], "-")</f>
        <v>0.29729729729729731</v>
      </c>
    </row>
    <row r="2538" spans="1:4" x14ac:dyDescent="0.2">
      <c r="A2538">
        <v>13251970402</v>
      </c>
      <c r="B2538" s="14">
        <v>80</v>
      </c>
      <c r="C2538" s="14">
        <v>360</v>
      </c>
      <c r="D2538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2539" spans="1:4" x14ac:dyDescent="0.2">
      <c r="A2539">
        <v>13251970500</v>
      </c>
      <c r="B2539" s="14">
        <v>35</v>
      </c>
      <c r="C2539" s="14">
        <v>90</v>
      </c>
      <c r="D2539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2540" spans="1:4" x14ac:dyDescent="0.2">
      <c r="A2540">
        <v>13251970600</v>
      </c>
      <c r="B2540" s="14">
        <v>64</v>
      </c>
      <c r="C2540" s="14">
        <v>125</v>
      </c>
      <c r="D2540" s="15">
        <f>IFERROR(HousingProblemsTbl[[#This Row],[Total Rental Units with Severe Housing Problems and Equal to or less than 80% AMI]]/HousingProblemsTbl[[#This Row],[Total Rental Units Equal to or less than 80% AMI]], "-")</f>
        <v>0.51200000000000001</v>
      </c>
    </row>
    <row r="2541" spans="1:4" x14ac:dyDescent="0.2">
      <c r="A2541">
        <v>13253200100</v>
      </c>
      <c r="B2541" s="14">
        <v>10</v>
      </c>
      <c r="C2541" s="14">
        <v>110</v>
      </c>
      <c r="D2541" s="15">
        <f>IFERROR(HousingProblemsTbl[[#This Row],[Total Rental Units with Severe Housing Problems and Equal to or less than 80% AMI]]/HousingProblemsTbl[[#This Row],[Total Rental Units Equal to or less than 80% AMI]], "-")</f>
        <v>9.0909090909090912E-2</v>
      </c>
    </row>
    <row r="2542" spans="1:4" x14ac:dyDescent="0.2">
      <c r="A2542">
        <v>13253200200</v>
      </c>
      <c r="B2542" s="14">
        <v>310</v>
      </c>
      <c r="C2542" s="14">
        <v>535</v>
      </c>
      <c r="D2542" s="15">
        <f>IFERROR(HousingProblemsTbl[[#This Row],[Total Rental Units with Severe Housing Problems and Equal to or less than 80% AMI]]/HousingProblemsTbl[[#This Row],[Total Rental Units Equal to or less than 80% AMI]], "-")</f>
        <v>0.57943925233644855</v>
      </c>
    </row>
    <row r="2543" spans="1:4" x14ac:dyDescent="0.2">
      <c r="A2543">
        <v>13253200300</v>
      </c>
      <c r="B2543" s="14">
        <v>10</v>
      </c>
      <c r="C2543" s="14">
        <v>95</v>
      </c>
      <c r="D2543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2544" spans="1:4" x14ac:dyDescent="0.2">
      <c r="A2544">
        <v>13255160101</v>
      </c>
      <c r="B2544" s="14">
        <v>55</v>
      </c>
      <c r="C2544" s="14">
        <v>325</v>
      </c>
      <c r="D2544" s="15">
        <f>IFERROR(HousingProblemsTbl[[#This Row],[Total Rental Units with Severe Housing Problems and Equal to or less than 80% AMI]]/HousingProblemsTbl[[#This Row],[Total Rental Units Equal to or less than 80% AMI]], "-")</f>
        <v>0.16923076923076924</v>
      </c>
    </row>
    <row r="2545" spans="1:4" x14ac:dyDescent="0.2">
      <c r="A2545">
        <v>13255160102</v>
      </c>
      <c r="B2545" s="14">
        <v>4</v>
      </c>
      <c r="C2545" s="14">
        <v>45</v>
      </c>
      <c r="D2545" s="15">
        <f>IFERROR(HousingProblemsTbl[[#This Row],[Total Rental Units with Severe Housing Problems and Equal to or less than 80% AMI]]/HousingProblemsTbl[[#This Row],[Total Rental Units Equal to or less than 80% AMI]], "-")</f>
        <v>8.8888888888888892E-2</v>
      </c>
    </row>
    <row r="2546" spans="1:4" x14ac:dyDescent="0.2">
      <c r="A2546">
        <v>13255160201</v>
      </c>
      <c r="B2546" s="14">
        <v>15</v>
      </c>
      <c r="C2546" s="14">
        <v>110</v>
      </c>
      <c r="D2546" s="15">
        <f>IFERROR(HousingProblemsTbl[[#This Row],[Total Rental Units with Severe Housing Problems and Equal to or less than 80% AMI]]/HousingProblemsTbl[[#This Row],[Total Rental Units Equal to or less than 80% AMI]], "-")</f>
        <v>0.13636363636363635</v>
      </c>
    </row>
    <row r="2547" spans="1:4" x14ac:dyDescent="0.2">
      <c r="A2547">
        <v>13255160202</v>
      </c>
      <c r="B2547" s="14">
        <v>0</v>
      </c>
      <c r="C2547" s="14">
        <v>80</v>
      </c>
      <c r="D254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48" spans="1:4" x14ac:dyDescent="0.2">
      <c r="A2548">
        <v>13255160300</v>
      </c>
      <c r="B2548" s="14">
        <v>195</v>
      </c>
      <c r="C2548" s="14">
        <v>505</v>
      </c>
      <c r="D2548" s="15">
        <f>IFERROR(HousingProblemsTbl[[#This Row],[Total Rental Units with Severe Housing Problems and Equal to or less than 80% AMI]]/HousingProblemsTbl[[#This Row],[Total Rental Units Equal to or less than 80% AMI]], "-")</f>
        <v>0.38613861386138615</v>
      </c>
    </row>
    <row r="2549" spans="1:4" x14ac:dyDescent="0.2">
      <c r="A2549">
        <v>13255160401</v>
      </c>
      <c r="B2549" s="14">
        <v>85</v>
      </c>
      <c r="C2549" s="14">
        <v>340</v>
      </c>
      <c r="D2549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550" spans="1:4" x14ac:dyDescent="0.2">
      <c r="A2550">
        <v>13255160402</v>
      </c>
      <c r="B2550" s="14">
        <v>225</v>
      </c>
      <c r="C2550" s="14">
        <v>625</v>
      </c>
      <c r="D2550" s="15">
        <f>IFERROR(HousingProblemsTbl[[#This Row],[Total Rental Units with Severe Housing Problems and Equal to or less than 80% AMI]]/HousingProblemsTbl[[#This Row],[Total Rental Units Equal to or less than 80% AMI]], "-")</f>
        <v>0.36</v>
      </c>
    </row>
    <row r="2551" spans="1:4" x14ac:dyDescent="0.2">
      <c r="A2551">
        <v>13255160500</v>
      </c>
      <c r="B2551" s="14">
        <v>170</v>
      </c>
      <c r="C2551" s="14">
        <v>820</v>
      </c>
      <c r="D2551" s="15">
        <f>IFERROR(HousingProblemsTbl[[#This Row],[Total Rental Units with Severe Housing Problems and Equal to or less than 80% AMI]]/HousingProblemsTbl[[#This Row],[Total Rental Units Equal to or less than 80% AMI]], "-")</f>
        <v>0.2073170731707317</v>
      </c>
    </row>
    <row r="2552" spans="1:4" x14ac:dyDescent="0.2">
      <c r="A2552">
        <v>13255160600</v>
      </c>
      <c r="B2552" s="14">
        <v>45</v>
      </c>
      <c r="C2552" s="14">
        <v>150</v>
      </c>
      <c r="D2552" s="15">
        <f>IFERROR(HousingProblemsTbl[[#This Row],[Total Rental Units with Severe Housing Problems and Equal to or less than 80% AMI]]/HousingProblemsTbl[[#This Row],[Total Rental Units Equal to or less than 80% AMI]], "-")</f>
        <v>0.3</v>
      </c>
    </row>
    <row r="2553" spans="1:4" x14ac:dyDescent="0.2">
      <c r="A2553">
        <v>13255160701</v>
      </c>
      <c r="B2553" s="14">
        <v>90</v>
      </c>
      <c r="C2553" s="14">
        <v>970</v>
      </c>
      <c r="D2553" s="15">
        <f>IFERROR(HousingProblemsTbl[[#This Row],[Total Rental Units with Severe Housing Problems and Equal to or less than 80% AMI]]/HousingProblemsTbl[[#This Row],[Total Rental Units Equal to or less than 80% AMI]], "-")</f>
        <v>9.2783505154639179E-2</v>
      </c>
    </row>
    <row r="2554" spans="1:4" x14ac:dyDescent="0.2">
      <c r="A2554">
        <v>13255160702</v>
      </c>
      <c r="B2554" s="14">
        <v>0</v>
      </c>
      <c r="C2554" s="14">
        <v>65</v>
      </c>
      <c r="D255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55" spans="1:4" x14ac:dyDescent="0.2">
      <c r="A2555">
        <v>13255160800</v>
      </c>
      <c r="B2555" s="14">
        <v>540</v>
      </c>
      <c r="C2555" s="14">
        <v>1165</v>
      </c>
      <c r="D2555" s="15">
        <f>IFERROR(HousingProblemsTbl[[#This Row],[Total Rental Units with Severe Housing Problems and Equal to or less than 80% AMI]]/HousingProblemsTbl[[#This Row],[Total Rental Units Equal to or less than 80% AMI]], "-")</f>
        <v>0.46351931330472101</v>
      </c>
    </row>
    <row r="2556" spans="1:4" x14ac:dyDescent="0.2">
      <c r="A2556">
        <v>13255160900</v>
      </c>
      <c r="B2556" s="14">
        <v>133</v>
      </c>
      <c r="C2556" s="14">
        <v>595</v>
      </c>
      <c r="D2556" s="15">
        <f>IFERROR(HousingProblemsTbl[[#This Row],[Total Rental Units with Severe Housing Problems and Equal to or less than 80% AMI]]/HousingProblemsTbl[[#This Row],[Total Rental Units Equal to or less than 80% AMI]], "-")</f>
        <v>0.22352941176470589</v>
      </c>
    </row>
    <row r="2557" spans="1:4" x14ac:dyDescent="0.2">
      <c r="A2557">
        <v>13255161000</v>
      </c>
      <c r="B2557" s="14">
        <v>270</v>
      </c>
      <c r="C2557" s="14">
        <v>500</v>
      </c>
      <c r="D2557" s="15">
        <f>IFERROR(HousingProblemsTbl[[#This Row],[Total Rental Units with Severe Housing Problems and Equal to or less than 80% AMI]]/HousingProblemsTbl[[#This Row],[Total Rental Units Equal to or less than 80% AMI]], "-")</f>
        <v>0.54</v>
      </c>
    </row>
    <row r="2558" spans="1:4" x14ac:dyDescent="0.2">
      <c r="A2558">
        <v>13255161100</v>
      </c>
      <c r="B2558" s="14">
        <v>134</v>
      </c>
      <c r="C2558" s="14">
        <v>315</v>
      </c>
      <c r="D2558" s="15">
        <f>IFERROR(HousingProblemsTbl[[#This Row],[Total Rental Units with Severe Housing Problems and Equal to or less than 80% AMI]]/HousingProblemsTbl[[#This Row],[Total Rental Units Equal to or less than 80% AMI]], "-")</f>
        <v>0.42539682539682538</v>
      </c>
    </row>
    <row r="2559" spans="1:4" x14ac:dyDescent="0.2">
      <c r="A2559">
        <v>13255161201</v>
      </c>
      <c r="B2559" s="14">
        <v>0</v>
      </c>
      <c r="C2559" s="14">
        <v>55</v>
      </c>
      <c r="D255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60" spans="1:4" x14ac:dyDescent="0.2">
      <c r="A2560">
        <v>13255161202</v>
      </c>
      <c r="B2560" s="14">
        <v>250</v>
      </c>
      <c r="C2560" s="14">
        <v>660</v>
      </c>
      <c r="D2560" s="15">
        <f>IFERROR(HousingProblemsTbl[[#This Row],[Total Rental Units with Severe Housing Problems and Equal to or less than 80% AMI]]/HousingProblemsTbl[[#This Row],[Total Rental Units Equal to or less than 80% AMI]], "-")</f>
        <v>0.37878787878787878</v>
      </c>
    </row>
    <row r="2561" spans="1:4" x14ac:dyDescent="0.2">
      <c r="A2561">
        <v>13257970101</v>
      </c>
      <c r="B2561" s="14">
        <v>195</v>
      </c>
      <c r="C2561" s="14">
        <v>425</v>
      </c>
      <c r="D2561" s="15">
        <f>IFERROR(HousingProblemsTbl[[#This Row],[Total Rental Units with Severe Housing Problems and Equal to or less than 80% AMI]]/HousingProblemsTbl[[#This Row],[Total Rental Units Equal to or less than 80% AMI]], "-")</f>
        <v>0.45882352941176469</v>
      </c>
    </row>
    <row r="2562" spans="1:4" x14ac:dyDescent="0.2">
      <c r="A2562">
        <v>13257970102</v>
      </c>
      <c r="B2562" s="14">
        <v>80</v>
      </c>
      <c r="C2562" s="14">
        <v>205</v>
      </c>
      <c r="D2562" s="15">
        <f>IFERROR(HousingProblemsTbl[[#This Row],[Total Rental Units with Severe Housing Problems and Equal to or less than 80% AMI]]/HousingProblemsTbl[[#This Row],[Total Rental Units Equal to or less than 80% AMI]], "-")</f>
        <v>0.3902439024390244</v>
      </c>
    </row>
    <row r="2563" spans="1:4" x14ac:dyDescent="0.2">
      <c r="A2563">
        <v>13257970201</v>
      </c>
      <c r="B2563" s="14">
        <v>0</v>
      </c>
      <c r="C2563" s="14">
        <v>160</v>
      </c>
      <c r="D256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64" spans="1:4" x14ac:dyDescent="0.2">
      <c r="A2564">
        <v>13257970202</v>
      </c>
      <c r="B2564" s="14">
        <v>20</v>
      </c>
      <c r="C2564" s="14">
        <v>20</v>
      </c>
      <c r="D2564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565" spans="1:4" x14ac:dyDescent="0.2">
      <c r="A2565">
        <v>13257970301</v>
      </c>
      <c r="B2565" s="14">
        <v>64</v>
      </c>
      <c r="C2565" s="14">
        <v>500</v>
      </c>
      <c r="D2565" s="15">
        <f>IFERROR(HousingProblemsTbl[[#This Row],[Total Rental Units with Severe Housing Problems and Equal to or less than 80% AMI]]/HousingProblemsTbl[[#This Row],[Total Rental Units Equal to or less than 80% AMI]], "-")</f>
        <v>0.128</v>
      </c>
    </row>
    <row r="2566" spans="1:4" x14ac:dyDescent="0.2">
      <c r="A2566">
        <v>13257970302</v>
      </c>
      <c r="B2566" s="14">
        <v>80</v>
      </c>
      <c r="C2566" s="14">
        <v>425</v>
      </c>
      <c r="D2566" s="15">
        <f>IFERROR(HousingProblemsTbl[[#This Row],[Total Rental Units with Severe Housing Problems and Equal to or less than 80% AMI]]/HousingProblemsTbl[[#This Row],[Total Rental Units Equal to or less than 80% AMI]], "-")</f>
        <v>0.18823529411764706</v>
      </c>
    </row>
    <row r="2567" spans="1:4" x14ac:dyDescent="0.2">
      <c r="A2567">
        <v>13257970401</v>
      </c>
      <c r="B2567" s="14">
        <v>20</v>
      </c>
      <c r="C2567" s="14">
        <v>100</v>
      </c>
      <c r="D2567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2568" spans="1:4" x14ac:dyDescent="0.2">
      <c r="A2568">
        <v>13257970402</v>
      </c>
      <c r="B2568" s="14">
        <v>10</v>
      </c>
      <c r="C2568" s="14">
        <v>155</v>
      </c>
      <c r="D2568" s="15">
        <f>IFERROR(HousingProblemsTbl[[#This Row],[Total Rental Units with Severe Housing Problems and Equal to or less than 80% AMI]]/HousingProblemsTbl[[#This Row],[Total Rental Units Equal to or less than 80% AMI]], "-")</f>
        <v>6.4516129032258063E-2</v>
      </c>
    </row>
    <row r="2569" spans="1:4" x14ac:dyDescent="0.2">
      <c r="A2569">
        <v>13259950100</v>
      </c>
      <c r="B2569" s="14">
        <v>24</v>
      </c>
      <c r="C2569" s="14">
        <v>195</v>
      </c>
      <c r="D2569" s="15">
        <f>IFERROR(HousingProblemsTbl[[#This Row],[Total Rental Units with Severe Housing Problems and Equal to or less than 80% AMI]]/HousingProblemsTbl[[#This Row],[Total Rental Units Equal to or less than 80% AMI]], "-")</f>
        <v>0.12307692307692308</v>
      </c>
    </row>
    <row r="2570" spans="1:4" x14ac:dyDescent="0.2">
      <c r="A2570">
        <v>13259950400</v>
      </c>
      <c r="B2570" s="14">
        <v>50</v>
      </c>
      <c r="C2570" s="14">
        <v>295</v>
      </c>
      <c r="D2570" s="15">
        <f>IFERROR(HousingProblemsTbl[[#This Row],[Total Rental Units with Severe Housing Problems and Equal to or less than 80% AMI]]/HousingProblemsTbl[[#This Row],[Total Rental Units Equal to or less than 80% AMI]], "-")</f>
        <v>0.16949152542372881</v>
      </c>
    </row>
    <row r="2571" spans="1:4" x14ac:dyDescent="0.2">
      <c r="A2571">
        <v>13261950100</v>
      </c>
      <c r="B2571" s="14">
        <v>10</v>
      </c>
      <c r="C2571" s="14">
        <v>70</v>
      </c>
      <c r="D2571" s="15">
        <f>IFERROR(HousingProblemsTbl[[#This Row],[Total Rental Units with Severe Housing Problems and Equal to or less than 80% AMI]]/HousingProblemsTbl[[#This Row],[Total Rental Units Equal to or less than 80% AMI]], "-")</f>
        <v>0.14285714285714285</v>
      </c>
    </row>
    <row r="2572" spans="1:4" x14ac:dyDescent="0.2">
      <c r="A2572">
        <v>13261950200</v>
      </c>
      <c r="B2572" s="14">
        <v>185</v>
      </c>
      <c r="C2572" s="14">
        <v>575</v>
      </c>
      <c r="D2572" s="15">
        <f>IFERROR(HousingProblemsTbl[[#This Row],[Total Rental Units with Severe Housing Problems and Equal to or less than 80% AMI]]/HousingProblemsTbl[[#This Row],[Total Rental Units Equal to or less than 80% AMI]], "-")</f>
        <v>0.32173913043478258</v>
      </c>
    </row>
    <row r="2573" spans="1:4" x14ac:dyDescent="0.2">
      <c r="A2573">
        <v>13261950300</v>
      </c>
      <c r="B2573" s="14">
        <v>260</v>
      </c>
      <c r="C2573" s="14">
        <v>585</v>
      </c>
      <c r="D2573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2574" spans="1:4" x14ac:dyDescent="0.2">
      <c r="A2574">
        <v>13261950400</v>
      </c>
      <c r="B2574" s="14">
        <v>119</v>
      </c>
      <c r="C2574" s="14">
        <v>190</v>
      </c>
      <c r="D2574" s="15">
        <f>IFERROR(HousingProblemsTbl[[#This Row],[Total Rental Units with Severe Housing Problems and Equal to or less than 80% AMI]]/HousingProblemsTbl[[#This Row],[Total Rental Units Equal to or less than 80% AMI]], "-")</f>
        <v>0.62631578947368416</v>
      </c>
    </row>
    <row r="2575" spans="1:4" x14ac:dyDescent="0.2">
      <c r="A2575">
        <v>13261950500</v>
      </c>
      <c r="B2575" s="14">
        <v>44</v>
      </c>
      <c r="C2575" s="14">
        <v>210</v>
      </c>
      <c r="D2575" s="15">
        <f>IFERROR(HousingProblemsTbl[[#This Row],[Total Rental Units with Severe Housing Problems and Equal to or less than 80% AMI]]/HousingProblemsTbl[[#This Row],[Total Rental Units Equal to or less than 80% AMI]], "-")</f>
        <v>0.20952380952380953</v>
      </c>
    </row>
    <row r="2576" spans="1:4" x14ac:dyDescent="0.2">
      <c r="A2576">
        <v>13261950600</v>
      </c>
      <c r="B2576" s="14">
        <v>165</v>
      </c>
      <c r="C2576" s="14">
        <v>325</v>
      </c>
      <c r="D2576" s="15">
        <f>IFERROR(HousingProblemsTbl[[#This Row],[Total Rental Units with Severe Housing Problems and Equal to or less than 80% AMI]]/HousingProblemsTbl[[#This Row],[Total Rental Units Equal to or less than 80% AMI]], "-")</f>
        <v>0.50769230769230766</v>
      </c>
    </row>
    <row r="2577" spans="1:4" x14ac:dyDescent="0.2">
      <c r="A2577">
        <v>13261950700</v>
      </c>
      <c r="B2577" s="14">
        <v>375</v>
      </c>
      <c r="C2577" s="14">
        <v>1195</v>
      </c>
      <c r="D2577" s="15">
        <f>IFERROR(HousingProblemsTbl[[#This Row],[Total Rental Units with Severe Housing Problems and Equal to or less than 80% AMI]]/HousingProblemsTbl[[#This Row],[Total Rental Units Equal to or less than 80% AMI]], "-")</f>
        <v>0.31380753138075312</v>
      </c>
    </row>
    <row r="2578" spans="1:4" x14ac:dyDescent="0.2">
      <c r="A2578">
        <v>13261950800</v>
      </c>
      <c r="B2578" s="14">
        <v>10</v>
      </c>
      <c r="C2578" s="14">
        <v>59</v>
      </c>
      <c r="D2578" s="15">
        <f>IFERROR(HousingProblemsTbl[[#This Row],[Total Rental Units with Severe Housing Problems and Equal to or less than 80% AMI]]/HousingProblemsTbl[[#This Row],[Total Rental Units Equal to or less than 80% AMI]], "-")</f>
        <v>0.16949152542372881</v>
      </c>
    </row>
    <row r="2579" spans="1:4" x14ac:dyDescent="0.2">
      <c r="A2579">
        <v>13263960100</v>
      </c>
      <c r="B2579" s="14">
        <v>19</v>
      </c>
      <c r="C2579" s="14">
        <v>200</v>
      </c>
      <c r="D2579" s="15">
        <f>IFERROR(HousingProblemsTbl[[#This Row],[Total Rental Units with Severe Housing Problems and Equal to or less than 80% AMI]]/HousingProblemsTbl[[#This Row],[Total Rental Units Equal to or less than 80% AMI]], "-")</f>
        <v>9.5000000000000001E-2</v>
      </c>
    </row>
    <row r="2580" spans="1:4" x14ac:dyDescent="0.2">
      <c r="A2580">
        <v>13263960200</v>
      </c>
      <c r="B2580" s="14">
        <v>69</v>
      </c>
      <c r="C2580" s="14">
        <v>235</v>
      </c>
      <c r="D2580" s="15">
        <f>IFERROR(HousingProblemsTbl[[#This Row],[Total Rental Units with Severe Housing Problems and Equal to or less than 80% AMI]]/HousingProblemsTbl[[#This Row],[Total Rental Units Equal to or less than 80% AMI]], "-")</f>
        <v>0.29361702127659572</v>
      </c>
    </row>
    <row r="2581" spans="1:4" x14ac:dyDescent="0.2">
      <c r="A2581">
        <v>13263960300</v>
      </c>
      <c r="B2581" s="14">
        <v>4</v>
      </c>
      <c r="C2581" s="14">
        <v>80</v>
      </c>
      <c r="D2581" s="15">
        <f>IFERROR(HousingProblemsTbl[[#This Row],[Total Rental Units with Severe Housing Problems and Equal to or less than 80% AMI]]/HousingProblemsTbl[[#This Row],[Total Rental Units Equal to or less than 80% AMI]], "-")</f>
        <v>0.05</v>
      </c>
    </row>
    <row r="2582" spans="1:4" x14ac:dyDescent="0.2">
      <c r="A2582">
        <v>13265010200</v>
      </c>
      <c r="B2582" s="14">
        <v>35</v>
      </c>
      <c r="C2582" s="14">
        <v>115</v>
      </c>
      <c r="D2582" s="15">
        <f>IFERROR(HousingProblemsTbl[[#This Row],[Total Rental Units with Severe Housing Problems and Equal to or less than 80% AMI]]/HousingProblemsTbl[[#This Row],[Total Rental Units Equal to or less than 80% AMI]], "-")</f>
        <v>0.30434782608695654</v>
      </c>
    </row>
    <row r="2583" spans="1:4" x14ac:dyDescent="0.2">
      <c r="A2583">
        <v>13267950100</v>
      </c>
      <c r="B2583" s="14">
        <v>15</v>
      </c>
      <c r="C2583" s="14">
        <v>290</v>
      </c>
      <c r="D2583" s="15">
        <f>IFERROR(HousingProblemsTbl[[#This Row],[Total Rental Units with Severe Housing Problems and Equal to or less than 80% AMI]]/HousingProblemsTbl[[#This Row],[Total Rental Units Equal to or less than 80% AMI]], "-")</f>
        <v>5.1724137931034482E-2</v>
      </c>
    </row>
    <row r="2584" spans="1:4" x14ac:dyDescent="0.2">
      <c r="A2584">
        <v>13267950202</v>
      </c>
      <c r="B2584" s="14">
        <v>10</v>
      </c>
      <c r="C2584" s="14">
        <v>295</v>
      </c>
      <c r="D2584" s="15">
        <f>IFERROR(HousingProblemsTbl[[#This Row],[Total Rental Units with Severe Housing Problems and Equal to or less than 80% AMI]]/HousingProblemsTbl[[#This Row],[Total Rental Units Equal to or less than 80% AMI]], "-")</f>
        <v>3.3898305084745763E-2</v>
      </c>
    </row>
    <row r="2585" spans="1:4" x14ac:dyDescent="0.2">
      <c r="A2585">
        <v>13267950203</v>
      </c>
      <c r="B2585" s="14">
        <v>70</v>
      </c>
      <c r="C2585" s="14">
        <v>465</v>
      </c>
      <c r="D2585" s="15">
        <f>IFERROR(HousingProblemsTbl[[#This Row],[Total Rental Units with Severe Housing Problems and Equal to or less than 80% AMI]]/HousingProblemsTbl[[#This Row],[Total Rental Units Equal to or less than 80% AMI]], "-")</f>
        <v>0.15053763440860216</v>
      </c>
    </row>
    <row r="2586" spans="1:4" x14ac:dyDescent="0.2">
      <c r="A2586">
        <v>13267950204</v>
      </c>
      <c r="B2586" s="14">
        <v>0</v>
      </c>
      <c r="C2586" s="14">
        <v>60</v>
      </c>
      <c r="D258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87" spans="1:4" x14ac:dyDescent="0.2">
      <c r="A2587">
        <v>13267950300</v>
      </c>
      <c r="B2587" s="14">
        <v>93</v>
      </c>
      <c r="C2587" s="14">
        <v>220</v>
      </c>
      <c r="D2587" s="15">
        <f>IFERROR(HousingProblemsTbl[[#This Row],[Total Rental Units with Severe Housing Problems and Equal to or less than 80% AMI]]/HousingProblemsTbl[[#This Row],[Total Rental Units Equal to or less than 80% AMI]], "-")</f>
        <v>0.42272727272727273</v>
      </c>
    </row>
    <row r="2588" spans="1:4" x14ac:dyDescent="0.2">
      <c r="A2588">
        <v>13267950401</v>
      </c>
      <c r="B2588" s="14">
        <v>0</v>
      </c>
      <c r="C2588" s="14">
        <v>165</v>
      </c>
      <c r="D258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89" spans="1:4" x14ac:dyDescent="0.2">
      <c r="A2589">
        <v>13267950402</v>
      </c>
      <c r="B2589" s="14">
        <v>105</v>
      </c>
      <c r="C2589" s="14">
        <v>290</v>
      </c>
      <c r="D2589" s="15">
        <f>IFERROR(HousingProblemsTbl[[#This Row],[Total Rental Units with Severe Housing Problems and Equal to or less than 80% AMI]]/HousingProblemsTbl[[#This Row],[Total Rental Units Equal to or less than 80% AMI]], "-")</f>
        <v>0.36206896551724138</v>
      </c>
    </row>
    <row r="2590" spans="1:4" x14ac:dyDescent="0.2">
      <c r="A2590">
        <v>13269950100</v>
      </c>
      <c r="B2590" s="14">
        <v>0</v>
      </c>
      <c r="C2590" s="14">
        <v>50</v>
      </c>
      <c r="D2590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591" spans="1:4" x14ac:dyDescent="0.2">
      <c r="A2591">
        <v>13269950200</v>
      </c>
      <c r="B2591" s="14">
        <v>59</v>
      </c>
      <c r="C2591" s="14">
        <v>155</v>
      </c>
      <c r="D2591" s="15">
        <f>IFERROR(HousingProblemsTbl[[#This Row],[Total Rental Units with Severe Housing Problems and Equal to or less than 80% AMI]]/HousingProblemsTbl[[#This Row],[Total Rental Units Equal to or less than 80% AMI]], "-")</f>
        <v>0.38064516129032255</v>
      </c>
    </row>
    <row r="2592" spans="1:4" x14ac:dyDescent="0.2">
      <c r="A2592">
        <v>13269950301</v>
      </c>
      <c r="B2592" s="14">
        <v>70</v>
      </c>
      <c r="C2592" s="14">
        <v>475</v>
      </c>
      <c r="D2592" s="15">
        <f>IFERROR(HousingProblemsTbl[[#This Row],[Total Rental Units with Severe Housing Problems and Equal to or less than 80% AMI]]/HousingProblemsTbl[[#This Row],[Total Rental Units Equal to or less than 80% AMI]], "-")</f>
        <v>0.14736842105263157</v>
      </c>
    </row>
    <row r="2593" spans="1:4" x14ac:dyDescent="0.2">
      <c r="A2593">
        <v>13269950302</v>
      </c>
      <c r="B2593" s="14">
        <v>265</v>
      </c>
      <c r="C2593" s="14">
        <v>400</v>
      </c>
      <c r="D2593" s="15">
        <f>IFERROR(HousingProblemsTbl[[#This Row],[Total Rental Units with Severe Housing Problems and Equal to or less than 80% AMI]]/HousingProblemsTbl[[#This Row],[Total Rental Units Equal to or less than 80% AMI]], "-")</f>
        <v>0.66249999999999998</v>
      </c>
    </row>
    <row r="2594" spans="1:4" x14ac:dyDescent="0.2">
      <c r="A2594">
        <v>13271950101</v>
      </c>
      <c r="B2594" s="14">
        <v>129</v>
      </c>
      <c r="C2594" s="14">
        <v>520</v>
      </c>
      <c r="D2594" s="15">
        <f>IFERROR(HousingProblemsTbl[[#This Row],[Total Rental Units with Severe Housing Problems and Equal to or less than 80% AMI]]/HousingProblemsTbl[[#This Row],[Total Rental Units Equal to or less than 80% AMI]], "-")</f>
        <v>0.24807692307692308</v>
      </c>
    </row>
    <row r="2595" spans="1:4" x14ac:dyDescent="0.2">
      <c r="A2595">
        <v>13271950102</v>
      </c>
      <c r="B2595" s="14">
        <v>45</v>
      </c>
      <c r="C2595" s="14">
        <v>50</v>
      </c>
      <c r="D2595" s="15">
        <f>IFERROR(HousingProblemsTbl[[#This Row],[Total Rental Units with Severe Housing Problems and Equal to or less than 80% AMI]]/HousingProblemsTbl[[#This Row],[Total Rental Units Equal to or less than 80% AMI]], "-")</f>
        <v>0.9</v>
      </c>
    </row>
    <row r="2596" spans="1:4" x14ac:dyDescent="0.2">
      <c r="A2596">
        <v>13271950103</v>
      </c>
      <c r="B2596" s="14">
        <v>30</v>
      </c>
      <c r="C2596" s="14">
        <v>210</v>
      </c>
      <c r="D2596" s="15">
        <f>IFERROR(HousingProblemsTbl[[#This Row],[Total Rental Units with Severe Housing Problems and Equal to or less than 80% AMI]]/HousingProblemsTbl[[#This Row],[Total Rental Units Equal to or less than 80% AMI]], "-")</f>
        <v>0.14285714285714285</v>
      </c>
    </row>
    <row r="2597" spans="1:4" x14ac:dyDescent="0.2">
      <c r="A2597">
        <v>13271950200</v>
      </c>
      <c r="B2597" s="14">
        <v>24</v>
      </c>
      <c r="C2597" s="14">
        <v>135</v>
      </c>
      <c r="D2597" s="15">
        <f>IFERROR(HousingProblemsTbl[[#This Row],[Total Rental Units with Severe Housing Problems and Equal to or less than 80% AMI]]/HousingProblemsTbl[[#This Row],[Total Rental Units Equal to or less than 80% AMI]], "-")</f>
        <v>0.17777777777777778</v>
      </c>
    </row>
    <row r="2598" spans="1:4" x14ac:dyDescent="0.2">
      <c r="A2598">
        <v>13271950500</v>
      </c>
      <c r="B2598" s="14">
        <v>80</v>
      </c>
      <c r="C2598" s="14">
        <v>210</v>
      </c>
      <c r="D2598" s="15">
        <f>IFERROR(HousingProblemsTbl[[#This Row],[Total Rental Units with Severe Housing Problems and Equal to or less than 80% AMI]]/HousingProblemsTbl[[#This Row],[Total Rental Units Equal to or less than 80% AMI]], "-")</f>
        <v>0.38095238095238093</v>
      </c>
    </row>
    <row r="2599" spans="1:4" x14ac:dyDescent="0.2">
      <c r="A2599">
        <v>13273120200</v>
      </c>
      <c r="B2599" s="14">
        <v>28</v>
      </c>
      <c r="C2599" s="14">
        <v>130</v>
      </c>
      <c r="D2599" s="15">
        <f>IFERROR(HousingProblemsTbl[[#This Row],[Total Rental Units with Severe Housing Problems and Equal to or less than 80% AMI]]/HousingProblemsTbl[[#This Row],[Total Rental Units Equal to or less than 80% AMI]], "-")</f>
        <v>0.2153846153846154</v>
      </c>
    </row>
    <row r="2600" spans="1:4" x14ac:dyDescent="0.2">
      <c r="A2600">
        <v>13273120300</v>
      </c>
      <c r="B2600" s="14">
        <v>125</v>
      </c>
      <c r="C2600" s="14">
        <v>505</v>
      </c>
      <c r="D2600" s="15">
        <f>IFERROR(HousingProblemsTbl[[#This Row],[Total Rental Units with Severe Housing Problems and Equal to or less than 80% AMI]]/HousingProblemsTbl[[#This Row],[Total Rental Units Equal to or less than 80% AMI]], "-")</f>
        <v>0.24752475247524752</v>
      </c>
    </row>
    <row r="2601" spans="1:4" x14ac:dyDescent="0.2">
      <c r="A2601">
        <v>13273120400</v>
      </c>
      <c r="B2601" s="14">
        <v>130</v>
      </c>
      <c r="C2601" s="14">
        <v>305</v>
      </c>
      <c r="D2601" s="15">
        <f>IFERROR(HousingProblemsTbl[[#This Row],[Total Rental Units with Severe Housing Problems and Equal to or less than 80% AMI]]/HousingProblemsTbl[[#This Row],[Total Rental Units Equal to or less than 80% AMI]], "-")</f>
        <v>0.42622950819672129</v>
      </c>
    </row>
    <row r="2602" spans="1:4" x14ac:dyDescent="0.2">
      <c r="A2602">
        <v>13273120500</v>
      </c>
      <c r="B2602" s="14">
        <v>19</v>
      </c>
      <c r="C2602" s="14">
        <v>110</v>
      </c>
      <c r="D2602" s="15">
        <f>IFERROR(HousingProblemsTbl[[#This Row],[Total Rental Units with Severe Housing Problems and Equal to or less than 80% AMI]]/HousingProblemsTbl[[#This Row],[Total Rental Units Equal to or less than 80% AMI]], "-")</f>
        <v>0.17272727272727273</v>
      </c>
    </row>
    <row r="2603" spans="1:4" x14ac:dyDescent="0.2">
      <c r="A2603">
        <v>13275960100</v>
      </c>
      <c r="B2603" s="14">
        <v>34</v>
      </c>
      <c r="C2603" s="14">
        <v>160</v>
      </c>
      <c r="D2603" s="15">
        <f>IFERROR(HousingProblemsTbl[[#This Row],[Total Rental Units with Severe Housing Problems and Equal to or less than 80% AMI]]/HousingProblemsTbl[[#This Row],[Total Rental Units Equal to or less than 80% AMI]], "-")</f>
        <v>0.21249999999999999</v>
      </c>
    </row>
    <row r="2604" spans="1:4" x14ac:dyDescent="0.2">
      <c r="A2604">
        <v>13275960200</v>
      </c>
      <c r="B2604" s="14">
        <v>65</v>
      </c>
      <c r="C2604" s="14">
        <v>240</v>
      </c>
      <c r="D2604" s="15">
        <f>IFERROR(HousingProblemsTbl[[#This Row],[Total Rental Units with Severe Housing Problems and Equal to or less than 80% AMI]]/HousingProblemsTbl[[#This Row],[Total Rental Units Equal to or less than 80% AMI]], "-")</f>
        <v>0.27083333333333331</v>
      </c>
    </row>
    <row r="2605" spans="1:4" x14ac:dyDescent="0.2">
      <c r="A2605">
        <v>13275960300</v>
      </c>
      <c r="B2605" s="14">
        <v>93</v>
      </c>
      <c r="C2605" s="14">
        <v>170</v>
      </c>
      <c r="D2605" s="15">
        <f>IFERROR(HousingProblemsTbl[[#This Row],[Total Rental Units with Severe Housing Problems and Equal to or less than 80% AMI]]/HousingProblemsTbl[[#This Row],[Total Rental Units Equal to or less than 80% AMI]], "-")</f>
        <v>0.54705882352941182</v>
      </c>
    </row>
    <row r="2606" spans="1:4" x14ac:dyDescent="0.2">
      <c r="A2606">
        <v>13275960400</v>
      </c>
      <c r="B2606" s="14">
        <v>68</v>
      </c>
      <c r="C2606" s="14">
        <v>159</v>
      </c>
      <c r="D2606" s="15">
        <f>IFERROR(HousingProblemsTbl[[#This Row],[Total Rental Units with Severe Housing Problems and Equal to or less than 80% AMI]]/HousingProblemsTbl[[#This Row],[Total Rental Units Equal to or less than 80% AMI]], "-")</f>
        <v>0.42767295597484278</v>
      </c>
    </row>
    <row r="2607" spans="1:4" x14ac:dyDescent="0.2">
      <c r="A2607">
        <v>13275960501</v>
      </c>
      <c r="B2607" s="14">
        <v>140</v>
      </c>
      <c r="C2607" s="14">
        <v>425</v>
      </c>
      <c r="D2607" s="15">
        <f>IFERROR(HousingProblemsTbl[[#This Row],[Total Rental Units with Severe Housing Problems and Equal to or less than 80% AMI]]/HousingProblemsTbl[[#This Row],[Total Rental Units Equal to or less than 80% AMI]], "-")</f>
        <v>0.32941176470588235</v>
      </c>
    </row>
    <row r="2608" spans="1:4" x14ac:dyDescent="0.2">
      <c r="A2608">
        <v>13275960502</v>
      </c>
      <c r="B2608" s="14">
        <v>50</v>
      </c>
      <c r="C2608" s="14">
        <v>135</v>
      </c>
      <c r="D2608" s="15">
        <f>IFERROR(HousingProblemsTbl[[#This Row],[Total Rental Units with Severe Housing Problems and Equal to or less than 80% AMI]]/HousingProblemsTbl[[#This Row],[Total Rental Units Equal to or less than 80% AMI]], "-")</f>
        <v>0.37037037037037035</v>
      </c>
    </row>
    <row r="2609" spans="1:4" x14ac:dyDescent="0.2">
      <c r="A2609">
        <v>13275960601</v>
      </c>
      <c r="B2609" s="14">
        <v>125</v>
      </c>
      <c r="C2609" s="14">
        <v>195</v>
      </c>
      <c r="D2609" s="15">
        <f>IFERROR(HousingProblemsTbl[[#This Row],[Total Rental Units with Severe Housing Problems and Equal to or less than 80% AMI]]/HousingProblemsTbl[[#This Row],[Total Rental Units Equal to or less than 80% AMI]], "-")</f>
        <v>0.64102564102564108</v>
      </c>
    </row>
    <row r="2610" spans="1:4" x14ac:dyDescent="0.2">
      <c r="A2610">
        <v>13275960602</v>
      </c>
      <c r="B2610" s="14">
        <v>120</v>
      </c>
      <c r="C2610" s="14">
        <v>480</v>
      </c>
      <c r="D2610" s="15">
        <f>IFERROR(HousingProblemsTbl[[#This Row],[Total Rental Units with Severe Housing Problems and Equal to or less than 80% AMI]]/HousingProblemsTbl[[#This Row],[Total Rental Units Equal to or less than 80% AMI]], "-")</f>
        <v>0.25</v>
      </c>
    </row>
    <row r="2611" spans="1:4" x14ac:dyDescent="0.2">
      <c r="A2611">
        <v>13275960701</v>
      </c>
      <c r="B2611" s="14">
        <v>295</v>
      </c>
      <c r="C2611" s="14">
        <v>545</v>
      </c>
      <c r="D2611" s="15">
        <f>IFERROR(HousingProblemsTbl[[#This Row],[Total Rental Units with Severe Housing Problems and Equal to or less than 80% AMI]]/HousingProblemsTbl[[#This Row],[Total Rental Units Equal to or less than 80% AMI]], "-")</f>
        <v>0.54128440366972475</v>
      </c>
    </row>
    <row r="2612" spans="1:4" x14ac:dyDescent="0.2">
      <c r="A2612">
        <v>13275960702</v>
      </c>
      <c r="B2612" s="14">
        <v>135</v>
      </c>
      <c r="C2612" s="14">
        <v>225</v>
      </c>
      <c r="D2612" s="15">
        <f>IFERROR(HousingProblemsTbl[[#This Row],[Total Rental Units with Severe Housing Problems and Equal to or less than 80% AMI]]/HousingProblemsTbl[[#This Row],[Total Rental Units Equal to or less than 80% AMI]], "-")</f>
        <v>0.6</v>
      </c>
    </row>
    <row r="2613" spans="1:4" x14ac:dyDescent="0.2">
      <c r="A2613">
        <v>13275960800</v>
      </c>
      <c r="B2613" s="14">
        <v>270</v>
      </c>
      <c r="C2613" s="14">
        <v>810</v>
      </c>
      <c r="D2613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614" spans="1:4" x14ac:dyDescent="0.2">
      <c r="A2614">
        <v>13275960900</v>
      </c>
      <c r="B2614" s="14">
        <v>155</v>
      </c>
      <c r="C2614" s="14">
        <v>260</v>
      </c>
      <c r="D2614" s="15">
        <f>IFERROR(HousingProblemsTbl[[#This Row],[Total Rental Units with Severe Housing Problems and Equal to or less than 80% AMI]]/HousingProblemsTbl[[#This Row],[Total Rental Units Equal to or less than 80% AMI]], "-")</f>
        <v>0.59615384615384615</v>
      </c>
    </row>
    <row r="2615" spans="1:4" x14ac:dyDescent="0.2">
      <c r="A2615">
        <v>13275961000</v>
      </c>
      <c r="B2615" s="14">
        <v>40</v>
      </c>
      <c r="C2615" s="14">
        <v>169</v>
      </c>
      <c r="D2615" s="15">
        <f>IFERROR(HousingProblemsTbl[[#This Row],[Total Rental Units with Severe Housing Problems and Equal to or less than 80% AMI]]/HousingProblemsTbl[[#This Row],[Total Rental Units Equal to or less than 80% AMI]], "-")</f>
        <v>0.23668639053254437</v>
      </c>
    </row>
    <row r="2616" spans="1:4" x14ac:dyDescent="0.2">
      <c r="A2616">
        <v>13275961100</v>
      </c>
      <c r="B2616" s="14">
        <v>35</v>
      </c>
      <c r="C2616" s="14">
        <v>220</v>
      </c>
      <c r="D2616" s="15">
        <f>IFERROR(HousingProblemsTbl[[#This Row],[Total Rental Units with Severe Housing Problems and Equal to or less than 80% AMI]]/HousingProblemsTbl[[#This Row],[Total Rental Units Equal to or less than 80% AMI]], "-")</f>
        <v>0.15909090909090909</v>
      </c>
    </row>
    <row r="2617" spans="1:4" x14ac:dyDescent="0.2">
      <c r="A2617">
        <v>13277960100</v>
      </c>
      <c r="B2617" s="14">
        <v>19</v>
      </c>
      <c r="C2617" s="14">
        <v>59</v>
      </c>
      <c r="D2617" s="15">
        <f>IFERROR(HousingProblemsTbl[[#This Row],[Total Rental Units with Severe Housing Problems and Equal to or less than 80% AMI]]/HousingProblemsTbl[[#This Row],[Total Rental Units Equal to or less than 80% AMI]], "-")</f>
        <v>0.32203389830508472</v>
      </c>
    </row>
    <row r="2618" spans="1:4" x14ac:dyDescent="0.2">
      <c r="A2618">
        <v>13277960200</v>
      </c>
      <c r="B2618" s="14">
        <v>19</v>
      </c>
      <c r="C2618" s="14">
        <v>45</v>
      </c>
      <c r="D2618" s="15">
        <f>IFERROR(HousingProblemsTbl[[#This Row],[Total Rental Units with Severe Housing Problems and Equal to or less than 80% AMI]]/HousingProblemsTbl[[#This Row],[Total Rental Units Equal to or less than 80% AMI]], "-")</f>
        <v>0.42222222222222222</v>
      </c>
    </row>
    <row r="2619" spans="1:4" x14ac:dyDescent="0.2">
      <c r="A2619">
        <v>13277960301</v>
      </c>
      <c r="B2619" s="14">
        <v>165</v>
      </c>
      <c r="C2619" s="14">
        <v>480</v>
      </c>
      <c r="D2619" s="15">
        <f>IFERROR(HousingProblemsTbl[[#This Row],[Total Rental Units with Severe Housing Problems and Equal to or less than 80% AMI]]/HousingProblemsTbl[[#This Row],[Total Rental Units Equal to or less than 80% AMI]], "-")</f>
        <v>0.34375</v>
      </c>
    </row>
    <row r="2620" spans="1:4" x14ac:dyDescent="0.2">
      <c r="A2620">
        <v>13277960302</v>
      </c>
      <c r="B2620" s="14">
        <v>50</v>
      </c>
      <c r="C2620" s="14">
        <v>370</v>
      </c>
      <c r="D2620" s="15">
        <f>IFERROR(HousingProblemsTbl[[#This Row],[Total Rental Units with Severe Housing Problems and Equal to or less than 80% AMI]]/HousingProblemsTbl[[#This Row],[Total Rental Units Equal to or less than 80% AMI]], "-")</f>
        <v>0.13513513513513514</v>
      </c>
    </row>
    <row r="2621" spans="1:4" x14ac:dyDescent="0.2">
      <c r="A2621">
        <v>13277960401</v>
      </c>
      <c r="B2621" s="14">
        <v>45</v>
      </c>
      <c r="C2621" s="14">
        <v>290</v>
      </c>
      <c r="D2621" s="15">
        <f>IFERROR(HousingProblemsTbl[[#This Row],[Total Rental Units with Severe Housing Problems and Equal to or less than 80% AMI]]/HousingProblemsTbl[[#This Row],[Total Rental Units Equal to or less than 80% AMI]], "-")</f>
        <v>0.15517241379310345</v>
      </c>
    </row>
    <row r="2622" spans="1:4" x14ac:dyDescent="0.2">
      <c r="A2622">
        <v>13277960402</v>
      </c>
      <c r="B2622" s="14">
        <v>125</v>
      </c>
      <c r="C2622" s="14">
        <v>290</v>
      </c>
      <c r="D2622" s="15">
        <f>IFERROR(HousingProblemsTbl[[#This Row],[Total Rental Units with Severe Housing Problems and Equal to or less than 80% AMI]]/HousingProblemsTbl[[#This Row],[Total Rental Units Equal to or less than 80% AMI]], "-")</f>
        <v>0.43103448275862066</v>
      </c>
    </row>
    <row r="2623" spans="1:4" x14ac:dyDescent="0.2">
      <c r="A2623">
        <v>13277960500</v>
      </c>
      <c r="B2623" s="14">
        <v>45</v>
      </c>
      <c r="C2623" s="14">
        <v>179</v>
      </c>
      <c r="D2623" s="15">
        <f>IFERROR(HousingProblemsTbl[[#This Row],[Total Rental Units with Severe Housing Problems and Equal to or less than 80% AMI]]/HousingProblemsTbl[[#This Row],[Total Rental Units Equal to or less than 80% AMI]], "-")</f>
        <v>0.25139664804469275</v>
      </c>
    </row>
    <row r="2624" spans="1:4" x14ac:dyDescent="0.2">
      <c r="A2624">
        <v>13277960601</v>
      </c>
      <c r="B2624" s="14">
        <v>60</v>
      </c>
      <c r="C2624" s="14">
        <v>265</v>
      </c>
      <c r="D2624" s="15">
        <f>IFERROR(HousingProblemsTbl[[#This Row],[Total Rental Units with Severe Housing Problems and Equal to or less than 80% AMI]]/HousingProblemsTbl[[#This Row],[Total Rental Units Equal to or less than 80% AMI]], "-")</f>
        <v>0.22641509433962265</v>
      </c>
    </row>
    <row r="2625" spans="1:4" x14ac:dyDescent="0.2">
      <c r="A2625">
        <v>13277960602</v>
      </c>
      <c r="B2625" s="14">
        <v>280</v>
      </c>
      <c r="C2625" s="14">
        <v>580</v>
      </c>
      <c r="D2625" s="15">
        <f>IFERROR(HousingProblemsTbl[[#This Row],[Total Rental Units with Severe Housing Problems and Equal to or less than 80% AMI]]/HousingProblemsTbl[[#This Row],[Total Rental Units Equal to or less than 80% AMI]], "-")</f>
        <v>0.48275862068965519</v>
      </c>
    </row>
    <row r="2626" spans="1:4" x14ac:dyDescent="0.2">
      <c r="A2626">
        <v>13277960700</v>
      </c>
      <c r="B2626" s="14">
        <v>305</v>
      </c>
      <c r="C2626" s="14">
        <v>670</v>
      </c>
      <c r="D2626" s="15">
        <f>IFERROR(HousingProblemsTbl[[#This Row],[Total Rental Units with Severe Housing Problems and Equal to or less than 80% AMI]]/HousingProblemsTbl[[#This Row],[Total Rental Units Equal to or less than 80% AMI]], "-")</f>
        <v>0.45522388059701491</v>
      </c>
    </row>
    <row r="2627" spans="1:4" x14ac:dyDescent="0.2">
      <c r="A2627">
        <v>13277960800</v>
      </c>
      <c r="B2627" s="14">
        <v>14</v>
      </c>
      <c r="C2627" s="14">
        <v>120</v>
      </c>
      <c r="D2627" s="15">
        <f>IFERROR(HousingProblemsTbl[[#This Row],[Total Rental Units with Severe Housing Problems and Equal to or less than 80% AMI]]/HousingProblemsTbl[[#This Row],[Total Rental Units Equal to or less than 80% AMI]], "-")</f>
        <v>0.11666666666666667</v>
      </c>
    </row>
    <row r="2628" spans="1:4" x14ac:dyDescent="0.2">
      <c r="A2628">
        <v>13277960900</v>
      </c>
      <c r="B2628" s="14">
        <v>100</v>
      </c>
      <c r="C2628" s="14">
        <v>225</v>
      </c>
      <c r="D2628" s="15">
        <f>IFERROR(HousingProblemsTbl[[#This Row],[Total Rental Units with Severe Housing Problems and Equal to or less than 80% AMI]]/HousingProblemsTbl[[#This Row],[Total Rental Units Equal to or less than 80% AMI]], "-")</f>
        <v>0.44444444444444442</v>
      </c>
    </row>
    <row r="2629" spans="1:4" x14ac:dyDescent="0.2">
      <c r="A2629">
        <v>13279970101</v>
      </c>
      <c r="B2629" s="14">
        <v>70</v>
      </c>
      <c r="C2629" s="14">
        <v>210</v>
      </c>
      <c r="D2629" s="15">
        <f>IFERROR(HousingProblemsTbl[[#This Row],[Total Rental Units with Severe Housing Problems and Equal to or less than 80% AMI]]/HousingProblemsTbl[[#This Row],[Total Rental Units Equal to or less than 80% AMI]], "-")</f>
        <v>0.33333333333333331</v>
      </c>
    </row>
    <row r="2630" spans="1:4" x14ac:dyDescent="0.2">
      <c r="A2630">
        <v>13279970102</v>
      </c>
      <c r="B2630" s="14">
        <v>85</v>
      </c>
      <c r="C2630" s="14">
        <v>300</v>
      </c>
      <c r="D2630" s="15">
        <f>IFERROR(HousingProblemsTbl[[#This Row],[Total Rental Units with Severe Housing Problems and Equal to or less than 80% AMI]]/HousingProblemsTbl[[#This Row],[Total Rental Units Equal to or less than 80% AMI]], "-")</f>
        <v>0.28333333333333333</v>
      </c>
    </row>
    <row r="2631" spans="1:4" x14ac:dyDescent="0.2">
      <c r="A2631">
        <v>13279970201</v>
      </c>
      <c r="B2631" s="14">
        <v>75</v>
      </c>
      <c r="C2631" s="14">
        <v>215</v>
      </c>
      <c r="D2631" s="15">
        <f>IFERROR(HousingProblemsTbl[[#This Row],[Total Rental Units with Severe Housing Problems and Equal to or less than 80% AMI]]/HousingProblemsTbl[[#This Row],[Total Rental Units Equal to or less than 80% AMI]], "-")</f>
        <v>0.34883720930232559</v>
      </c>
    </row>
    <row r="2632" spans="1:4" x14ac:dyDescent="0.2">
      <c r="A2632">
        <v>13279970202</v>
      </c>
      <c r="B2632" s="14">
        <v>190</v>
      </c>
      <c r="C2632" s="14">
        <v>375</v>
      </c>
      <c r="D2632" s="15">
        <f>IFERROR(HousingProblemsTbl[[#This Row],[Total Rental Units with Severe Housing Problems and Equal to or less than 80% AMI]]/HousingProblemsTbl[[#This Row],[Total Rental Units Equal to or less than 80% AMI]], "-")</f>
        <v>0.50666666666666671</v>
      </c>
    </row>
    <row r="2633" spans="1:4" x14ac:dyDescent="0.2">
      <c r="A2633">
        <v>13279970301</v>
      </c>
      <c r="B2633" s="14">
        <v>30</v>
      </c>
      <c r="C2633" s="14">
        <v>70</v>
      </c>
      <c r="D2633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634" spans="1:4" x14ac:dyDescent="0.2">
      <c r="A2634">
        <v>13279970302</v>
      </c>
      <c r="B2634" s="14">
        <v>20</v>
      </c>
      <c r="C2634" s="14">
        <v>70</v>
      </c>
      <c r="D2634" s="15">
        <f>IFERROR(HousingProblemsTbl[[#This Row],[Total Rental Units with Severe Housing Problems and Equal to or less than 80% AMI]]/HousingProblemsTbl[[#This Row],[Total Rental Units Equal to or less than 80% AMI]], "-")</f>
        <v>0.2857142857142857</v>
      </c>
    </row>
    <row r="2635" spans="1:4" x14ac:dyDescent="0.2">
      <c r="A2635">
        <v>13279970400</v>
      </c>
      <c r="B2635" s="14">
        <v>155</v>
      </c>
      <c r="C2635" s="14">
        <v>585</v>
      </c>
      <c r="D2635" s="15">
        <f>IFERROR(HousingProblemsTbl[[#This Row],[Total Rental Units with Severe Housing Problems and Equal to or less than 80% AMI]]/HousingProblemsTbl[[#This Row],[Total Rental Units Equal to or less than 80% AMI]], "-")</f>
        <v>0.26495726495726496</v>
      </c>
    </row>
    <row r="2636" spans="1:4" x14ac:dyDescent="0.2">
      <c r="A2636">
        <v>13279970500</v>
      </c>
      <c r="B2636" s="14">
        <v>84</v>
      </c>
      <c r="C2636" s="14">
        <v>255</v>
      </c>
      <c r="D2636" s="15">
        <f>IFERROR(HousingProblemsTbl[[#This Row],[Total Rental Units with Severe Housing Problems and Equal to or less than 80% AMI]]/HousingProblemsTbl[[#This Row],[Total Rental Units Equal to or less than 80% AMI]], "-")</f>
        <v>0.32941176470588235</v>
      </c>
    </row>
    <row r="2637" spans="1:4" x14ac:dyDescent="0.2">
      <c r="A2637">
        <v>13279970600</v>
      </c>
      <c r="B2637" s="14">
        <v>45</v>
      </c>
      <c r="C2637" s="14">
        <v>145</v>
      </c>
      <c r="D2637" s="15">
        <f>IFERROR(HousingProblemsTbl[[#This Row],[Total Rental Units with Severe Housing Problems and Equal to or less than 80% AMI]]/HousingProblemsTbl[[#This Row],[Total Rental Units Equal to or less than 80% AMI]], "-")</f>
        <v>0.31034482758620691</v>
      </c>
    </row>
    <row r="2638" spans="1:4" x14ac:dyDescent="0.2">
      <c r="A2638">
        <v>13281960100</v>
      </c>
      <c r="B2638" s="14">
        <v>54</v>
      </c>
      <c r="C2638" s="14">
        <v>130</v>
      </c>
      <c r="D2638" s="15">
        <f>IFERROR(HousingProblemsTbl[[#This Row],[Total Rental Units with Severe Housing Problems and Equal to or less than 80% AMI]]/HousingProblemsTbl[[#This Row],[Total Rental Units Equal to or less than 80% AMI]], "-")</f>
        <v>0.41538461538461541</v>
      </c>
    </row>
    <row r="2639" spans="1:4" x14ac:dyDescent="0.2">
      <c r="A2639">
        <v>13281960200</v>
      </c>
      <c r="B2639" s="14">
        <v>44</v>
      </c>
      <c r="C2639" s="14">
        <v>160</v>
      </c>
      <c r="D2639" s="15">
        <f>IFERROR(HousingProblemsTbl[[#This Row],[Total Rental Units with Severe Housing Problems and Equal to or less than 80% AMI]]/HousingProblemsTbl[[#This Row],[Total Rental Units Equal to or less than 80% AMI]], "-")</f>
        <v>0.27500000000000002</v>
      </c>
    </row>
    <row r="2640" spans="1:4" x14ac:dyDescent="0.2">
      <c r="A2640">
        <v>13281960301</v>
      </c>
      <c r="B2640" s="14">
        <v>85</v>
      </c>
      <c r="C2640" s="14">
        <v>190</v>
      </c>
      <c r="D2640" s="15">
        <f>IFERROR(HousingProblemsTbl[[#This Row],[Total Rental Units with Severe Housing Problems and Equal to or less than 80% AMI]]/HousingProblemsTbl[[#This Row],[Total Rental Units Equal to or less than 80% AMI]], "-")</f>
        <v>0.44736842105263158</v>
      </c>
    </row>
    <row r="2641" spans="1:4" x14ac:dyDescent="0.2">
      <c r="A2641">
        <v>13281960302</v>
      </c>
      <c r="B2641" s="14">
        <v>0</v>
      </c>
      <c r="C2641" s="14">
        <v>30</v>
      </c>
      <c r="D264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42" spans="1:4" x14ac:dyDescent="0.2">
      <c r="A2642">
        <v>13283960100</v>
      </c>
      <c r="B2642" s="14">
        <v>4</v>
      </c>
      <c r="C2642" s="14">
        <v>85</v>
      </c>
      <c r="D2642" s="15">
        <f>IFERROR(HousingProblemsTbl[[#This Row],[Total Rental Units with Severe Housing Problems and Equal to or less than 80% AMI]]/HousingProblemsTbl[[#This Row],[Total Rental Units Equal to or less than 80% AMI]], "-")</f>
        <v>4.7058823529411764E-2</v>
      </c>
    </row>
    <row r="2643" spans="1:4" x14ac:dyDescent="0.2">
      <c r="A2643">
        <v>13283960200</v>
      </c>
      <c r="B2643" s="14">
        <v>209</v>
      </c>
      <c r="C2643" s="14">
        <v>460</v>
      </c>
      <c r="D2643" s="15">
        <f>IFERROR(HousingProblemsTbl[[#This Row],[Total Rental Units with Severe Housing Problems and Equal to or less than 80% AMI]]/HousingProblemsTbl[[#This Row],[Total Rental Units Equal to or less than 80% AMI]], "-")</f>
        <v>0.45434782608695651</v>
      </c>
    </row>
    <row r="2644" spans="1:4" x14ac:dyDescent="0.2">
      <c r="A2644">
        <v>13285960101</v>
      </c>
      <c r="B2644" s="14">
        <v>115</v>
      </c>
      <c r="C2644" s="14">
        <v>275</v>
      </c>
      <c r="D2644" s="15">
        <f>IFERROR(HousingProblemsTbl[[#This Row],[Total Rental Units with Severe Housing Problems and Equal to or less than 80% AMI]]/HousingProblemsTbl[[#This Row],[Total Rental Units Equal to or less than 80% AMI]], "-")</f>
        <v>0.41818181818181815</v>
      </c>
    </row>
    <row r="2645" spans="1:4" x14ac:dyDescent="0.2">
      <c r="A2645">
        <v>13285960102</v>
      </c>
      <c r="B2645" s="14">
        <v>165</v>
      </c>
      <c r="C2645" s="14">
        <v>395</v>
      </c>
      <c r="D2645" s="15">
        <f>IFERROR(HousingProblemsTbl[[#This Row],[Total Rental Units with Severe Housing Problems and Equal to or less than 80% AMI]]/HousingProblemsTbl[[#This Row],[Total Rental Units Equal to or less than 80% AMI]], "-")</f>
        <v>0.41772151898734178</v>
      </c>
    </row>
    <row r="2646" spans="1:4" x14ac:dyDescent="0.2">
      <c r="A2646">
        <v>13285960201</v>
      </c>
      <c r="B2646" s="14">
        <v>4</v>
      </c>
      <c r="C2646" s="14">
        <v>105</v>
      </c>
      <c r="D2646" s="15">
        <f>IFERROR(HousingProblemsTbl[[#This Row],[Total Rental Units with Severe Housing Problems and Equal to or less than 80% AMI]]/HousingProblemsTbl[[#This Row],[Total Rental Units Equal to or less than 80% AMI]], "-")</f>
        <v>3.8095238095238099E-2</v>
      </c>
    </row>
    <row r="2647" spans="1:4" x14ac:dyDescent="0.2">
      <c r="A2647">
        <v>13285960202</v>
      </c>
      <c r="B2647" s="14">
        <v>4</v>
      </c>
      <c r="C2647" s="14">
        <v>20</v>
      </c>
      <c r="D2647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2648" spans="1:4" x14ac:dyDescent="0.2">
      <c r="A2648">
        <v>13285960300</v>
      </c>
      <c r="B2648" s="14">
        <v>104</v>
      </c>
      <c r="C2648" s="14">
        <v>165</v>
      </c>
      <c r="D2648" s="15">
        <f>IFERROR(HousingProblemsTbl[[#This Row],[Total Rental Units with Severe Housing Problems and Equal to or less than 80% AMI]]/HousingProblemsTbl[[#This Row],[Total Rental Units Equal to or less than 80% AMI]], "-")</f>
        <v>0.63030303030303025</v>
      </c>
    </row>
    <row r="2649" spans="1:4" x14ac:dyDescent="0.2">
      <c r="A2649">
        <v>13285960401</v>
      </c>
      <c r="B2649" s="14">
        <v>180</v>
      </c>
      <c r="C2649" s="14">
        <v>570</v>
      </c>
      <c r="D2649" s="15">
        <f>IFERROR(HousingProblemsTbl[[#This Row],[Total Rental Units with Severe Housing Problems and Equal to or less than 80% AMI]]/HousingProblemsTbl[[#This Row],[Total Rental Units Equal to or less than 80% AMI]], "-")</f>
        <v>0.31578947368421051</v>
      </c>
    </row>
    <row r="2650" spans="1:4" x14ac:dyDescent="0.2">
      <c r="A2650">
        <v>13285960402</v>
      </c>
      <c r="B2650" s="14">
        <v>155</v>
      </c>
      <c r="C2650" s="14">
        <v>625</v>
      </c>
      <c r="D2650" s="15">
        <f>IFERROR(HousingProblemsTbl[[#This Row],[Total Rental Units with Severe Housing Problems and Equal to or less than 80% AMI]]/HousingProblemsTbl[[#This Row],[Total Rental Units Equal to or less than 80% AMI]], "-")</f>
        <v>0.248</v>
      </c>
    </row>
    <row r="2651" spans="1:4" x14ac:dyDescent="0.2">
      <c r="A2651">
        <v>13285960501</v>
      </c>
      <c r="B2651" s="14">
        <v>250</v>
      </c>
      <c r="C2651" s="14">
        <v>470</v>
      </c>
      <c r="D2651" s="15">
        <f>IFERROR(HousingProblemsTbl[[#This Row],[Total Rental Units with Severe Housing Problems and Equal to or less than 80% AMI]]/HousingProblemsTbl[[#This Row],[Total Rental Units Equal to or less than 80% AMI]], "-")</f>
        <v>0.53191489361702127</v>
      </c>
    </row>
    <row r="2652" spans="1:4" x14ac:dyDescent="0.2">
      <c r="A2652">
        <v>13285960503</v>
      </c>
      <c r="B2652" s="14">
        <v>465</v>
      </c>
      <c r="C2652" s="14">
        <v>795</v>
      </c>
      <c r="D2652" s="15">
        <f>IFERROR(HousingProblemsTbl[[#This Row],[Total Rental Units with Severe Housing Problems and Equal to or less than 80% AMI]]/HousingProblemsTbl[[#This Row],[Total Rental Units Equal to or less than 80% AMI]], "-")</f>
        <v>0.58490566037735847</v>
      </c>
    </row>
    <row r="2653" spans="1:4" x14ac:dyDescent="0.2">
      <c r="A2653">
        <v>13285960504</v>
      </c>
      <c r="B2653" s="14">
        <v>30</v>
      </c>
      <c r="C2653" s="14">
        <v>55</v>
      </c>
      <c r="D2653" s="15">
        <f>IFERROR(HousingProblemsTbl[[#This Row],[Total Rental Units with Severe Housing Problems and Equal to or less than 80% AMI]]/HousingProblemsTbl[[#This Row],[Total Rental Units Equal to or less than 80% AMI]], "-")</f>
        <v>0.54545454545454541</v>
      </c>
    </row>
    <row r="2654" spans="1:4" x14ac:dyDescent="0.2">
      <c r="A2654">
        <v>13285960600</v>
      </c>
      <c r="B2654" s="14">
        <v>335</v>
      </c>
      <c r="C2654" s="14">
        <v>605</v>
      </c>
      <c r="D2654" s="15">
        <f>IFERROR(HousingProblemsTbl[[#This Row],[Total Rental Units with Severe Housing Problems and Equal to or less than 80% AMI]]/HousingProblemsTbl[[#This Row],[Total Rental Units Equal to or less than 80% AMI]], "-")</f>
        <v>0.55371900826446285</v>
      </c>
    </row>
    <row r="2655" spans="1:4" x14ac:dyDescent="0.2">
      <c r="A2655">
        <v>13285960700</v>
      </c>
      <c r="B2655" s="14">
        <v>90</v>
      </c>
      <c r="C2655" s="14">
        <v>460</v>
      </c>
      <c r="D2655" s="15">
        <f>IFERROR(HousingProblemsTbl[[#This Row],[Total Rental Units with Severe Housing Problems and Equal to or less than 80% AMI]]/HousingProblemsTbl[[#This Row],[Total Rental Units Equal to or less than 80% AMI]], "-")</f>
        <v>0.19565217391304349</v>
      </c>
    </row>
    <row r="2656" spans="1:4" x14ac:dyDescent="0.2">
      <c r="A2656">
        <v>13285960800</v>
      </c>
      <c r="B2656" s="14">
        <v>360</v>
      </c>
      <c r="C2656" s="14">
        <v>735</v>
      </c>
      <c r="D2656" s="15">
        <f>IFERROR(HousingProblemsTbl[[#This Row],[Total Rental Units with Severe Housing Problems and Equal to or less than 80% AMI]]/HousingProblemsTbl[[#This Row],[Total Rental Units Equal to or less than 80% AMI]], "-")</f>
        <v>0.48979591836734693</v>
      </c>
    </row>
    <row r="2657" spans="1:4" x14ac:dyDescent="0.2">
      <c r="A2657">
        <v>13285960901</v>
      </c>
      <c r="B2657" s="14">
        <v>305</v>
      </c>
      <c r="C2657" s="14">
        <v>930</v>
      </c>
      <c r="D2657" s="15">
        <f>IFERROR(HousingProblemsTbl[[#This Row],[Total Rental Units with Severe Housing Problems and Equal to or less than 80% AMI]]/HousingProblemsTbl[[#This Row],[Total Rental Units Equal to or less than 80% AMI]], "-")</f>
        <v>0.32795698924731181</v>
      </c>
    </row>
    <row r="2658" spans="1:4" x14ac:dyDescent="0.2">
      <c r="A2658">
        <v>13285960903</v>
      </c>
      <c r="B2658" s="14">
        <v>40</v>
      </c>
      <c r="C2658" s="14">
        <v>70</v>
      </c>
      <c r="D2658" s="15">
        <f>IFERROR(HousingProblemsTbl[[#This Row],[Total Rental Units with Severe Housing Problems and Equal to or less than 80% AMI]]/HousingProblemsTbl[[#This Row],[Total Rental Units Equal to or less than 80% AMI]], "-")</f>
        <v>0.5714285714285714</v>
      </c>
    </row>
    <row r="2659" spans="1:4" x14ac:dyDescent="0.2">
      <c r="A2659">
        <v>13285960904</v>
      </c>
      <c r="B2659" s="14">
        <v>0</v>
      </c>
      <c r="C2659" s="14">
        <v>25</v>
      </c>
      <c r="D265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60" spans="1:4" x14ac:dyDescent="0.2">
      <c r="A2660">
        <v>13285961000</v>
      </c>
      <c r="B2660" s="14">
        <v>155</v>
      </c>
      <c r="C2660" s="14">
        <v>400</v>
      </c>
      <c r="D2660" s="15">
        <f>IFERROR(HousingProblemsTbl[[#This Row],[Total Rental Units with Severe Housing Problems and Equal to or less than 80% AMI]]/HousingProblemsTbl[[#This Row],[Total Rental Units Equal to or less than 80% AMI]], "-")</f>
        <v>0.38750000000000001</v>
      </c>
    </row>
    <row r="2661" spans="1:4" x14ac:dyDescent="0.2">
      <c r="A2661">
        <v>13285961100</v>
      </c>
      <c r="B2661" s="14">
        <v>0</v>
      </c>
      <c r="C2661" s="14">
        <v>44</v>
      </c>
      <c r="D266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62" spans="1:4" x14ac:dyDescent="0.2">
      <c r="A2662">
        <v>13287970201</v>
      </c>
      <c r="B2662" s="14">
        <v>45</v>
      </c>
      <c r="C2662" s="14">
        <v>345</v>
      </c>
      <c r="D2662" s="15">
        <f>IFERROR(HousingProblemsTbl[[#This Row],[Total Rental Units with Severe Housing Problems and Equal to or less than 80% AMI]]/HousingProblemsTbl[[#This Row],[Total Rental Units Equal to or less than 80% AMI]], "-")</f>
        <v>0.13043478260869565</v>
      </c>
    </row>
    <row r="2663" spans="1:4" x14ac:dyDescent="0.2">
      <c r="A2663">
        <v>13287970202</v>
      </c>
      <c r="B2663" s="14">
        <v>60</v>
      </c>
      <c r="C2663" s="14">
        <v>140</v>
      </c>
      <c r="D2663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664" spans="1:4" x14ac:dyDescent="0.2">
      <c r="A2664">
        <v>13287970300</v>
      </c>
      <c r="B2664" s="14">
        <v>94</v>
      </c>
      <c r="C2664" s="14">
        <v>200</v>
      </c>
      <c r="D2664" s="15">
        <f>IFERROR(HousingProblemsTbl[[#This Row],[Total Rental Units with Severe Housing Problems and Equal to or less than 80% AMI]]/HousingProblemsTbl[[#This Row],[Total Rental Units Equal to or less than 80% AMI]], "-")</f>
        <v>0.47</v>
      </c>
    </row>
    <row r="2665" spans="1:4" x14ac:dyDescent="0.2">
      <c r="A2665">
        <v>13289060101</v>
      </c>
      <c r="B2665" s="14">
        <v>0</v>
      </c>
      <c r="C2665" s="14">
        <v>70</v>
      </c>
      <c r="D2665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66" spans="1:4" x14ac:dyDescent="0.2">
      <c r="A2666">
        <v>13289060102</v>
      </c>
      <c r="B2666" s="14">
        <v>0</v>
      </c>
      <c r="C2666" s="14">
        <v>100</v>
      </c>
      <c r="D266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67" spans="1:4" x14ac:dyDescent="0.2">
      <c r="A2667">
        <v>13289060200</v>
      </c>
      <c r="B2667" s="14">
        <v>29</v>
      </c>
      <c r="C2667" s="14">
        <v>90</v>
      </c>
      <c r="D2667" s="15">
        <f>IFERROR(HousingProblemsTbl[[#This Row],[Total Rental Units with Severe Housing Problems and Equal to or less than 80% AMI]]/HousingProblemsTbl[[#This Row],[Total Rental Units Equal to or less than 80% AMI]], "-")</f>
        <v>0.32222222222222224</v>
      </c>
    </row>
    <row r="2668" spans="1:4" x14ac:dyDescent="0.2">
      <c r="A2668">
        <v>13291000101</v>
      </c>
      <c r="B2668" s="14">
        <v>80</v>
      </c>
      <c r="C2668" s="14">
        <v>135</v>
      </c>
      <c r="D2668" s="15">
        <f>IFERROR(HousingProblemsTbl[[#This Row],[Total Rental Units with Severe Housing Problems and Equal to or less than 80% AMI]]/HousingProblemsTbl[[#This Row],[Total Rental Units Equal to or less than 80% AMI]], "-")</f>
        <v>0.59259259259259256</v>
      </c>
    </row>
    <row r="2669" spans="1:4" x14ac:dyDescent="0.2">
      <c r="A2669">
        <v>13291000103</v>
      </c>
      <c r="B2669" s="14">
        <v>0</v>
      </c>
      <c r="C2669" s="14">
        <v>60</v>
      </c>
      <c r="D2669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70" spans="1:4" x14ac:dyDescent="0.2">
      <c r="A2670">
        <v>13291000104</v>
      </c>
      <c r="B2670" s="14">
        <v>165</v>
      </c>
      <c r="C2670" s="14">
        <v>240</v>
      </c>
      <c r="D2670" s="15">
        <f>IFERROR(HousingProblemsTbl[[#This Row],[Total Rental Units with Severe Housing Problems and Equal to or less than 80% AMI]]/HousingProblemsTbl[[#This Row],[Total Rental Units Equal to or less than 80% AMI]], "-")</f>
        <v>0.6875</v>
      </c>
    </row>
    <row r="2671" spans="1:4" x14ac:dyDescent="0.2">
      <c r="A2671">
        <v>13291000201</v>
      </c>
      <c r="B2671" s="14">
        <v>65</v>
      </c>
      <c r="C2671" s="14">
        <v>160</v>
      </c>
      <c r="D2671" s="15">
        <f>IFERROR(HousingProblemsTbl[[#This Row],[Total Rental Units with Severe Housing Problems and Equal to or less than 80% AMI]]/HousingProblemsTbl[[#This Row],[Total Rental Units Equal to or less than 80% AMI]], "-")</f>
        <v>0.40625</v>
      </c>
    </row>
    <row r="2672" spans="1:4" x14ac:dyDescent="0.2">
      <c r="A2672">
        <v>13291000203</v>
      </c>
      <c r="B2672" s="14">
        <v>15</v>
      </c>
      <c r="C2672" s="14">
        <v>15</v>
      </c>
      <c r="D2672" s="15">
        <f>IFERROR(HousingProblemsTbl[[#This Row],[Total Rental Units with Severe Housing Problems and Equal to or less than 80% AMI]]/HousingProblemsTbl[[#This Row],[Total Rental Units Equal to or less than 80% AMI]], "-")</f>
        <v>1</v>
      </c>
    </row>
    <row r="2673" spans="1:4" x14ac:dyDescent="0.2">
      <c r="A2673">
        <v>13291000204</v>
      </c>
      <c r="B2673" s="14">
        <v>95</v>
      </c>
      <c r="C2673" s="14">
        <v>260</v>
      </c>
      <c r="D2673" s="15">
        <f>IFERROR(HousingProblemsTbl[[#This Row],[Total Rental Units with Severe Housing Problems and Equal to or less than 80% AMI]]/HousingProblemsTbl[[#This Row],[Total Rental Units Equal to or less than 80% AMI]], "-")</f>
        <v>0.36538461538461536</v>
      </c>
    </row>
    <row r="2674" spans="1:4" x14ac:dyDescent="0.2">
      <c r="A2674">
        <v>13291000206</v>
      </c>
      <c r="B2674" s="14">
        <v>70</v>
      </c>
      <c r="C2674" s="14">
        <v>215</v>
      </c>
      <c r="D2674" s="15">
        <f>IFERROR(HousingProblemsTbl[[#This Row],[Total Rental Units with Severe Housing Problems and Equal to or less than 80% AMI]]/HousingProblemsTbl[[#This Row],[Total Rental Units Equal to or less than 80% AMI]], "-")</f>
        <v>0.32558139534883723</v>
      </c>
    </row>
    <row r="2675" spans="1:4" x14ac:dyDescent="0.2">
      <c r="A2675">
        <v>13291000207</v>
      </c>
      <c r="B2675" s="14">
        <v>14</v>
      </c>
      <c r="C2675" s="14">
        <v>425</v>
      </c>
      <c r="D2675" s="15">
        <f>IFERROR(HousingProblemsTbl[[#This Row],[Total Rental Units with Severe Housing Problems and Equal to or less than 80% AMI]]/HousingProblemsTbl[[#This Row],[Total Rental Units Equal to or less than 80% AMI]], "-")</f>
        <v>3.2941176470588238E-2</v>
      </c>
    </row>
    <row r="2676" spans="1:4" x14ac:dyDescent="0.2">
      <c r="A2676">
        <v>13293010100</v>
      </c>
      <c r="B2676" s="14">
        <v>15</v>
      </c>
      <c r="C2676" s="14">
        <v>115</v>
      </c>
      <c r="D2676" s="15">
        <f>IFERROR(HousingProblemsTbl[[#This Row],[Total Rental Units with Severe Housing Problems and Equal to or less than 80% AMI]]/HousingProblemsTbl[[#This Row],[Total Rental Units Equal to or less than 80% AMI]], "-")</f>
        <v>0.13043478260869565</v>
      </c>
    </row>
    <row r="2677" spans="1:4" x14ac:dyDescent="0.2">
      <c r="A2677">
        <v>13293010201</v>
      </c>
      <c r="B2677" s="14">
        <v>285</v>
      </c>
      <c r="C2677" s="14">
        <v>510</v>
      </c>
      <c r="D2677" s="15">
        <f>IFERROR(HousingProblemsTbl[[#This Row],[Total Rental Units with Severe Housing Problems and Equal to or less than 80% AMI]]/HousingProblemsTbl[[#This Row],[Total Rental Units Equal to or less than 80% AMI]], "-")</f>
        <v>0.55882352941176472</v>
      </c>
    </row>
    <row r="2678" spans="1:4" x14ac:dyDescent="0.2">
      <c r="A2678">
        <v>13293010202</v>
      </c>
      <c r="B2678" s="14">
        <v>55</v>
      </c>
      <c r="C2678" s="14">
        <v>140</v>
      </c>
      <c r="D2678" s="15">
        <f>IFERROR(HousingProblemsTbl[[#This Row],[Total Rental Units with Severe Housing Problems and Equal to or less than 80% AMI]]/HousingProblemsTbl[[#This Row],[Total Rental Units Equal to or less than 80% AMI]], "-")</f>
        <v>0.39285714285714285</v>
      </c>
    </row>
    <row r="2679" spans="1:4" x14ac:dyDescent="0.2">
      <c r="A2679">
        <v>13293010300</v>
      </c>
      <c r="B2679" s="14">
        <v>95</v>
      </c>
      <c r="C2679" s="14">
        <v>165</v>
      </c>
      <c r="D2679" s="15">
        <f>IFERROR(HousingProblemsTbl[[#This Row],[Total Rental Units with Severe Housing Problems and Equal to or less than 80% AMI]]/HousingProblemsTbl[[#This Row],[Total Rental Units Equal to or less than 80% AMI]], "-")</f>
        <v>0.5757575757575758</v>
      </c>
    </row>
    <row r="2680" spans="1:4" x14ac:dyDescent="0.2">
      <c r="A2680">
        <v>13293010401</v>
      </c>
      <c r="B2680" s="14">
        <v>95</v>
      </c>
      <c r="C2680" s="14">
        <v>140</v>
      </c>
      <c r="D2680" s="15">
        <f>IFERROR(HousingProblemsTbl[[#This Row],[Total Rental Units with Severe Housing Problems and Equal to or less than 80% AMI]]/HousingProblemsTbl[[#This Row],[Total Rental Units Equal to or less than 80% AMI]], "-")</f>
        <v>0.6785714285714286</v>
      </c>
    </row>
    <row r="2681" spans="1:4" x14ac:dyDescent="0.2">
      <c r="A2681">
        <v>13293010402</v>
      </c>
      <c r="B2681" s="14">
        <v>125</v>
      </c>
      <c r="C2681" s="14">
        <v>535</v>
      </c>
      <c r="D2681" s="15">
        <f>IFERROR(HousingProblemsTbl[[#This Row],[Total Rental Units with Severe Housing Problems and Equal to or less than 80% AMI]]/HousingProblemsTbl[[#This Row],[Total Rental Units Equal to or less than 80% AMI]], "-")</f>
        <v>0.23364485981308411</v>
      </c>
    </row>
    <row r="2682" spans="1:4" x14ac:dyDescent="0.2">
      <c r="A2682">
        <v>13293010500</v>
      </c>
      <c r="B2682" s="14">
        <v>350</v>
      </c>
      <c r="C2682" s="14">
        <v>835</v>
      </c>
      <c r="D2682" s="15">
        <f>IFERROR(HousingProblemsTbl[[#This Row],[Total Rental Units with Severe Housing Problems and Equal to or less than 80% AMI]]/HousingProblemsTbl[[#This Row],[Total Rental Units Equal to or less than 80% AMI]], "-")</f>
        <v>0.41916167664670656</v>
      </c>
    </row>
    <row r="2683" spans="1:4" x14ac:dyDescent="0.2">
      <c r="A2683">
        <v>13293010600</v>
      </c>
      <c r="B2683" s="14">
        <v>10</v>
      </c>
      <c r="C2683" s="14">
        <v>130</v>
      </c>
      <c r="D2683" s="15">
        <f>IFERROR(HousingProblemsTbl[[#This Row],[Total Rental Units with Severe Housing Problems and Equal to or less than 80% AMI]]/HousingProblemsTbl[[#This Row],[Total Rental Units Equal to or less than 80% AMI]], "-")</f>
        <v>7.6923076923076927E-2</v>
      </c>
    </row>
    <row r="2684" spans="1:4" x14ac:dyDescent="0.2">
      <c r="A2684">
        <v>13295020101</v>
      </c>
      <c r="B2684" s="14">
        <v>80</v>
      </c>
      <c r="C2684" s="14">
        <v>380</v>
      </c>
      <c r="D2684" s="15">
        <f>IFERROR(HousingProblemsTbl[[#This Row],[Total Rental Units with Severe Housing Problems and Equal to or less than 80% AMI]]/HousingProblemsTbl[[#This Row],[Total Rental Units Equal to or less than 80% AMI]], "-")</f>
        <v>0.21052631578947367</v>
      </c>
    </row>
    <row r="2685" spans="1:4" x14ac:dyDescent="0.2">
      <c r="A2685">
        <v>13295020102</v>
      </c>
      <c r="B2685" s="14">
        <v>70</v>
      </c>
      <c r="C2685" s="14">
        <v>180</v>
      </c>
      <c r="D2685" s="15">
        <f>IFERROR(HousingProblemsTbl[[#This Row],[Total Rental Units with Severe Housing Problems and Equal to or less than 80% AMI]]/HousingProblemsTbl[[#This Row],[Total Rental Units Equal to or less than 80% AMI]], "-")</f>
        <v>0.3888888888888889</v>
      </c>
    </row>
    <row r="2686" spans="1:4" x14ac:dyDescent="0.2">
      <c r="A2686">
        <v>13295020200</v>
      </c>
      <c r="B2686" s="14">
        <v>200</v>
      </c>
      <c r="C2686" s="14">
        <v>515</v>
      </c>
      <c r="D2686" s="15">
        <f>IFERROR(HousingProblemsTbl[[#This Row],[Total Rental Units with Severe Housing Problems and Equal to or less than 80% AMI]]/HousingProblemsTbl[[#This Row],[Total Rental Units Equal to or less than 80% AMI]], "-")</f>
        <v>0.38834951456310679</v>
      </c>
    </row>
    <row r="2687" spans="1:4" x14ac:dyDescent="0.2">
      <c r="A2687">
        <v>13295020301</v>
      </c>
      <c r="B2687" s="14">
        <v>210</v>
      </c>
      <c r="C2687" s="14">
        <v>490</v>
      </c>
      <c r="D2687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688" spans="1:4" x14ac:dyDescent="0.2">
      <c r="A2688">
        <v>13295020302</v>
      </c>
      <c r="B2688" s="14">
        <v>70</v>
      </c>
      <c r="C2688" s="14">
        <v>350</v>
      </c>
      <c r="D2688" s="15">
        <f>IFERROR(HousingProblemsTbl[[#This Row],[Total Rental Units with Severe Housing Problems and Equal to or less than 80% AMI]]/HousingProblemsTbl[[#This Row],[Total Rental Units Equal to or less than 80% AMI]], "-")</f>
        <v>0.2</v>
      </c>
    </row>
    <row r="2689" spans="1:4" x14ac:dyDescent="0.2">
      <c r="A2689">
        <v>13295020400</v>
      </c>
      <c r="B2689" s="14">
        <v>35</v>
      </c>
      <c r="C2689" s="14">
        <v>70</v>
      </c>
      <c r="D2689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690" spans="1:4" x14ac:dyDescent="0.2">
      <c r="A2690">
        <v>13295020503</v>
      </c>
      <c r="B2690" s="14">
        <v>90</v>
      </c>
      <c r="C2690" s="14">
        <v>310</v>
      </c>
      <c r="D2690" s="15">
        <f>IFERROR(HousingProblemsTbl[[#This Row],[Total Rental Units with Severe Housing Problems and Equal to or less than 80% AMI]]/HousingProblemsTbl[[#This Row],[Total Rental Units Equal to or less than 80% AMI]], "-")</f>
        <v>0.29032258064516131</v>
      </c>
    </row>
    <row r="2691" spans="1:4" x14ac:dyDescent="0.2">
      <c r="A2691">
        <v>13295020504</v>
      </c>
      <c r="B2691" s="14">
        <v>175</v>
      </c>
      <c r="C2691" s="14">
        <v>250</v>
      </c>
      <c r="D2691" s="15">
        <f>IFERROR(HousingProblemsTbl[[#This Row],[Total Rental Units with Severe Housing Problems and Equal to or less than 80% AMI]]/HousingProblemsTbl[[#This Row],[Total Rental Units Equal to or less than 80% AMI]], "-")</f>
        <v>0.7</v>
      </c>
    </row>
    <row r="2692" spans="1:4" x14ac:dyDescent="0.2">
      <c r="A2692">
        <v>13295020505</v>
      </c>
      <c r="B2692" s="14">
        <v>0</v>
      </c>
      <c r="C2692" s="14">
        <v>4</v>
      </c>
      <c r="D2692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93" spans="1:4" x14ac:dyDescent="0.2">
      <c r="A2693">
        <v>13295020506</v>
      </c>
      <c r="B2693" s="14">
        <v>0</v>
      </c>
      <c r="C2693" s="14">
        <v>90</v>
      </c>
      <c r="D269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94" spans="1:4" x14ac:dyDescent="0.2">
      <c r="A2694">
        <v>13295020601</v>
      </c>
      <c r="B2694" s="14">
        <v>75</v>
      </c>
      <c r="C2694" s="14">
        <v>205</v>
      </c>
      <c r="D2694" s="15">
        <f>IFERROR(HousingProblemsTbl[[#This Row],[Total Rental Units with Severe Housing Problems and Equal to or less than 80% AMI]]/HousingProblemsTbl[[#This Row],[Total Rental Units Equal to or less than 80% AMI]], "-")</f>
        <v>0.36585365853658536</v>
      </c>
    </row>
    <row r="2695" spans="1:4" x14ac:dyDescent="0.2">
      <c r="A2695">
        <v>13295020602</v>
      </c>
      <c r="B2695" s="14">
        <v>100</v>
      </c>
      <c r="C2695" s="14">
        <v>200</v>
      </c>
      <c r="D2695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696" spans="1:4" x14ac:dyDescent="0.2">
      <c r="A2696">
        <v>13295020701</v>
      </c>
      <c r="B2696" s="14">
        <v>110</v>
      </c>
      <c r="C2696" s="14">
        <v>470</v>
      </c>
      <c r="D2696" s="15">
        <f>IFERROR(HousingProblemsTbl[[#This Row],[Total Rental Units with Severe Housing Problems and Equal to or less than 80% AMI]]/HousingProblemsTbl[[#This Row],[Total Rental Units Equal to or less than 80% AMI]], "-")</f>
        <v>0.23404255319148937</v>
      </c>
    </row>
    <row r="2697" spans="1:4" x14ac:dyDescent="0.2">
      <c r="A2697">
        <v>13295020702</v>
      </c>
      <c r="B2697" s="14">
        <v>220</v>
      </c>
      <c r="C2697" s="14">
        <v>775</v>
      </c>
      <c r="D2697" s="15">
        <f>IFERROR(HousingProblemsTbl[[#This Row],[Total Rental Units with Severe Housing Problems and Equal to or less than 80% AMI]]/HousingProblemsTbl[[#This Row],[Total Rental Units Equal to or less than 80% AMI]], "-")</f>
        <v>0.28387096774193549</v>
      </c>
    </row>
    <row r="2698" spans="1:4" x14ac:dyDescent="0.2">
      <c r="A2698">
        <v>13295020800</v>
      </c>
      <c r="B2698" s="14">
        <v>0</v>
      </c>
      <c r="C2698" s="14">
        <v>280</v>
      </c>
      <c r="D2698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699" spans="1:4" x14ac:dyDescent="0.2">
      <c r="A2699">
        <v>13295020902</v>
      </c>
      <c r="B2699" s="14">
        <v>8</v>
      </c>
      <c r="C2699" s="14">
        <v>175</v>
      </c>
      <c r="D2699" s="15">
        <f>IFERROR(HousingProblemsTbl[[#This Row],[Total Rental Units with Severe Housing Problems and Equal to or less than 80% AMI]]/HousingProblemsTbl[[#This Row],[Total Rental Units Equal to or less than 80% AMI]], "-")</f>
        <v>4.5714285714285714E-2</v>
      </c>
    </row>
    <row r="2700" spans="1:4" x14ac:dyDescent="0.2">
      <c r="A2700">
        <v>13295020903</v>
      </c>
      <c r="B2700" s="14">
        <v>15</v>
      </c>
      <c r="C2700" s="14">
        <v>130</v>
      </c>
      <c r="D2700" s="15">
        <f>IFERROR(HousingProblemsTbl[[#This Row],[Total Rental Units with Severe Housing Problems and Equal to or less than 80% AMI]]/HousingProblemsTbl[[#This Row],[Total Rental Units Equal to or less than 80% AMI]], "-")</f>
        <v>0.11538461538461539</v>
      </c>
    </row>
    <row r="2701" spans="1:4" x14ac:dyDescent="0.2">
      <c r="A2701">
        <v>13295020904</v>
      </c>
      <c r="B2701" s="14">
        <v>0</v>
      </c>
      <c r="C2701" s="14">
        <v>45</v>
      </c>
      <c r="D270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02" spans="1:4" x14ac:dyDescent="0.2">
      <c r="A2702">
        <v>13297110101</v>
      </c>
      <c r="B2702" s="14">
        <v>10</v>
      </c>
      <c r="C2702" s="14">
        <v>60</v>
      </c>
      <c r="D2702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2703" spans="1:4" x14ac:dyDescent="0.2">
      <c r="A2703">
        <v>13297110102</v>
      </c>
      <c r="B2703" s="14">
        <v>105</v>
      </c>
      <c r="C2703" s="14">
        <v>185</v>
      </c>
      <c r="D2703" s="15">
        <f>IFERROR(HousingProblemsTbl[[#This Row],[Total Rental Units with Severe Housing Problems and Equal to or less than 80% AMI]]/HousingProblemsTbl[[#This Row],[Total Rental Units Equal to or less than 80% AMI]], "-")</f>
        <v>0.56756756756756754</v>
      </c>
    </row>
    <row r="2704" spans="1:4" x14ac:dyDescent="0.2">
      <c r="A2704">
        <v>13297110200</v>
      </c>
      <c r="B2704" s="14">
        <v>30</v>
      </c>
      <c r="C2704" s="14">
        <v>275</v>
      </c>
      <c r="D2704" s="15">
        <f>IFERROR(HousingProblemsTbl[[#This Row],[Total Rental Units with Severe Housing Problems and Equal to or less than 80% AMI]]/HousingProblemsTbl[[#This Row],[Total Rental Units Equal to or less than 80% AMI]], "-")</f>
        <v>0.10909090909090909</v>
      </c>
    </row>
    <row r="2705" spans="1:4" x14ac:dyDescent="0.2">
      <c r="A2705">
        <v>13297110301</v>
      </c>
      <c r="B2705" s="14">
        <v>135</v>
      </c>
      <c r="C2705" s="14">
        <v>490</v>
      </c>
      <c r="D2705" s="15">
        <f>IFERROR(HousingProblemsTbl[[#This Row],[Total Rental Units with Severe Housing Problems and Equal to or less than 80% AMI]]/HousingProblemsTbl[[#This Row],[Total Rental Units Equal to or less than 80% AMI]], "-")</f>
        <v>0.27551020408163263</v>
      </c>
    </row>
    <row r="2706" spans="1:4" x14ac:dyDescent="0.2">
      <c r="A2706">
        <v>13297110302</v>
      </c>
      <c r="B2706" s="14">
        <v>220</v>
      </c>
      <c r="C2706" s="14">
        <v>530</v>
      </c>
      <c r="D2706" s="15">
        <f>IFERROR(HousingProblemsTbl[[#This Row],[Total Rental Units with Severe Housing Problems and Equal to or less than 80% AMI]]/HousingProblemsTbl[[#This Row],[Total Rental Units Equal to or less than 80% AMI]], "-")</f>
        <v>0.41509433962264153</v>
      </c>
    </row>
    <row r="2707" spans="1:4" x14ac:dyDescent="0.2">
      <c r="A2707">
        <v>13297110400</v>
      </c>
      <c r="B2707" s="14">
        <v>370</v>
      </c>
      <c r="C2707" s="14">
        <v>785</v>
      </c>
      <c r="D2707" s="15">
        <f>IFERROR(HousingProblemsTbl[[#This Row],[Total Rental Units with Severe Housing Problems and Equal to or less than 80% AMI]]/HousingProblemsTbl[[#This Row],[Total Rental Units Equal to or less than 80% AMI]], "-")</f>
        <v>0.4713375796178344</v>
      </c>
    </row>
    <row r="2708" spans="1:4" x14ac:dyDescent="0.2">
      <c r="A2708">
        <v>13297110503</v>
      </c>
      <c r="B2708" s="14">
        <v>40</v>
      </c>
      <c r="C2708" s="14">
        <v>110</v>
      </c>
      <c r="D2708" s="15">
        <f>IFERROR(HousingProblemsTbl[[#This Row],[Total Rental Units with Severe Housing Problems and Equal to or less than 80% AMI]]/HousingProblemsTbl[[#This Row],[Total Rental Units Equal to or less than 80% AMI]], "-")</f>
        <v>0.36363636363636365</v>
      </c>
    </row>
    <row r="2709" spans="1:4" x14ac:dyDescent="0.2">
      <c r="A2709">
        <v>13297110504</v>
      </c>
      <c r="B2709" s="14">
        <v>180</v>
      </c>
      <c r="C2709" s="14">
        <v>500</v>
      </c>
      <c r="D2709" s="15">
        <f>IFERROR(HousingProblemsTbl[[#This Row],[Total Rental Units with Severe Housing Problems and Equal to or less than 80% AMI]]/HousingProblemsTbl[[#This Row],[Total Rental Units Equal to or less than 80% AMI]], "-")</f>
        <v>0.36</v>
      </c>
    </row>
    <row r="2710" spans="1:4" x14ac:dyDescent="0.2">
      <c r="A2710">
        <v>13297110505</v>
      </c>
      <c r="B2710" s="14">
        <v>45</v>
      </c>
      <c r="C2710" s="14">
        <v>140</v>
      </c>
      <c r="D2710" s="15">
        <f>IFERROR(HousingProblemsTbl[[#This Row],[Total Rental Units with Severe Housing Problems and Equal to or less than 80% AMI]]/HousingProblemsTbl[[#This Row],[Total Rental Units Equal to or less than 80% AMI]], "-")</f>
        <v>0.32142857142857145</v>
      </c>
    </row>
    <row r="2711" spans="1:4" x14ac:dyDescent="0.2">
      <c r="A2711">
        <v>13297110506</v>
      </c>
      <c r="B2711" s="14">
        <v>50</v>
      </c>
      <c r="C2711" s="14">
        <v>165</v>
      </c>
      <c r="D2711" s="15">
        <f>IFERROR(HousingProblemsTbl[[#This Row],[Total Rental Units with Severe Housing Problems and Equal to or less than 80% AMI]]/HousingProblemsTbl[[#This Row],[Total Rental Units Equal to or less than 80% AMI]], "-")</f>
        <v>0.30303030303030304</v>
      </c>
    </row>
    <row r="2712" spans="1:4" x14ac:dyDescent="0.2">
      <c r="A2712">
        <v>13297110508</v>
      </c>
      <c r="B2712" s="14">
        <v>45</v>
      </c>
      <c r="C2712" s="14">
        <v>200</v>
      </c>
      <c r="D2712" s="15">
        <f>IFERROR(HousingProblemsTbl[[#This Row],[Total Rental Units with Severe Housing Problems and Equal to or less than 80% AMI]]/HousingProblemsTbl[[#This Row],[Total Rental Units Equal to or less than 80% AMI]], "-")</f>
        <v>0.22500000000000001</v>
      </c>
    </row>
    <row r="2713" spans="1:4" x14ac:dyDescent="0.2">
      <c r="A2713">
        <v>13297110509</v>
      </c>
      <c r="B2713" s="14">
        <v>155</v>
      </c>
      <c r="C2713" s="14">
        <v>255</v>
      </c>
      <c r="D2713" s="15">
        <f>IFERROR(HousingProblemsTbl[[#This Row],[Total Rental Units with Severe Housing Problems and Equal to or less than 80% AMI]]/HousingProblemsTbl[[#This Row],[Total Rental Units Equal to or less than 80% AMI]], "-")</f>
        <v>0.60784313725490191</v>
      </c>
    </row>
    <row r="2714" spans="1:4" x14ac:dyDescent="0.2">
      <c r="A2714">
        <v>13297110510</v>
      </c>
      <c r="B2714" s="14">
        <v>0</v>
      </c>
      <c r="C2714" s="14">
        <v>75</v>
      </c>
      <c r="D271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15" spans="1:4" x14ac:dyDescent="0.2">
      <c r="A2715">
        <v>13297110601</v>
      </c>
      <c r="B2715" s="14">
        <v>35</v>
      </c>
      <c r="C2715" s="14">
        <v>75</v>
      </c>
      <c r="D2715" s="15">
        <f>IFERROR(HousingProblemsTbl[[#This Row],[Total Rental Units with Severe Housing Problems and Equal to or less than 80% AMI]]/HousingProblemsTbl[[#This Row],[Total Rental Units Equal to or less than 80% AMI]], "-")</f>
        <v>0.46666666666666667</v>
      </c>
    </row>
    <row r="2716" spans="1:4" x14ac:dyDescent="0.2">
      <c r="A2716">
        <v>13297110602</v>
      </c>
      <c r="B2716" s="14">
        <v>105</v>
      </c>
      <c r="C2716" s="14">
        <v>260</v>
      </c>
      <c r="D2716" s="15">
        <f>IFERROR(HousingProblemsTbl[[#This Row],[Total Rental Units with Severe Housing Problems and Equal to or less than 80% AMI]]/HousingProblemsTbl[[#This Row],[Total Rental Units Equal to or less than 80% AMI]], "-")</f>
        <v>0.40384615384615385</v>
      </c>
    </row>
    <row r="2717" spans="1:4" x14ac:dyDescent="0.2">
      <c r="A2717">
        <v>13297110603</v>
      </c>
      <c r="B2717" s="14">
        <v>80</v>
      </c>
      <c r="C2717" s="14">
        <v>300</v>
      </c>
      <c r="D2717" s="15">
        <f>IFERROR(HousingProblemsTbl[[#This Row],[Total Rental Units with Severe Housing Problems and Equal to or less than 80% AMI]]/HousingProblemsTbl[[#This Row],[Total Rental Units Equal to or less than 80% AMI]], "-")</f>
        <v>0.26666666666666666</v>
      </c>
    </row>
    <row r="2718" spans="1:4" x14ac:dyDescent="0.2">
      <c r="A2718">
        <v>13297110701</v>
      </c>
      <c r="B2718" s="14">
        <v>90</v>
      </c>
      <c r="C2718" s="14">
        <v>210</v>
      </c>
      <c r="D2718" s="15">
        <f>IFERROR(HousingProblemsTbl[[#This Row],[Total Rental Units with Severe Housing Problems and Equal to or less than 80% AMI]]/HousingProblemsTbl[[#This Row],[Total Rental Units Equal to or less than 80% AMI]], "-")</f>
        <v>0.42857142857142855</v>
      </c>
    </row>
    <row r="2719" spans="1:4" x14ac:dyDescent="0.2">
      <c r="A2719">
        <v>13297110702</v>
      </c>
      <c r="B2719" s="14">
        <v>240</v>
      </c>
      <c r="C2719" s="14">
        <v>620</v>
      </c>
      <c r="D2719" s="15">
        <f>IFERROR(HousingProblemsTbl[[#This Row],[Total Rental Units with Severe Housing Problems and Equal to or less than 80% AMI]]/HousingProblemsTbl[[#This Row],[Total Rental Units Equal to or less than 80% AMI]], "-")</f>
        <v>0.38709677419354838</v>
      </c>
    </row>
    <row r="2720" spans="1:4" x14ac:dyDescent="0.2">
      <c r="A2720">
        <v>13297110801</v>
      </c>
      <c r="B2720" s="14">
        <v>150</v>
      </c>
      <c r="C2720" s="14">
        <v>190</v>
      </c>
      <c r="D2720" s="15">
        <f>IFERROR(HousingProblemsTbl[[#This Row],[Total Rental Units with Severe Housing Problems and Equal to or less than 80% AMI]]/HousingProblemsTbl[[#This Row],[Total Rental Units Equal to or less than 80% AMI]], "-")</f>
        <v>0.78947368421052633</v>
      </c>
    </row>
    <row r="2721" spans="1:4" x14ac:dyDescent="0.2">
      <c r="A2721">
        <v>13297110802</v>
      </c>
      <c r="B2721" s="14">
        <v>0</v>
      </c>
      <c r="C2721" s="14">
        <v>85</v>
      </c>
      <c r="D2721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22" spans="1:4" x14ac:dyDescent="0.2">
      <c r="A2722">
        <v>13299950100</v>
      </c>
      <c r="B2722" s="14">
        <v>30</v>
      </c>
      <c r="C2722" s="14">
        <v>65</v>
      </c>
      <c r="D2722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2723" spans="1:4" x14ac:dyDescent="0.2">
      <c r="A2723">
        <v>13299950200</v>
      </c>
      <c r="B2723" s="14">
        <v>85</v>
      </c>
      <c r="C2723" s="14">
        <v>190</v>
      </c>
      <c r="D2723" s="15">
        <f>IFERROR(HousingProblemsTbl[[#This Row],[Total Rental Units with Severe Housing Problems and Equal to or less than 80% AMI]]/HousingProblemsTbl[[#This Row],[Total Rental Units Equal to or less than 80% AMI]], "-")</f>
        <v>0.44736842105263158</v>
      </c>
    </row>
    <row r="2724" spans="1:4" x14ac:dyDescent="0.2">
      <c r="A2724">
        <v>13299950300</v>
      </c>
      <c r="B2724" s="14">
        <v>99</v>
      </c>
      <c r="C2724" s="14">
        <v>410</v>
      </c>
      <c r="D2724" s="15">
        <f>IFERROR(HousingProblemsTbl[[#This Row],[Total Rental Units with Severe Housing Problems and Equal to or less than 80% AMI]]/HousingProblemsTbl[[#This Row],[Total Rental Units Equal to or less than 80% AMI]], "-")</f>
        <v>0.24146341463414633</v>
      </c>
    </row>
    <row r="2725" spans="1:4" x14ac:dyDescent="0.2">
      <c r="A2725">
        <v>13299950400</v>
      </c>
      <c r="B2725" s="14">
        <v>80</v>
      </c>
      <c r="C2725" s="14">
        <v>455</v>
      </c>
      <c r="D2725" s="15">
        <f>IFERROR(HousingProblemsTbl[[#This Row],[Total Rental Units with Severe Housing Problems and Equal to or less than 80% AMI]]/HousingProblemsTbl[[#This Row],[Total Rental Units Equal to or less than 80% AMI]], "-")</f>
        <v>0.17582417582417584</v>
      </c>
    </row>
    <row r="2726" spans="1:4" x14ac:dyDescent="0.2">
      <c r="A2726">
        <v>13299950500</v>
      </c>
      <c r="B2726" s="14">
        <v>340</v>
      </c>
      <c r="C2726" s="14">
        <v>665</v>
      </c>
      <c r="D2726" s="15">
        <f>IFERROR(HousingProblemsTbl[[#This Row],[Total Rental Units with Severe Housing Problems and Equal to or less than 80% AMI]]/HousingProblemsTbl[[#This Row],[Total Rental Units Equal to or less than 80% AMI]], "-")</f>
        <v>0.51127819548872178</v>
      </c>
    </row>
    <row r="2727" spans="1:4" x14ac:dyDescent="0.2">
      <c r="A2727">
        <v>13299950600</v>
      </c>
      <c r="B2727" s="14">
        <v>165</v>
      </c>
      <c r="C2727" s="14">
        <v>575</v>
      </c>
      <c r="D2727" s="15">
        <f>IFERROR(HousingProblemsTbl[[#This Row],[Total Rental Units with Severe Housing Problems and Equal to or less than 80% AMI]]/HousingProblemsTbl[[#This Row],[Total Rental Units Equal to or less than 80% AMI]], "-")</f>
        <v>0.28695652173913044</v>
      </c>
    </row>
    <row r="2728" spans="1:4" x14ac:dyDescent="0.2">
      <c r="A2728">
        <v>13299950700</v>
      </c>
      <c r="B2728" s="14">
        <v>155</v>
      </c>
      <c r="C2728" s="14">
        <v>375</v>
      </c>
      <c r="D2728" s="15">
        <f>IFERROR(HousingProblemsTbl[[#This Row],[Total Rental Units with Severe Housing Problems and Equal to or less than 80% AMI]]/HousingProblemsTbl[[#This Row],[Total Rental Units Equal to or less than 80% AMI]], "-")</f>
        <v>0.41333333333333333</v>
      </c>
    </row>
    <row r="2729" spans="1:4" x14ac:dyDescent="0.2">
      <c r="A2729">
        <v>13299950801</v>
      </c>
      <c r="B2729" s="14">
        <v>20</v>
      </c>
      <c r="C2729" s="14">
        <v>260</v>
      </c>
      <c r="D2729" s="15">
        <f>IFERROR(HousingProblemsTbl[[#This Row],[Total Rental Units with Severe Housing Problems and Equal to or less than 80% AMI]]/HousingProblemsTbl[[#This Row],[Total Rental Units Equal to or less than 80% AMI]], "-")</f>
        <v>7.6923076923076927E-2</v>
      </c>
    </row>
    <row r="2730" spans="1:4" x14ac:dyDescent="0.2">
      <c r="A2730">
        <v>13299950802</v>
      </c>
      <c r="B2730" s="14">
        <v>100</v>
      </c>
      <c r="C2730" s="14">
        <v>235</v>
      </c>
      <c r="D2730" s="15">
        <f>IFERROR(HousingProblemsTbl[[#This Row],[Total Rental Units with Severe Housing Problems and Equal to or less than 80% AMI]]/HousingProblemsTbl[[#This Row],[Total Rental Units Equal to or less than 80% AMI]], "-")</f>
        <v>0.42553191489361702</v>
      </c>
    </row>
    <row r="2731" spans="1:4" x14ac:dyDescent="0.2">
      <c r="A2731">
        <v>13299950900</v>
      </c>
      <c r="B2731" s="14">
        <v>69</v>
      </c>
      <c r="C2731" s="14">
        <v>315</v>
      </c>
      <c r="D2731" s="15">
        <f>IFERROR(HousingProblemsTbl[[#This Row],[Total Rental Units with Severe Housing Problems and Equal to or less than 80% AMI]]/HousingProblemsTbl[[#This Row],[Total Rental Units Equal to or less than 80% AMI]], "-")</f>
        <v>0.21904761904761905</v>
      </c>
    </row>
    <row r="2732" spans="1:4" x14ac:dyDescent="0.2">
      <c r="A2732">
        <v>13301970400</v>
      </c>
      <c r="B2732" s="14">
        <v>125</v>
      </c>
      <c r="C2732" s="14">
        <v>390</v>
      </c>
      <c r="D2732" s="15">
        <f>IFERROR(HousingProblemsTbl[[#This Row],[Total Rental Units with Severe Housing Problems and Equal to or less than 80% AMI]]/HousingProblemsTbl[[#This Row],[Total Rental Units Equal to or less than 80% AMI]], "-")</f>
        <v>0.32051282051282054</v>
      </c>
    </row>
    <row r="2733" spans="1:4" x14ac:dyDescent="0.2">
      <c r="A2733">
        <v>13301970500</v>
      </c>
      <c r="B2733" s="14">
        <v>10</v>
      </c>
      <c r="C2733" s="14">
        <v>155</v>
      </c>
      <c r="D2733" s="15">
        <f>IFERROR(HousingProblemsTbl[[#This Row],[Total Rental Units with Severe Housing Problems and Equal to or less than 80% AMI]]/HousingProblemsTbl[[#This Row],[Total Rental Units Equal to or less than 80% AMI]], "-")</f>
        <v>6.4516129032258063E-2</v>
      </c>
    </row>
    <row r="2734" spans="1:4" x14ac:dyDescent="0.2">
      <c r="A2734">
        <v>13303950100</v>
      </c>
      <c r="B2734" s="14">
        <v>4</v>
      </c>
      <c r="C2734" s="14">
        <v>38</v>
      </c>
      <c r="D2734" s="15">
        <f>IFERROR(HousingProblemsTbl[[#This Row],[Total Rental Units with Severe Housing Problems and Equal to or less than 80% AMI]]/HousingProblemsTbl[[#This Row],[Total Rental Units Equal to or less than 80% AMI]], "-")</f>
        <v>0.10526315789473684</v>
      </c>
    </row>
    <row r="2735" spans="1:4" x14ac:dyDescent="0.2">
      <c r="A2735">
        <v>13303950300</v>
      </c>
      <c r="B2735" s="14">
        <v>109</v>
      </c>
      <c r="C2735" s="14">
        <v>465</v>
      </c>
      <c r="D2735" s="15">
        <f>IFERROR(HousingProblemsTbl[[#This Row],[Total Rental Units with Severe Housing Problems and Equal to or less than 80% AMI]]/HousingProblemsTbl[[#This Row],[Total Rental Units Equal to or less than 80% AMI]], "-")</f>
        <v>0.23440860215053763</v>
      </c>
    </row>
    <row r="2736" spans="1:4" x14ac:dyDescent="0.2">
      <c r="A2736">
        <v>13303950400</v>
      </c>
      <c r="B2736" s="14">
        <v>310</v>
      </c>
      <c r="C2736" s="14">
        <v>570</v>
      </c>
      <c r="D2736" s="15">
        <f>IFERROR(HousingProblemsTbl[[#This Row],[Total Rental Units with Severe Housing Problems and Equal to or less than 80% AMI]]/HousingProblemsTbl[[#This Row],[Total Rental Units Equal to or less than 80% AMI]], "-")</f>
        <v>0.54385964912280704</v>
      </c>
    </row>
    <row r="2737" spans="1:4" x14ac:dyDescent="0.2">
      <c r="A2737">
        <v>13303950500</v>
      </c>
      <c r="B2737" s="14">
        <v>84</v>
      </c>
      <c r="C2737" s="14">
        <v>335</v>
      </c>
      <c r="D2737" s="15">
        <f>IFERROR(HousingProblemsTbl[[#This Row],[Total Rental Units with Severe Housing Problems and Equal to or less than 80% AMI]]/HousingProblemsTbl[[#This Row],[Total Rental Units Equal to or less than 80% AMI]], "-")</f>
        <v>0.2507462686567164</v>
      </c>
    </row>
    <row r="2738" spans="1:4" x14ac:dyDescent="0.2">
      <c r="A2738">
        <v>13303950700</v>
      </c>
      <c r="B2738" s="14">
        <v>99</v>
      </c>
      <c r="C2738" s="14">
        <v>435</v>
      </c>
      <c r="D2738" s="15">
        <f>IFERROR(HousingProblemsTbl[[#This Row],[Total Rental Units with Severe Housing Problems and Equal to or less than 80% AMI]]/HousingProblemsTbl[[#This Row],[Total Rental Units Equal to or less than 80% AMI]], "-")</f>
        <v>0.22758620689655173</v>
      </c>
    </row>
    <row r="2739" spans="1:4" x14ac:dyDescent="0.2">
      <c r="A2739">
        <v>13305970100</v>
      </c>
      <c r="B2739" s="14">
        <v>30</v>
      </c>
      <c r="C2739" s="14">
        <v>135</v>
      </c>
      <c r="D2739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2740" spans="1:4" x14ac:dyDescent="0.2">
      <c r="A2740">
        <v>13305970201</v>
      </c>
      <c r="B2740" s="14">
        <v>15</v>
      </c>
      <c r="C2740" s="14">
        <v>210</v>
      </c>
      <c r="D2740" s="15">
        <f>IFERROR(HousingProblemsTbl[[#This Row],[Total Rental Units with Severe Housing Problems and Equal to or less than 80% AMI]]/HousingProblemsTbl[[#This Row],[Total Rental Units Equal to or less than 80% AMI]], "-")</f>
        <v>7.1428571428571425E-2</v>
      </c>
    </row>
    <row r="2741" spans="1:4" x14ac:dyDescent="0.2">
      <c r="A2741">
        <v>13305970202</v>
      </c>
      <c r="B2741" s="14">
        <v>245</v>
      </c>
      <c r="C2741" s="14">
        <v>655</v>
      </c>
      <c r="D2741" s="15">
        <f>IFERROR(HousingProblemsTbl[[#This Row],[Total Rental Units with Severe Housing Problems and Equal to or less than 80% AMI]]/HousingProblemsTbl[[#This Row],[Total Rental Units Equal to or less than 80% AMI]], "-")</f>
        <v>0.37404580152671757</v>
      </c>
    </row>
    <row r="2742" spans="1:4" x14ac:dyDescent="0.2">
      <c r="A2742">
        <v>13305970300</v>
      </c>
      <c r="B2742" s="14">
        <v>75</v>
      </c>
      <c r="C2742" s="14">
        <v>720</v>
      </c>
      <c r="D2742" s="15">
        <f>IFERROR(HousingProblemsTbl[[#This Row],[Total Rental Units with Severe Housing Problems and Equal to or less than 80% AMI]]/HousingProblemsTbl[[#This Row],[Total Rental Units Equal to or less than 80% AMI]], "-")</f>
        <v>0.10416666666666667</v>
      </c>
    </row>
    <row r="2743" spans="1:4" x14ac:dyDescent="0.2">
      <c r="A2743">
        <v>13305970400</v>
      </c>
      <c r="B2743" s="14">
        <v>34</v>
      </c>
      <c r="C2743" s="14">
        <v>210</v>
      </c>
      <c r="D2743" s="15">
        <f>IFERROR(HousingProblemsTbl[[#This Row],[Total Rental Units with Severe Housing Problems and Equal to or less than 80% AMI]]/HousingProblemsTbl[[#This Row],[Total Rental Units Equal to or less than 80% AMI]], "-")</f>
        <v>0.16190476190476191</v>
      </c>
    </row>
    <row r="2744" spans="1:4" x14ac:dyDescent="0.2">
      <c r="A2744">
        <v>13305970500</v>
      </c>
      <c r="B2744" s="14">
        <v>115</v>
      </c>
      <c r="C2744" s="14">
        <v>200</v>
      </c>
      <c r="D2744" s="15">
        <f>IFERROR(HousingProblemsTbl[[#This Row],[Total Rental Units with Severe Housing Problems and Equal to or less than 80% AMI]]/HousingProblemsTbl[[#This Row],[Total Rental Units Equal to or less than 80% AMI]], "-")</f>
        <v>0.57499999999999996</v>
      </c>
    </row>
    <row r="2745" spans="1:4" x14ac:dyDescent="0.2">
      <c r="A2745">
        <v>13305970600</v>
      </c>
      <c r="B2745" s="14">
        <v>70</v>
      </c>
      <c r="C2745" s="14">
        <v>200</v>
      </c>
      <c r="D2745" s="15">
        <f>IFERROR(HousingProblemsTbl[[#This Row],[Total Rental Units with Severe Housing Problems and Equal to or less than 80% AMI]]/HousingProblemsTbl[[#This Row],[Total Rental Units Equal to or less than 80% AMI]], "-")</f>
        <v>0.35</v>
      </c>
    </row>
    <row r="2746" spans="1:4" x14ac:dyDescent="0.2">
      <c r="A2746">
        <v>13307960100</v>
      </c>
      <c r="B2746" s="14">
        <v>0</v>
      </c>
      <c r="C2746" s="14">
        <v>35</v>
      </c>
      <c r="D2746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47" spans="1:4" x14ac:dyDescent="0.2">
      <c r="A2747">
        <v>13307960200</v>
      </c>
      <c r="B2747" s="14">
        <v>0</v>
      </c>
      <c r="C2747" s="14">
        <v>84</v>
      </c>
      <c r="D274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48" spans="1:4" x14ac:dyDescent="0.2">
      <c r="A2748">
        <v>13309780100</v>
      </c>
      <c r="B2748" s="14">
        <v>4</v>
      </c>
      <c r="C2748" s="14">
        <v>140</v>
      </c>
      <c r="D2748" s="15">
        <f>IFERROR(HousingProblemsTbl[[#This Row],[Total Rental Units with Severe Housing Problems and Equal to or less than 80% AMI]]/HousingProblemsTbl[[#This Row],[Total Rental Units Equal to or less than 80% AMI]], "-")</f>
        <v>2.8571428571428571E-2</v>
      </c>
    </row>
    <row r="2749" spans="1:4" x14ac:dyDescent="0.2">
      <c r="A2749">
        <v>13309780200</v>
      </c>
      <c r="B2749" s="14">
        <v>85</v>
      </c>
      <c r="C2749" s="14">
        <v>300</v>
      </c>
      <c r="D2749" s="15">
        <f>IFERROR(HousingProblemsTbl[[#This Row],[Total Rental Units with Severe Housing Problems and Equal to or less than 80% AMI]]/HousingProblemsTbl[[#This Row],[Total Rental Units Equal to or less than 80% AMI]], "-")</f>
        <v>0.28333333333333333</v>
      </c>
    </row>
    <row r="2750" spans="1:4" x14ac:dyDescent="0.2">
      <c r="A2750">
        <v>13311950101</v>
      </c>
      <c r="B2750" s="14">
        <v>4</v>
      </c>
      <c r="C2750" s="14">
        <v>24</v>
      </c>
      <c r="D2750" s="15">
        <f>IFERROR(HousingProblemsTbl[[#This Row],[Total Rental Units with Severe Housing Problems and Equal to or less than 80% AMI]]/HousingProblemsTbl[[#This Row],[Total Rental Units Equal to or less than 80% AMI]], "-")</f>
        <v>0.16666666666666666</v>
      </c>
    </row>
    <row r="2751" spans="1:4" x14ac:dyDescent="0.2">
      <c r="A2751">
        <v>13311950102</v>
      </c>
      <c r="B2751" s="14">
        <v>10</v>
      </c>
      <c r="C2751" s="14">
        <v>105</v>
      </c>
      <c r="D2751" s="15">
        <f>IFERROR(HousingProblemsTbl[[#This Row],[Total Rental Units with Severe Housing Problems and Equal to or less than 80% AMI]]/HousingProblemsTbl[[#This Row],[Total Rental Units Equal to or less than 80% AMI]], "-")</f>
        <v>9.5238095238095233E-2</v>
      </c>
    </row>
    <row r="2752" spans="1:4" x14ac:dyDescent="0.2">
      <c r="A2752">
        <v>13311950202</v>
      </c>
      <c r="B2752" s="14">
        <v>4</v>
      </c>
      <c r="C2752" s="14">
        <v>225</v>
      </c>
      <c r="D2752" s="15">
        <f>IFERROR(HousingProblemsTbl[[#This Row],[Total Rental Units with Severe Housing Problems and Equal to or less than 80% AMI]]/HousingProblemsTbl[[#This Row],[Total Rental Units Equal to or less than 80% AMI]], "-")</f>
        <v>1.7777777777777778E-2</v>
      </c>
    </row>
    <row r="2753" spans="1:4" x14ac:dyDescent="0.2">
      <c r="A2753">
        <v>13311950204</v>
      </c>
      <c r="B2753" s="14">
        <v>0</v>
      </c>
      <c r="C2753" s="14">
        <v>80</v>
      </c>
      <c r="D2753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54" spans="1:4" x14ac:dyDescent="0.2">
      <c r="A2754">
        <v>13311950205</v>
      </c>
      <c r="B2754" s="14">
        <v>0</v>
      </c>
      <c r="C2754" s="14">
        <v>20</v>
      </c>
      <c r="D2754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55" spans="1:4" x14ac:dyDescent="0.2">
      <c r="A2755">
        <v>13311950206</v>
      </c>
      <c r="B2755" s="14">
        <v>150</v>
      </c>
      <c r="C2755" s="14">
        <v>485</v>
      </c>
      <c r="D2755" s="15">
        <f>IFERROR(HousingProblemsTbl[[#This Row],[Total Rental Units with Severe Housing Problems and Equal to or less than 80% AMI]]/HousingProblemsTbl[[#This Row],[Total Rental Units Equal to or less than 80% AMI]], "-")</f>
        <v>0.30927835051546393</v>
      </c>
    </row>
    <row r="2756" spans="1:4" x14ac:dyDescent="0.2">
      <c r="A2756">
        <v>13311950207</v>
      </c>
      <c r="B2756" s="14">
        <v>240</v>
      </c>
      <c r="C2756" s="14">
        <v>370</v>
      </c>
      <c r="D2756" s="15">
        <f>IFERROR(HousingProblemsTbl[[#This Row],[Total Rental Units with Severe Housing Problems and Equal to or less than 80% AMI]]/HousingProblemsTbl[[#This Row],[Total Rental Units Equal to or less than 80% AMI]], "-")</f>
        <v>0.64864864864864868</v>
      </c>
    </row>
    <row r="2757" spans="1:4" x14ac:dyDescent="0.2">
      <c r="A2757">
        <v>13311950301</v>
      </c>
      <c r="B2757" s="14">
        <v>145</v>
      </c>
      <c r="C2757" s="14">
        <v>160</v>
      </c>
      <c r="D2757" s="15">
        <f>IFERROR(HousingProblemsTbl[[#This Row],[Total Rental Units with Severe Housing Problems and Equal to or less than 80% AMI]]/HousingProblemsTbl[[#This Row],[Total Rental Units Equal to or less than 80% AMI]], "-")</f>
        <v>0.90625</v>
      </c>
    </row>
    <row r="2758" spans="1:4" x14ac:dyDescent="0.2">
      <c r="A2758">
        <v>13311950302</v>
      </c>
      <c r="B2758" s="14">
        <v>55</v>
      </c>
      <c r="C2758" s="14">
        <v>255</v>
      </c>
      <c r="D2758" s="15">
        <f>IFERROR(HousingProblemsTbl[[#This Row],[Total Rental Units with Severe Housing Problems and Equal to or less than 80% AMI]]/HousingProblemsTbl[[#This Row],[Total Rental Units Equal to or less than 80% AMI]], "-")</f>
        <v>0.21568627450980393</v>
      </c>
    </row>
    <row r="2759" spans="1:4" x14ac:dyDescent="0.2">
      <c r="A2759">
        <v>13313000101</v>
      </c>
      <c r="B2759" s="14">
        <v>120</v>
      </c>
      <c r="C2759" s="14">
        <v>235</v>
      </c>
      <c r="D2759" s="15">
        <f>IFERROR(HousingProblemsTbl[[#This Row],[Total Rental Units with Severe Housing Problems and Equal to or less than 80% AMI]]/HousingProblemsTbl[[#This Row],[Total Rental Units Equal to or less than 80% AMI]], "-")</f>
        <v>0.51063829787234039</v>
      </c>
    </row>
    <row r="2760" spans="1:4" x14ac:dyDescent="0.2">
      <c r="A2760">
        <v>13313000103</v>
      </c>
      <c r="B2760" s="14">
        <v>40</v>
      </c>
      <c r="C2760" s="14">
        <v>220</v>
      </c>
      <c r="D2760" s="15">
        <f>IFERROR(HousingProblemsTbl[[#This Row],[Total Rental Units with Severe Housing Problems and Equal to or less than 80% AMI]]/HousingProblemsTbl[[#This Row],[Total Rental Units Equal to or less than 80% AMI]], "-")</f>
        <v>0.18181818181818182</v>
      </c>
    </row>
    <row r="2761" spans="1:4" x14ac:dyDescent="0.2">
      <c r="A2761">
        <v>13313000104</v>
      </c>
      <c r="B2761" s="14">
        <v>14</v>
      </c>
      <c r="C2761" s="14">
        <v>190</v>
      </c>
      <c r="D2761" s="15">
        <f>IFERROR(HousingProblemsTbl[[#This Row],[Total Rental Units with Severe Housing Problems and Equal to or less than 80% AMI]]/HousingProblemsTbl[[#This Row],[Total Rental Units Equal to or less than 80% AMI]], "-")</f>
        <v>7.3684210526315783E-2</v>
      </c>
    </row>
    <row r="2762" spans="1:4" x14ac:dyDescent="0.2">
      <c r="A2762">
        <v>13313000200</v>
      </c>
      <c r="B2762" s="14">
        <v>95</v>
      </c>
      <c r="C2762" s="14">
        <v>150</v>
      </c>
      <c r="D2762" s="15">
        <f>IFERROR(HousingProblemsTbl[[#This Row],[Total Rental Units with Severe Housing Problems and Equal to or less than 80% AMI]]/HousingProblemsTbl[[#This Row],[Total Rental Units Equal to or less than 80% AMI]], "-")</f>
        <v>0.6333333333333333</v>
      </c>
    </row>
    <row r="2763" spans="1:4" x14ac:dyDescent="0.2">
      <c r="A2763">
        <v>13313000301</v>
      </c>
      <c r="B2763" s="14">
        <v>200</v>
      </c>
      <c r="C2763" s="14">
        <v>335</v>
      </c>
      <c r="D2763" s="15">
        <f>IFERROR(HousingProblemsTbl[[#This Row],[Total Rental Units with Severe Housing Problems and Equal to or less than 80% AMI]]/HousingProblemsTbl[[#This Row],[Total Rental Units Equal to or less than 80% AMI]], "-")</f>
        <v>0.59701492537313428</v>
      </c>
    </row>
    <row r="2764" spans="1:4" x14ac:dyDescent="0.2">
      <c r="A2764">
        <v>13313000303</v>
      </c>
      <c r="B2764" s="14">
        <v>135</v>
      </c>
      <c r="C2764" s="14">
        <v>210</v>
      </c>
      <c r="D2764" s="15">
        <f>IFERROR(HousingProblemsTbl[[#This Row],[Total Rental Units with Severe Housing Problems and Equal to or less than 80% AMI]]/HousingProblemsTbl[[#This Row],[Total Rental Units Equal to or less than 80% AMI]], "-")</f>
        <v>0.6428571428571429</v>
      </c>
    </row>
    <row r="2765" spans="1:4" x14ac:dyDescent="0.2">
      <c r="A2765">
        <v>13313000304</v>
      </c>
      <c r="B2765" s="14">
        <v>20</v>
      </c>
      <c r="C2765" s="14">
        <v>50</v>
      </c>
      <c r="D2765" s="15">
        <f>IFERROR(HousingProblemsTbl[[#This Row],[Total Rental Units with Severe Housing Problems and Equal to or less than 80% AMI]]/HousingProblemsTbl[[#This Row],[Total Rental Units Equal to or less than 80% AMI]], "-")</f>
        <v>0.4</v>
      </c>
    </row>
    <row r="2766" spans="1:4" x14ac:dyDescent="0.2">
      <c r="A2766">
        <v>13313000401</v>
      </c>
      <c r="B2766" s="14">
        <v>460</v>
      </c>
      <c r="C2766" s="14">
        <v>1020</v>
      </c>
      <c r="D2766" s="15">
        <f>IFERROR(HousingProblemsTbl[[#This Row],[Total Rental Units with Severe Housing Problems and Equal to or less than 80% AMI]]/HousingProblemsTbl[[#This Row],[Total Rental Units Equal to or less than 80% AMI]], "-")</f>
        <v>0.45098039215686275</v>
      </c>
    </row>
    <row r="2767" spans="1:4" x14ac:dyDescent="0.2">
      <c r="A2767">
        <v>13313000402</v>
      </c>
      <c r="B2767" s="14">
        <v>55</v>
      </c>
      <c r="C2767" s="14">
        <v>170</v>
      </c>
      <c r="D2767" s="15">
        <f>IFERROR(HousingProblemsTbl[[#This Row],[Total Rental Units with Severe Housing Problems and Equal to or less than 80% AMI]]/HousingProblemsTbl[[#This Row],[Total Rental Units Equal to or less than 80% AMI]], "-")</f>
        <v>0.3235294117647059</v>
      </c>
    </row>
    <row r="2768" spans="1:4" x14ac:dyDescent="0.2">
      <c r="A2768">
        <v>13313000501</v>
      </c>
      <c r="B2768" s="14">
        <v>140</v>
      </c>
      <c r="C2768" s="14">
        <v>305</v>
      </c>
      <c r="D2768" s="15">
        <f>IFERROR(HousingProblemsTbl[[#This Row],[Total Rental Units with Severe Housing Problems and Equal to or less than 80% AMI]]/HousingProblemsTbl[[#This Row],[Total Rental Units Equal to or less than 80% AMI]], "-")</f>
        <v>0.45901639344262296</v>
      </c>
    </row>
    <row r="2769" spans="1:4" x14ac:dyDescent="0.2">
      <c r="A2769">
        <v>13313000502</v>
      </c>
      <c r="B2769" s="14">
        <v>334</v>
      </c>
      <c r="C2769" s="14">
        <v>1205</v>
      </c>
      <c r="D2769" s="15">
        <f>IFERROR(HousingProblemsTbl[[#This Row],[Total Rental Units with Severe Housing Problems and Equal to or less than 80% AMI]]/HousingProblemsTbl[[#This Row],[Total Rental Units Equal to or less than 80% AMI]], "-")</f>
        <v>0.27717842323651454</v>
      </c>
    </row>
    <row r="2770" spans="1:4" x14ac:dyDescent="0.2">
      <c r="A2770">
        <v>13313000600</v>
      </c>
      <c r="B2770" s="14">
        <v>19</v>
      </c>
      <c r="C2770" s="14">
        <v>100</v>
      </c>
      <c r="D2770" s="15">
        <f>IFERROR(HousingProblemsTbl[[#This Row],[Total Rental Units with Severe Housing Problems and Equal to or less than 80% AMI]]/HousingProblemsTbl[[#This Row],[Total Rental Units Equal to or less than 80% AMI]], "-")</f>
        <v>0.19</v>
      </c>
    </row>
    <row r="2771" spans="1:4" x14ac:dyDescent="0.2">
      <c r="A2771">
        <v>13313000700</v>
      </c>
      <c r="B2771" s="14">
        <v>105</v>
      </c>
      <c r="C2771" s="14">
        <v>210</v>
      </c>
      <c r="D2771" s="15">
        <f>IFERROR(HousingProblemsTbl[[#This Row],[Total Rental Units with Severe Housing Problems and Equal to or less than 80% AMI]]/HousingProblemsTbl[[#This Row],[Total Rental Units Equal to or less than 80% AMI]], "-")</f>
        <v>0.5</v>
      </c>
    </row>
    <row r="2772" spans="1:4" x14ac:dyDescent="0.2">
      <c r="A2772">
        <v>13313000801</v>
      </c>
      <c r="B2772" s="14">
        <v>25</v>
      </c>
      <c r="C2772" s="14">
        <v>35</v>
      </c>
      <c r="D2772" s="15">
        <f>IFERROR(HousingProblemsTbl[[#This Row],[Total Rental Units with Severe Housing Problems and Equal to or less than 80% AMI]]/HousingProblemsTbl[[#This Row],[Total Rental Units Equal to or less than 80% AMI]], "-")</f>
        <v>0.7142857142857143</v>
      </c>
    </row>
    <row r="2773" spans="1:4" x14ac:dyDescent="0.2">
      <c r="A2773">
        <v>13313000802</v>
      </c>
      <c r="B2773" s="14">
        <v>95</v>
      </c>
      <c r="C2773" s="14">
        <v>240</v>
      </c>
      <c r="D2773" s="15">
        <f>IFERROR(HousingProblemsTbl[[#This Row],[Total Rental Units with Severe Housing Problems and Equal to or less than 80% AMI]]/HousingProblemsTbl[[#This Row],[Total Rental Units Equal to or less than 80% AMI]], "-")</f>
        <v>0.39583333333333331</v>
      </c>
    </row>
    <row r="2774" spans="1:4" x14ac:dyDescent="0.2">
      <c r="A2774">
        <v>13313000900</v>
      </c>
      <c r="B2774" s="14">
        <v>50</v>
      </c>
      <c r="C2774" s="14">
        <v>205</v>
      </c>
      <c r="D2774" s="15">
        <f>IFERROR(HousingProblemsTbl[[#This Row],[Total Rental Units with Severe Housing Problems and Equal to or less than 80% AMI]]/HousingProblemsTbl[[#This Row],[Total Rental Units Equal to or less than 80% AMI]], "-")</f>
        <v>0.24390243902439024</v>
      </c>
    </row>
    <row r="2775" spans="1:4" x14ac:dyDescent="0.2">
      <c r="A2775">
        <v>13313001000</v>
      </c>
      <c r="B2775" s="14">
        <v>130</v>
      </c>
      <c r="C2775" s="14">
        <v>270</v>
      </c>
      <c r="D2775" s="15">
        <f>IFERROR(HousingProblemsTbl[[#This Row],[Total Rental Units with Severe Housing Problems and Equal to or less than 80% AMI]]/HousingProblemsTbl[[#This Row],[Total Rental Units Equal to or less than 80% AMI]], "-")</f>
        <v>0.48148148148148145</v>
      </c>
    </row>
    <row r="2776" spans="1:4" x14ac:dyDescent="0.2">
      <c r="A2776">
        <v>13313001100</v>
      </c>
      <c r="B2776" s="14">
        <v>195</v>
      </c>
      <c r="C2776" s="14">
        <v>330</v>
      </c>
      <c r="D2776" s="15">
        <f>IFERROR(HousingProblemsTbl[[#This Row],[Total Rental Units with Severe Housing Problems and Equal to or less than 80% AMI]]/HousingProblemsTbl[[#This Row],[Total Rental Units Equal to or less than 80% AMI]], "-")</f>
        <v>0.59090909090909094</v>
      </c>
    </row>
    <row r="2777" spans="1:4" x14ac:dyDescent="0.2">
      <c r="A2777">
        <v>13313001200</v>
      </c>
      <c r="B2777" s="14">
        <v>175</v>
      </c>
      <c r="C2777" s="14">
        <v>570</v>
      </c>
      <c r="D2777" s="15">
        <f>IFERROR(HousingProblemsTbl[[#This Row],[Total Rental Units with Severe Housing Problems and Equal to or less than 80% AMI]]/HousingProblemsTbl[[#This Row],[Total Rental Units Equal to or less than 80% AMI]], "-")</f>
        <v>0.30701754385964913</v>
      </c>
    </row>
    <row r="2778" spans="1:4" x14ac:dyDescent="0.2">
      <c r="A2778">
        <v>13313001300</v>
      </c>
      <c r="B2778" s="14">
        <v>125</v>
      </c>
      <c r="C2778" s="14">
        <v>645</v>
      </c>
      <c r="D2778" s="15">
        <f>IFERROR(HousingProblemsTbl[[#This Row],[Total Rental Units with Severe Housing Problems and Equal to or less than 80% AMI]]/HousingProblemsTbl[[#This Row],[Total Rental Units Equal to or less than 80% AMI]], "-")</f>
        <v>0.19379844961240311</v>
      </c>
    </row>
    <row r="2779" spans="1:4" x14ac:dyDescent="0.2">
      <c r="A2779">
        <v>13313001400</v>
      </c>
      <c r="B2779" s="14">
        <v>45</v>
      </c>
      <c r="C2779" s="14">
        <v>215</v>
      </c>
      <c r="D2779" s="15">
        <f>IFERROR(HousingProblemsTbl[[#This Row],[Total Rental Units with Severe Housing Problems and Equal to or less than 80% AMI]]/HousingProblemsTbl[[#This Row],[Total Rental Units Equal to or less than 80% AMI]], "-")</f>
        <v>0.20930232558139536</v>
      </c>
    </row>
    <row r="2780" spans="1:4" x14ac:dyDescent="0.2">
      <c r="A2780">
        <v>13313001500</v>
      </c>
      <c r="B2780" s="14">
        <v>205</v>
      </c>
      <c r="C2780" s="14">
        <v>600</v>
      </c>
      <c r="D2780" s="15">
        <f>IFERROR(HousingProblemsTbl[[#This Row],[Total Rental Units with Severe Housing Problems and Equal to or less than 80% AMI]]/HousingProblemsTbl[[#This Row],[Total Rental Units Equal to or less than 80% AMI]], "-")</f>
        <v>0.34166666666666667</v>
      </c>
    </row>
    <row r="2781" spans="1:4" x14ac:dyDescent="0.2">
      <c r="A2781">
        <v>13315960100</v>
      </c>
      <c r="B2781" s="14">
        <v>39</v>
      </c>
      <c r="C2781" s="14">
        <v>155</v>
      </c>
      <c r="D2781" s="15">
        <f>IFERROR(HousingProblemsTbl[[#This Row],[Total Rental Units with Severe Housing Problems and Equal to or less than 80% AMI]]/HousingProblemsTbl[[#This Row],[Total Rental Units Equal to or less than 80% AMI]], "-")</f>
        <v>0.25161290322580643</v>
      </c>
    </row>
    <row r="2782" spans="1:4" x14ac:dyDescent="0.2">
      <c r="A2782">
        <v>13315960200</v>
      </c>
      <c r="B2782" s="14">
        <v>20</v>
      </c>
      <c r="C2782" s="14">
        <v>39</v>
      </c>
      <c r="D2782" s="15">
        <f>IFERROR(HousingProblemsTbl[[#This Row],[Total Rental Units with Severe Housing Problems and Equal to or less than 80% AMI]]/HousingProblemsTbl[[#This Row],[Total Rental Units Equal to or less than 80% AMI]], "-")</f>
        <v>0.51282051282051277</v>
      </c>
    </row>
    <row r="2783" spans="1:4" x14ac:dyDescent="0.2">
      <c r="A2783">
        <v>13315960300</v>
      </c>
      <c r="B2783" s="14">
        <v>4</v>
      </c>
      <c r="C2783" s="14">
        <v>18</v>
      </c>
      <c r="D2783" s="15">
        <f>IFERROR(HousingProblemsTbl[[#This Row],[Total Rental Units with Severe Housing Problems and Equal to or less than 80% AMI]]/HousingProblemsTbl[[#This Row],[Total Rental Units Equal to or less than 80% AMI]], "-")</f>
        <v>0.22222222222222221</v>
      </c>
    </row>
    <row r="2784" spans="1:4" x14ac:dyDescent="0.2">
      <c r="A2784">
        <v>13315960400</v>
      </c>
      <c r="B2784" s="14">
        <v>40</v>
      </c>
      <c r="C2784" s="14">
        <v>195</v>
      </c>
      <c r="D2784" s="15">
        <f>IFERROR(HousingProblemsTbl[[#This Row],[Total Rental Units with Severe Housing Problems and Equal to or less than 80% AMI]]/HousingProblemsTbl[[#This Row],[Total Rental Units Equal to or less than 80% AMI]], "-")</f>
        <v>0.20512820512820512</v>
      </c>
    </row>
    <row r="2785" spans="1:4" x14ac:dyDescent="0.2">
      <c r="A2785">
        <v>13317010101</v>
      </c>
      <c r="B2785" s="14">
        <v>24</v>
      </c>
      <c r="C2785" s="14">
        <v>135</v>
      </c>
      <c r="D2785" s="15">
        <f>IFERROR(HousingProblemsTbl[[#This Row],[Total Rental Units with Severe Housing Problems and Equal to or less than 80% AMI]]/HousingProblemsTbl[[#This Row],[Total Rental Units Equal to or less than 80% AMI]], "-")</f>
        <v>0.17777777777777778</v>
      </c>
    </row>
    <row r="2786" spans="1:4" x14ac:dyDescent="0.2">
      <c r="A2786">
        <v>13317010102</v>
      </c>
      <c r="B2786" s="14">
        <v>55</v>
      </c>
      <c r="C2786" s="14">
        <v>169</v>
      </c>
      <c r="D2786" s="15">
        <f>IFERROR(HousingProblemsTbl[[#This Row],[Total Rental Units with Severe Housing Problems and Equal to or less than 80% AMI]]/HousingProblemsTbl[[#This Row],[Total Rental Units Equal to or less than 80% AMI]], "-")</f>
        <v>0.32544378698224852</v>
      </c>
    </row>
    <row r="2787" spans="1:4" x14ac:dyDescent="0.2">
      <c r="A2787">
        <v>13317010301</v>
      </c>
      <c r="B2787" s="14">
        <v>0</v>
      </c>
      <c r="C2787" s="14">
        <v>134</v>
      </c>
      <c r="D2787" s="15">
        <f>IFERROR(HousingProblemsTbl[[#This Row],[Total Rental Units with Severe Housing Problems and Equal to or less than 80% AMI]]/HousingProblemsTbl[[#This Row],[Total Rental Units Equal to or less than 80% AMI]], "-")</f>
        <v>0</v>
      </c>
    </row>
    <row r="2788" spans="1:4" x14ac:dyDescent="0.2">
      <c r="A2788">
        <v>13317010302</v>
      </c>
      <c r="B2788" s="14">
        <v>240</v>
      </c>
      <c r="C2788" s="14">
        <v>570</v>
      </c>
      <c r="D2788" s="15">
        <f>IFERROR(HousingProblemsTbl[[#This Row],[Total Rental Units with Severe Housing Problems and Equal to or less than 80% AMI]]/HousingProblemsTbl[[#This Row],[Total Rental Units Equal to or less than 80% AMI]], "-")</f>
        <v>0.42105263157894735</v>
      </c>
    </row>
    <row r="2789" spans="1:4" x14ac:dyDescent="0.2">
      <c r="A2789">
        <v>13319960200</v>
      </c>
      <c r="B2789" s="14">
        <v>60</v>
      </c>
      <c r="C2789" s="14">
        <v>130</v>
      </c>
      <c r="D2789" s="15">
        <f>IFERROR(HousingProblemsTbl[[#This Row],[Total Rental Units with Severe Housing Problems and Equal to or less than 80% AMI]]/HousingProblemsTbl[[#This Row],[Total Rental Units Equal to or less than 80% AMI]], "-")</f>
        <v>0.46153846153846156</v>
      </c>
    </row>
    <row r="2790" spans="1:4" x14ac:dyDescent="0.2">
      <c r="A2790">
        <v>13319960300</v>
      </c>
      <c r="B2790" s="14">
        <v>120</v>
      </c>
      <c r="C2790" s="14">
        <v>275</v>
      </c>
      <c r="D2790" s="15">
        <f>IFERROR(HousingProblemsTbl[[#This Row],[Total Rental Units with Severe Housing Problems and Equal to or less than 80% AMI]]/HousingProblemsTbl[[#This Row],[Total Rental Units Equal to or less than 80% AMI]], "-")</f>
        <v>0.43636363636363634</v>
      </c>
    </row>
    <row r="2791" spans="1:4" x14ac:dyDescent="0.2">
      <c r="A2791">
        <v>13319960400</v>
      </c>
      <c r="B2791" s="14">
        <v>49</v>
      </c>
      <c r="C2791" s="14">
        <v>110</v>
      </c>
      <c r="D2791" s="15">
        <f>IFERROR(HousingProblemsTbl[[#This Row],[Total Rental Units with Severe Housing Problems and Equal to or less than 80% AMI]]/HousingProblemsTbl[[#This Row],[Total Rental Units Equal to or less than 80% AMI]], "-")</f>
        <v>0.44545454545454544</v>
      </c>
    </row>
    <row r="2792" spans="1:4" x14ac:dyDescent="0.2">
      <c r="A2792">
        <v>13321950100</v>
      </c>
      <c r="B2792" s="14">
        <v>110</v>
      </c>
      <c r="C2792" s="14">
        <v>195</v>
      </c>
      <c r="D2792" s="15">
        <f>IFERROR(HousingProblemsTbl[[#This Row],[Total Rental Units with Severe Housing Problems and Equal to or less than 80% AMI]]/HousingProblemsTbl[[#This Row],[Total Rental Units Equal to or less than 80% AMI]], "-")</f>
        <v>0.5641025641025641</v>
      </c>
    </row>
    <row r="2793" spans="1:4" x14ac:dyDescent="0.2">
      <c r="A2793">
        <v>13321950201</v>
      </c>
      <c r="B2793" s="14">
        <v>0</v>
      </c>
      <c r="C2793" s="14">
        <v>0</v>
      </c>
      <c r="D2793" s="15" t="str">
        <f>IFERROR(HousingProblemsTbl[[#This Row],[Total Rental Units with Severe Housing Problems and Equal to or less than 80% AMI]]/HousingProblemsTbl[[#This Row],[Total Rental Units Equal to or less than 80% AMI]], "-")</f>
        <v>-</v>
      </c>
    </row>
    <row r="2794" spans="1:4" x14ac:dyDescent="0.2">
      <c r="A2794">
        <v>13321950202</v>
      </c>
      <c r="B2794" s="14">
        <v>270</v>
      </c>
      <c r="C2794" s="14">
        <v>470</v>
      </c>
      <c r="D2794" s="15">
        <f>IFERROR(HousingProblemsTbl[[#This Row],[Total Rental Units with Severe Housing Problems and Equal to or less than 80% AMI]]/HousingProblemsTbl[[#This Row],[Total Rental Units Equal to or less than 80% AMI]], "-")</f>
        <v>0.57446808510638303</v>
      </c>
    </row>
    <row r="2795" spans="1:4" x14ac:dyDescent="0.2">
      <c r="A2795">
        <v>13321950400</v>
      </c>
      <c r="B2795" s="14">
        <v>39</v>
      </c>
      <c r="C2795" s="14">
        <v>215</v>
      </c>
      <c r="D2795" s="15">
        <f>IFERROR(HousingProblemsTbl[[#This Row],[Total Rental Units with Severe Housing Problems and Equal to or less than 80% AMI]]/HousingProblemsTbl[[#This Row],[Total Rental Units Equal to or less than 80% AMI]], "-")</f>
        <v>0.18139534883720931</v>
      </c>
    </row>
    <row r="2796" spans="1:4" x14ac:dyDescent="0.2">
      <c r="A2796">
        <v>13321950500</v>
      </c>
      <c r="B2796" s="14">
        <v>35</v>
      </c>
      <c r="C2796" s="14">
        <v>350</v>
      </c>
      <c r="D2796" s="15">
        <f>IFERROR(HousingProblemsTbl[[#This Row],[Total Rental Units with Severe Housing Problems and Equal to or less than 80% AMI]]/HousingProblemsTbl[[#This Row],[Total Rental Units Equal to or less than 80% AMI]], "-")</f>
        <v>0.1</v>
      </c>
    </row>
    <row r="2797" spans="1:4" x14ac:dyDescent="0.2">
      <c r="A2797">
        <v>13321950600</v>
      </c>
      <c r="B2797" s="14">
        <v>15</v>
      </c>
      <c r="C2797" s="14">
        <v>95</v>
      </c>
      <c r="D2797" s="15">
        <f>IFERROR(HousingProblemsTbl[[#This Row],[Total Rental Units with Severe Housing Problems and Equal to or less than 80% AMI]]/HousingProblemsTbl[[#This Row],[Total Rental Units Equal to or less than 80% AMI]], "-")</f>
        <v>0.15789473684210525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BAFB-5823-4ABB-917B-A4202EE5773C}">
  <dimension ref="A1:L160"/>
  <sheetViews>
    <sheetView workbookViewId="0">
      <selection activeCell="E1" sqref="C1:E1"/>
    </sheetView>
  </sheetViews>
  <sheetFormatPr baseColWidth="10" defaultColWidth="8.83203125" defaultRowHeight="15" x14ac:dyDescent="0.2"/>
  <cols>
    <col min="3" max="5" width="18.6640625" customWidth="1"/>
  </cols>
  <sheetData>
    <row r="1" spans="1:12" x14ac:dyDescent="0.2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</row>
    <row r="2" spans="1:12" x14ac:dyDescent="0.2">
      <c r="A2" t="s">
        <v>192</v>
      </c>
      <c r="B2" t="s">
        <v>33</v>
      </c>
      <c r="C2">
        <v>145</v>
      </c>
      <c r="D2">
        <v>30</v>
      </c>
      <c r="E2">
        <v>0</v>
      </c>
      <c r="F2">
        <f>SUM(CostTbl[[#This Row],[Severe Cost Burden: Less than or equal to 30% of HAMFI]:[Severe Cost Burden: Greater than 50% but less than or equal to 80% of HAMFI]])</f>
        <v>175</v>
      </c>
      <c r="G2">
        <v>440</v>
      </c>
      <c r="H2">
        <v>330</v>
      </c>
      <c r="I2">
        <v>245</v>
      </c>
      <c r="J2">
        <f>SUM(CostTbl[[#This Row],[Total: Less than or equal to 30% of HAMFI]:[Total: Greater than 50% but less than or equal to 80% of HAMFI]])</f>
        <v>1015</v>
      </c>
      <c r="K2">
        <f>CostTbl[[#This Row],[Total with Severe Cost Burden]]/CostTbl[[#This Row],[Total renters]]</f>
        <v>0.17241379310344829</v>
      </c>
      <c r="L2">
        <v>13001</v>
      </c>
    </row>
    <row r="3" spans="1:12" x14ac:dyDescent="0.2">
      <c r="A3" t="s">
        <v>193</v>
      </c>
      <c r="B3" t="s">
        <v>34</v>
      </c>
      <c r="C3">
        <v>100</v>
      </c>
      <c r="D3">
        <v>30</v>
      </c>
      <c r="E3">
        <v>10</v>
      </c>
      <c r="F3">
        <f>SUM(CostTbl[[#This Row],[Severe Cost Burden: Less than or equal to 30% of HAMFI]:[Severe Cost Burden: Greater than 50% but less than or equal to 80% of HAMFI]])</f>
        <v>140</v>
      </c>
      <c r="G3">
        <v>255</v>
      </c>
      <c r="H3">
        <v>185</v>
      </c>
      <c r="I3">
        <v>165</v>
      </c>
      <c r="J3">
        <f>SUM(CostTbl[[#This Row],[Total: Less than or equal to 30% of HAMFI]:[Total: Greater than 50% but less than or equal to 80% of HAMFI]])</f>
        <v>605</v>
      </c>
      <c r="K3">
        <f>CostTbl[[#This Row],[Total with Severe Cost Burden]]/CostTbl[[#This Row],[Total renters]]</f>
        <v>0.23140495867768596</v>
      </c>
      <c r="L3">
        <v>13003</v>
      </c>
    </row>
    <row r="4" spans="1:12" x14ac:dyDescent="0.2">
      <c r="A4" t="s">
        <v>194</v>
      </c>
      <c r="B4" t="s">
        <v>35</v>
      </c>
      <c r="C4">
        <v>115</v>
      </c>
      <c r="D4">
        <v>40</v>
      </c>
      <c r="E4">
        <v>0</v>
      </c>
      <c r="F4">
        <f>SUM(CostTbl[[#This Row],[Severe Cost Burden: Less than or equal to 30% of HAMFI]:[Severe Cost Burden: Greater than 50% but less than or equal to 80% of HAMFI]])</f>
        <v>155</v>
      </c>
      <c r="G4">
        <v>325</v>
      </c>
      <c r="H4">
        <v>230</v>
      </c>
      <c r="I4">
        <v>270</v>
      </c>
      <c r="J4">
        <f>SUM(CostTbl[[#This Row],[Total: Less than or equal to 30% of HAMFI]:[Total: Greater than 50% but less than or equal to 80% of HAMFI]])</f>
        <v>825</v>
      </c>
      <c r="K4">
        <f>CostTbl[[#This Row],[Total with Severe Cost Burden]]/CostTbl[[#This Row],[Total renters]]</f>
        <v>0.18787878787878787</v>
      </c>
      <c r="L4">
        <v>13005</v>
      </c>
    </row>
    <row r="5" spans="1:12" x14ac:dyDescent="0.2">
      <c r="A5" t="s">
        <v>195</v>
      </c>
      <c r="B5" t="s">
        <v>36</v>
      </c>
      <c r="C5">
        <v>85</v>
      </c>
      <c r="D5">
        <v>0</v>
      </c>
      <c r="E5">
        <v>0</v>
      </c>
      <c r="F5">
        <f>SUM(CostTbl[[#This Row],[Severe Cost Burden: Less than or equal to 30% of HAMFI]:[Severe Cost Burden: Greater than 50% but less than or equal to 80% of HAMFI]])</f>
        <v>85</v>
      </c>
      <c r="G5">
        <v>190</v>
      </c>
      <c r="H5">
        <v>35</v>
      </c>
      <c r="I5">
        <v>130</v>
      </c>
      <c r="J5">
        <f>SUM(CostTbl[[#This Row],[Total: Less than or equal to 30% of HAMFI]:[Total: Greater than 50% but less than or equal to 80% of HAMFI]])</f>
        <v>355</v>
      </c>
      <c r="K5">
        <f>CostTbl[[#This Row],[Total with Severe Cost Burden]]/CostTbl[[#This Row],[Total renters]]</f>
        <v>0.23943661971830985</v>
      </c>
      <c r="L5">
        <v>13007</v>
      </c>
    </row>
    <row r="6" spans="1:12" x14ac:dyDescent="0.2">
      <c r="A6" t="s">
        <v>196</v>
      </c>
      <c r="B6" t="s">
        <v>37</v>
      </c>
      <c r="C6">
        <v>1315</v>
      </c>
      <c r="D6">
        <v>510</v>
      </c>
      <c r="E6">
        <v>30</v>
      </c>
      <c r="F6">
        <f>SUM(CostTbl[[#This Row],[Severe Cost Burden: Less than or equal to 30% of HAMFI]:[Severe Cost Burden: Greater than 50% but less than or equal to 80% of HAMFI]])</f>
        <v>1855</v>
      </c>
      <c r="G6">
        <v>2130</v>
      </c>
      <c r="H6">
        <v>1445</v>
      </c>
      <c r="I6">
        <v>895</v>
      </c>
      <c r="J6">
        <f>SUM(CostTbl[[#This Row],[Total: Less than or equal to 30% of HAMFI]:[Total: Greater than 50% but less than or equal to 80% of HAMFI]])</f>
        <v>4470</v>
      </c>
      <c r="K6">
        <f>CostTbl[[#This Row],[Total with Severe Cost Burden]]/CostTbl[[#This Row],[Total renters]]</f>
        <v>0.41498881431767337</v>
      </c>
      <c r="L6">
        <v>13009</v>
      </c>
    </row>
    <row r="7" spans="1:12" x14ac:dyDescent="0.2">
      <c r="A7" t="s">
        <v>197</v>
      </c>
      <c r="B7" t="s">
        <v>38</v>
      </c>
      <c r="C7">
        <v>140</v>
      </c>
      <c r="D7">
        <v>100</v>
      </c>
      <c r="E7">
        <v>15</v>
      </c>
      <c r="F7">
        <f>SUM(CostTbl[[#This Row],[Severe Cost Burden: Less than or equal to 30% of HAMFI]:[Severe Cost Burden: Greater than 50% but less than or equal to 80% of HAMFI]])</f>
        <v>255</v>
      </c>
      <c r="G7">
        <v>360</v>
      </c>
      <c r="H7">
        <v>280</v>
      </c>
      <c r="I7">
        <v>475</v>
      </c>
      <c r="J7">
        <f>SUM(CostTbl[[#This Row],[Total: Less than or equal to 30% of HAMFI]:[Total: Greater than 50% but less than or equal to 80% of HAMFI]])</f>
        <v>1115</v>
      </c>
      <c r="K7">
        <f>CostTbl[[#This Row],[Total with Severe Cost Burden]]/CostTbl[[#This Row],[Total renters]]</f>
        <v>0.22869955156950672</v>
      </c>
      <c r="L7">
        <v>13011</v>
      </c>
    </row>
    <row r="8" spans="1:12" x14ac:dyDescent="0.2">
      <c r="A8" t="s">
        <v>198</v>
      </c>
      <c r="B8" t="s">
        <v>39</v>
      </c>
      <c r="C8">
        <v>920</v>
      </c>
      <c r="D8">
        <v>180</v>
      </c>
      <c r="E8">
        <v>25</v>
      </c>
      <c r="F8">
        <f>SUM(CostTbl[[#This Row],[Severe Cost Burden: Less than or equal to 30% of HAMFI]:[Severe Cost Burden: Greater than 50% but less than or equal to 80% of HAMFI]])</f>
        <v>1125</v>
      </c>
      <c r="G8">
        <v>1700</v>
      </c>
      <c r="H8">
        <v>1455</v>
      </c>
      <c r="I8">
        <v>1460</v>
      </c>
      <c r="J8">
        <f>SUM(CostTbl[[#This Row],[Total: Less than or equal to 30% of HAMFI]:[Total: Greater than 50% but less than or equal to 80% of HAMFI]])</f>
        <v>4615</v>
      </c>
      <c r="K8">
        <f>CostTbl[[#This Row],[Total with Severe Cost Burden]]/CostTbl[[#This Row],[Total renters]]</f>
        <v>0.24377031419284939</v>
      </c>
      <c r="L8">
        <v>13013</v>
      </c>
    </row>
    <row r="9" spans="1:12" x14ac:dyDescent="0.2">
      <c r="A9" t="s">
        <v>199</v>
      </c>
      <c r="B9" t="s">
        <v>40</v>
      </c>
      <c r="C9">
        <v>1790</v>
      </c>
      <c r="D9">
        <v>305</v>
      </c>
      <c r="E9">
        <v>0</v>
      </c>
      <c r="F9">
        <f>SUM(CostTbl[[#This Row],[Severe Cost Burden: Less than or equal to 30% of HAMFI]:[Severe Cost Burden: Greater than 50% but less than or equal to 80% of HAMFI]])</f>
        <v>2095</v>
      </c>
      <c r="G9">
        <v>3270</v>
      </c>
      <c r="H9">
        <v>2720</v>
      </c>
      <c r="I9">
        <v>3335</v>
      </c>
      <c r="J9">
        <f>SUM(CostTbl[[#This Row],[Total: Less than or equal to 30% of HAMFI]:[Total: Greater than 50% but less than or equal to 80% of HAMFI]])</f>
        <v>9325</v>
      </c>
      <c r="K9">
        <f>CostTbl[[#This Row],[Total with Severe Cost Burden]]/CostTbl[[#This Row],[Total renters]]</f>
        <v>0.22466487935656837</v>
      </c>
      <c r="L9">
        <v>13015</v>
      </c>
    </row>
    <row r="10" spans="1:12" x14ac:dyDescent="0.2">
      <c r="A10" t="s">
        <v>200</v>
      </c>
      <c r="B10" t="s">
        <v>41</v>
      </c>
      <c r="C10">
        <v>200</v>
      </c>
      <c r="D10">
        <v>100</v>
      </c>
      <c r="E10">
        <v>4</v>
      </c>
      <c r="F10">
        <f>SUM(CostTbl[[#This Row],[Severe Cost Burden: Less than or equal to 30% of HAMFI]:[Severe Cost Burden: Greater than 50% but less than or equal to 80% of HAMFI]])</f>
        <v>304</v>
      </c>
      <c r="G10">
        <v>850</v>
      </c>
      <c r="H10">
        <v>470</v>
      </c>
      <c r="I10">
        <v>600</v>
      </c>
      <c r="J10">
        <f>SUM(CostTbl[[#This Row],[Total: Less than or equal to 30% of HAMFI]:[Total: Greater than 50% but less than or equal to 80% of HAMFI]])</f>
        <v>1920</v>
      </c>
      <c r="K10">
        <f>CostTbl[[#This Row],[Total with Severe Cost Burden]]/CostTbl[[#This Row],[Total renters]]</f>
        <v>0.15833333333333333</v>
      </c>
      <c r="L10">
        <v>13017</v>
      </c>
    </row>
    <row r="11" spans="1:12" x14ac:dyDescent="0.2">
      <c r="A11" t="s">
        <v>201</v>
      </c>
      <c r="B11" t="s">
        <v>42</v>
      </c>
      <c r="C11">
        <v>325</v>
      </c>
      <c r="D11">
        <v>135</v>
      </c>
      <c r="E11">
        <v>0</v>
      </c>
      <c r="F11">
        <f>SUM(CostTbl[[#This Row],[Severe Cost Burden: Less than or equal to 30% of HAMFI]:[Severe Cost Burden: Greater than 50% but less than or equal to 80% of HAMFI]])</f>
        <v>460</v>
      </c>
      <c r="G11">
        <v>765</v>
      </c>
      <c r="H11">
        <v>500</v>
      </c>
      <c r="I11">
        <v>455</v>
      </c>
      <c r="J11">
        <f>SUM(CostTbl[[#This Row],[Total: Less than or equal to 30% of HAMFI]:[Total: Greater than 50% but less than or equal to 80% of HAMFI]])</f>
        <v>1720</v>
      </c>
      <c r="K11">
        <f>CostTbl[[#This Row],[Total with Severe Cost Burden]]/CostTbl[[#This Row],[Total renters]]</f>
        <v>0.26744186046511625</v>
      </c>
      <c r="L11">
        <v>13019</v>
      </c>
    </row>
    <row r="12" spans="1:12" x14ac:dyDescent="0.2">
      <c r="A12" t="s">
        <v>202</v>
      </c>
      <c r="B12" t="s">
        <v>43</v>
      </c>
      <c r="C12">
        <v>4610</v>
      </c>
      <c r="D12">
        <v>1770</v>
      </c>
      <c r="E12">
        <v>485</v>
      </c>
      <c r="F12">
        <f>SUM(CostTbl[[#This Row],[Severe Cost Burden: Less than or equal to 30% of HAMFI]:[Severe Cost Burden: Greater than 50% but less than or equal to 80% of HAMFI]])</f>
        <v>6865</v>
      </c>
      <c r="G12">
        <v>8370</v>
      </c>
      <c r="H12">
        <v>4570</v>
      </c>
      <c r="I12">
        <v>5195</v>
      </c>
      <c r="J12">
        <f>SUM(CostTbl[[#This Row],[Total: Less than or equal to 30% of HAMFI]:[Total: Greater than 50% but less than or equal to 80% of HAMFI]])</f>
        <v>18135</v>
      </c>
      <c r="K12">
        <f>CostTbl[[#This Row],[Total with Severe Cost Burden]]/CostTbl[[#This Row],[Total renters]]</f>
        <v>0.37854976564653986</v>
      </c>
      <c r="L12">
        <v>13021</v>
      </c>
    </row>
    <row r="13" spans="1:12" x14ac:dyDescent="0.2">
      <c r="A13" t="s">
        <v>203</v>
      </c>
      <c r="B13" t="s">
        <v>44</v>
      </c>
      <c r="C13">
        <v>165</v>
      </c>
      <c r="D13">
        <v>10</v>
      </c>
      <c r="E13">
        <v>0</v>
      </c>
      <c r="F13">
        <f>SUM(CostTbl[[#This Row],[Severe Cost Burden: Less than or equal to 30% of HAMFI]:[Severe Cost Burden: Greater than 50% but less than or equal to 80% of HAMFI]])</f>
        <v>175</v>
      </c>
      <c r="G13">
        <v>335</v>
      </c>
      <c r="H13">
        <v>130</v>
      </c>
      <c r="I13">
        <v>215</v>
      </c>
      <c r="J13">
        <f>SUM(CostTbl[[#This Row],[Total: Less than or equal to 30% of HAMFI]:[Total: Greater than 50% but less than or equal to 80% of HAMFI]])</f>
        <v>680</v>
      </c>
      <c r="K13">
        <f>CostTbl[[#This Row],[Total with Severe Cost Burden]]/CostTbl[[#This Row],[Total renters]]</f>
        <v>0.25735294117647056</v>
      </c>
      <c r="L13">
        <v>13023</v>
      </c>
    </row>
    <row r="14" spans="1:12" x14ac:dyDescent="0.2">
      <c r="A14" t="s">
        <v>204</v>
      </c>
      <c r="B14" t="s">
        <v>45</v>
      </c>
      <c r="C14">
        <v>225</v>
      </c>
      <c r="D14">
        <v>30</v>
      </c>
      <c r="E14">
        <v>0</v>
      </c>
      <c r="F14">
        <f>SUM(CostTbl[[#This Row],[Severe Cost Burden: Less than or equal to 30% of HAMFI]:[Severe Cost Burden: Greater than 50% but less than or equal to 80% of HAMFI]])</f>
        <v>255</v>
      </c>
      <c r="G14">
        <v>315</v>
      </c>
      <c r="H14">
        <v>500</v>
      </c>
      <c r="I14">
        <v>245</v>
      </c>
      <c r="J14">
        <f>SUM(CostTbl[[#This Row],[Total: Less than or equal to 30% of HAMFI]:[Total: Greater than 50% but less than or equal to 80% of HAMFI]])</f>
        <v>1060</v>
      </c>
      <c r="K14">
        <f>CostTbl[[#This Row],[Total with Severe Cost Burden]]/CostTbl[[#This Row],[Total renters]]</f>
        <v>0.24056603773584906</v>
      </c>
      <c r="L14">
        <v>13025</v>
      </c>
    </row>
    <row r="15" spans="1:12" x14ac:dyDescent="0.2">
      <c r="A15" t="s">
        <v>205</v>
      </c>
      <c r="B15" t="s">
        <v>46</v>
      </c>
      <c r="C15">
        <v>285</v>
      </c>
      <c r="D15">
        <v>20</v>
      </c>
      <c r="E15">
        <v>0</v>
      </c>
      <c r="F15">
        <f>SUM(CostTbl[[#This Row],[Severe Cost Burden: Less than or equal to 30% of HAMFI]:[Severe Cost Burden: Greater than 50% but less than or equal to 80% of HAMFI]])</f>
        <v>305</v>
      </c>
      <c r="G15">
        <v>510</v>
      </c>
      <c r="H15">
        <v>220</v>
      </c>
      <c r="I15">
        <v>395</v>
      </c>
      <c r="J15">
        <f>SUM(CostTbl[[#This Row],[Total: Less than or equal to 30% of HAMFI]:[Total: Greater than 50% but less than or equal to 80% of HAMFI]])</f>
        <v>1125</v>
      </c>
      <c r="K15">
        <f>CostTbl[[#This Row],[Total with Severe Cost Burden]]/CostTbl[[#This Row],[Total renters]]</f>
        <v>0.27111111111111114</v>
      </c>
      <c r="L15">
        <v>13027</v>
      </c>
    </row>
    <row r="16" spans="1:12" x14ac:dyDescent="0.2">
      <c r="A16" t="s">
        <v>206</v>
      </c>
      <c r="B16" t="s">
        <v>47</v>
      </c>
      <c r="C16">
        <v>495</v>
      </c>
      <c r="D16">
        <v>175</v>
      </c>
      <c r="E16">
        <v>115</v>
      </c>
      <c r="F16">
        <f>SUM(CostTbl[[#This Row],[Severe Cost Burden: Less than or equal to 30% of HAMFI]:[Severe Cost Burden: Greater than 50% but less than or equal to 80% of HAMFI]])</f>
        <v>785</v>
      </c>
      <c r="G16">
        <v>785</v>
      </c>
      <c r="H16">
        <v>750</v>
      </c>
      <c r="I16">
        <v>725</v>
      </c>
      <c r="J16">
        <f>SUM(CostTbl[[#This Row],[Total: Less than or equal to 30% of HAMFI]:[Total: Greater than 50% but less than or equal to 80% of HAMFI]])</f>
        <v>2260</v>
      </c>
      <c r="K16">
        <f>CostTbl[[#This Row],[Total with Severe Cost Burden]]/CostTbl[[#This Row],[Total renters]]</f>
        <v>0.34734513274336282</v>
      </c>
      <c r="L16">
        <v>13029</v>
      </c>
    </row>
    <row r="17" spans="1:12" x14ac:dyDescent="0.2">
      <c r="A17" t="s">
        <v>207</v>
      </c>
      <c r="B17" t="s">
        <v>48</v>
      </c>
      <c r="C17">
        <v>2360</v>
      </c>
      <c r="D17">
        <v>985</v>
      </c>
      <c r="E17">
        <v>175</v>
      </c>
      <c r="F17">
        <f>SUM(CostTbl[[#This Row],[Severe Cost Burden: Less than or equal to 30% of HAMFI]:[Severe Cost Burden: Greater than 50% but less than or equal to 80% of HAMFI]])</f>
        <v>3520</v>
      </c>
      <c r="G17">
        <v>3095</v>
      </c>
      <c r="H17">
        <v>2445</v>
      </c>
      <c r="I17">
        <v>2750</v>
      </c>
      <c r="J17">
        <f>SUM(CostTbl[[#This Row],[Total: Less than or equal to 30% of HAMFI]:[Total: Greater than 50% but less than or equal to 80% of HAMFI]])</f>
        <v>8290</v>
      </c>
      <c r="K17">
        <f>CostTbl[[#This Row],[Total with Severe Cost Burden]]/CostTbl[[#This Row],[Total renters]]</f>
        <v>0.42460796139927626</v>
      </c>
      <c r="L17">
        <v>13031</v>
      </c>
    </row>
    <row r="18" spans="1:12" x14ac:dyDescent="0.2">
      <c r="A18" t="s">
        <v>208</v>
      </c>
      <c r="B18" t="s">
        <v>49</v>
      </c>
      <c r="C18">
        <v>390</v>
      </c>
      <c r="D18">
        <v>4</v>
      </c>
      <c r="E18">
        <v>0</v>
      </c>
      <c r="F18">
        <f>SUM(CostTbl[[#This Row],[Severe Cost Burden: Less than or equal to 30% of HAMFI]:[Severe Cost Burden: Greater than 50% but less than or equal to 80% of HAMFI]])</f>
        <v>394</v>
      </c>
      <c r="G18">
        <v>890</v>
      </c>
      <c r="H18">
        <v>335</v>
      </c>
      <c r="I18">
        <v>495</v>
      </c>
      <c r="J18">
        <f>SUM(CostTbl[[#This Row],[Total: Less than or equal to 30% of HAMFI]:[Total: Greater than 50% but less than or equal to 80% of HAMFI]])</f>
        <v>1720</v>
      </c>
      <c r="K18">
        <f>CostTbl[[#This Row],[Total with Severe Cost Burden]]/CostTbl[[#This Row],[Total renters]]</f>
        <v>0.22906976744186047</v>
      </c>
      <c r="L18">
        <v>13033</v>
      </c>
    </row>
    <row r="19" spans="1:12" x14ac:dyDescent="0.2">
      <c r="A19" t="s">
        <v>209</v>
      </c>
      <c r="B19" t="s">
        <v>50</v>
      </c>
      <c r="C19">
        <v>210</v>
      </c>
      <c r="D19">
        <v>265</v>
      </c>
      <c r="E19">
        <v>30</v>
      </c>
      <c r="F19">
        <f>SUM(CostTbl[[#This Row],[Severe Cost Burden: Less than or equal to 30% of HAMFI]:[Severe Cost Burden: Greater than 50% but less than or equal to 80% of HAMFI]])</f>
        <v>505</v>
      </c>
      <c r="G19">
        <v>465</v>
      </c>
      <c r="H19">
        <v>550</v>
      </c>
      <c r="I19">
        <v>570</v>
      </c>
      <c r="J19">
        <f>SUM(CostTbl[[#This Row],[Total: Less than or equal to 30% of HAMFI]:[Total: Greater than 50% but less than or equal to 80% of HAMFI]])</f>
        <v>1585</v>
      </c>
      <c r="K19">
        <f>CostTbl[[#This Row],[Total with Severe Cost Burden]]/CostTbl[[#This Row],[Total renters]]</f>
        <v>0.31861198738170349</v>
      </c>
      <c r="L19">
        <v>13035</v>
      </c>
    </row>
    <row r="20" spans="1:12" x14ac:dyDescent="0.2">
      <c r="A20" t="s">
        <v>210</v>
      </c>
      <c r="B20" t="s">
        <v>51</v>
      </c>
      <c r="C20">
        <v>85</v>
      </c>
      <c r="D20">
        <v>15</v>
      </c>
      <c r="E20">
        <v>0</v>
      </c>
      <c r="F20">
        <f>SUM(CostTbl[[#This Row],[Severe Cost Burden: Less than or equal to 30% of HAMFI]:[Severe Cost Burden: Greater than 50% but less than or equal to 80% of HAMFI]])</f>
        <v>100</v>
      </c>
      <c r="G20">
        <v>195</v>
      </c>
      <c r="H20">
        <v>100</v>
      </c>
      <c r="I20">
        <v>150</v>
      </c>
      <c r="J20">
        <f>SUM(CostTbl[[#This Row],[Total: Less than or equal to 30% of HAMFI]:[Total: Greater than 50% but less than or equal to 80% of HAMFI]])</f>
        <v>445</v>
      </c>
      <c r="K20">
        <f>CostTbl[[#This Row],[Total with Severe Cost Burden]]/CostTbl[[#This Row],[Total renters]]</f>
        <v>0.2247191011235955</v>
      </c>
      <c r="L20">
        <v>13037</v>
      </c>
    </row>
    <row r="21" spans="1:12" x14ac:dyDescent="0.2">
      <c r="A21" t="s">
        <v>211</v>
      </c>
      <c r="B21" t="s">
        <v>52</v>
      </c>
      <c r="C21">
        <v>1090</v>
      </c>
      <c r="D21">
        <v>290</v>
      </c>
      <c r="E21">
        <v>95</v>
      </c>
      <c r="F21">
        <f>SUM(CostTbl[[#This Row],[Severe Cost Burden: Less than or equal to 30% of HAMFI]:[Severe Cost Burden: Greater than 50% but less than or equal to 80% of HAMFI]])</f>
        <v>1475</v>
      </c>
      <c r="G21">
        <v>1390</v>
      </c>
      <c r="H21">
        <v>1010</v>
      </c>
      <c r="I21">
        <v>1690</v>
      </c>
      <c r="J21">
        <f>SUM(CostTbl[[#This Row],[Total: Less than or equal to 30% of HAMFI]:[Total: Greater than 50% but less than or equal to 80% of HAMFI]])</f>
        <v>4090</v>
      </c>
      <c r="K21">
        <f>CostTbl[[#This Row],[Total with Severe Cost Burden]]/CostTbl[[#This Row],[Total renters]]</f>
        <v>0.36063569682151592</v>
      </c>
      <c r="L21">
        <v>13039</v>
      </c>
    </row>
    <row r="22" spans="1:12" x14ac:dyDescent="0.2">
      <c r="A22" t="s">
        <v>212</v>
      </c>
      <c r="B22" t="s">
        <v>53</v>
      </c>
      <c r="C22">
        <v>355</v>
      </c>
      <c r="D22">
        <v>15</v>
      </c>
      <c r="E22">
        <v>10</v>
      </c>
      <c r="F22">
        <f>SUM(CostTbl[[#This Row],[Severe Cost Burden: Less than or equal to 30% of HAMFI]:[Severe Cost Burden: Greater than 50% but less than or equal to 80% of HAMFI]])</f>
        <v>380</v>
      </c>
      <c r="G22">
        <v>680</v>
      </c>
      <c r="H22">
        <v>330</v>
      </c>
      <c r="I22">
        <v>365</v>
      </c>
      <c r="J22">
        <f>SUM(CostTbl[[#This Row],[Total: Less than or equal to 30% of HAMFI]:[Total: Greater than 50% but less than or equal to 80% of HAMFI]])</f>
        <v>1375</v>
      </c>
      <c r="K22">
        <f>CostTbl[[#This Row],[Total with Severe Cost Burden]]/CostTbl[[#This Row],[Total renters]]</f>
        <v>0.27636363636363637</v>
      </c>
      <c r="L22">
        <v>13043</v>
      </c>
    </row>
    <row r="23" spans="1:12" x14ac:dyDescent="0.2">
      <c r="A23" t="s">
        <v>213</v>
      </c>
      <c r="B23" t="s">
        <v>54</v>
      </c>
      <c r="C23">
        <v>2520</v>
      </c>
      <c r="D23">
        <v>305</v>
      </c>
      <c r="E23">
        <v>0</v>
      </c>
      <c r="F23">
        <f>SUM(CostTbl[[#This Row],[Severe Cost Burden: Less than or equal to 30% of HAMFI]:[Severe Cost Burden: Greater than 50% but less than or equal to 80% of HAMFI]])</f>
        <v>2825</v>
      </c>
      <c r="G23">
        <v>4530</v>
      </c>
      <c r="H23">
        <v>2580</v>
      </c>
      <c r="I23">
        <v>3020</v>
      </c>
      <c r="J23">
        <f>SUM(CostTbl[[#This Row],[Total: Less than or equal to 30% of HAMFI]:[Total: Greater than 50% but less than or equal to 80% of HAMFI]])</f>
        <v>10130</v>
      </c>
      <c r="K23">
        <f>CostTbl[[#This Row],[Total with Severe Cost Burden]]/CostTbl[[#This Row],[Total renters]]</f>
        <v>0.27887462981243832</v>
      </c>
      <c r="L23">
        <v>13045</v>
      </c>
    </row>
    <row r="24" spans="1:12" x14ac:dyDescent="0.2">
      <c r="A24" t="s">
        <v>214</v>
      </c>
      <c r="B24" t="s">
        <v>55</v>
      </c>
      <c r="C24">
        <v>730</v>
      </c>
      <c r="D24">
        <v>235</v>
      </c>
      <c r="E24">
        <v>10</v>
      </c>
      <c r="F24">
        <f>SUM(CostTbl[[#This Row],[Severe Cost Burden: Less than or equal to 30% of HAMFI]:[Severe Cost Burden: Greater than 50% but less than or equal to 80% of HAMFI]])</f>
        <v>975</v>
      </c>
      <c r="G24">
        <v>1345</v>
      </c>
      <c r="H24">
        <v>1050</v>
      </c>
      <c r="I24">
        <v>1745</v>
      </c>
      <c r="J24">
        <f>SUM(CostTbl[[#This Row],[Total: Less than or equal to 30% of HAMFI]:[Total: Greater than 50% but less than or equal to 80% of HAMFI]])</f>
        <v>4140</v>
      </c>
      <c r="K24">
        <f>CostTbl[[#This Row],[Total with Severe Cost Burden]]/CostTbl[[#This Row],[Total renters]]</f>
        <v>0.23550724637681159</v>
      </c>
      <c r="L24">
        <v>13047</v>
      </c>
    </row>
    <row r="25" spans="1:12" x14ac:dyDescent="0.2">
      <c r="A25" t="s">
        <v>215</v>
      </c>
      <c r="B25" t="s">
        <v>56</v>
      </c>
      <c r="C25">
        <v>125</v>
      </c>
      <c r="D25">
        <v>85</v>
      </c>
      <c r="E25">
        <v>0</v>
      </c>
      <c r="F25">
        <f>SUM(CostTbl[[#This Row],[Severe Cost Burden: Less than or equal to 30% of HAMFI]:[Severe Cost Burden: Greater than 50% but less than or equal to 80% of HAMFI]])</f>
        <v>210</v>
      </c>
      <c r="G25">
        <v>325</v>
      </c>
      <c r="H25">
        <v>245</v>
      </c>
      <c r="I25">
        <v>140</v>
      </c>
      <c r="J25">
        <f>SUM(CostTbl[[#This Row],[Total: Less than or equal to 30% of HAMFI]:[Total: Greater than 50% but less than or equal to 80% of HAMFI]])</f>
        <v>710</v>
      </c>
      <c r="K25">
        <f>CostTbl[[#This Row],[Total with Severe Cost Burden]]/CostTbl[[#This Row],[Total renters]]</f>
        <v>0.29577464788732394</v>
      </c>
      <c r="L25">
        <v>13049</v>
      </c>
    </row>
    <row r="26" spans="1:12" x14ac:dyDescent="0.2">
      <c r="A26" t="s">
        <v>216</v>
      </c>
      <c r="B26" t="s">
        <v>57</v>
      </c>
      <c r="C26">
        <v>6905</v>
      </c>
      <c r="D26">
        <v>3770</v>
      </c>
      <c r="E26">
        <v>695</v>
      </c>
      <c r="F26">
        <f>SUM(CostTbl[[#This Row],[Severe Cost Burden: Less than or equal to 30% of HAMFI]:[Severe Cost Burden: Greater than 50% but less than or equal to 80% of HAMFI]])</f>
        <v>11370</v>
      </c>
      <c r="G26">
        <v>11065</v>
      </c>
      <c r="H26">
        <v>8240</v>
      </c>
      <c r="I26">
        <v>9875</v>
      </c>
      <c r="J26">
        <f>SUM(CostTbl[[#This Row],[Total: Less than or equal to 30% of HAMFI]:[Total: Greater than 50% but less than or equal to 80% of HAMFI]])</f>
        <v>29180</v>
      </c>
      <c r="K26">
        <f>CostTbl[[#This Row],[Total with Severe Cost Burden]]/CostTbl[[#This Row],[Total renters]]</f>
        <v>0.38965044551062372</v>
      </c>
      <c r="L26">
        <v>13051</v>
      </c>
    </row>
    <row r="27" spans="1:12" x14ac:dyDescent="0.2">
      <c r="A27" t="s">
        <v>217</v>
      </c>
      <c r="B27" t="s">
        <v>58</v>
      </c>
      <c r="C27">
        <v>150</v>
      </c>
      <c r="D27">
        <v>115</v>
      </c>
      <c r="E27">
        <v>75</v>
      </c>
      <c r="F27">
        <f>SUM(CostTbl[[#This Row],[Severe Cost Burden: Less than or equal to 30% of HAMFI]:[Severe Cost Burden: Greater than 50% but less than or equal to 80% of HAMFI]])</f>
        <v>340</v>
      </c>
      <c r="G27">
        <v>280</v>
      </c>
      <c r="H27">
        <v>210</v>
      </c>
      <c r="I27">
        <v>445</v>
      </c>
      <c r="J27">
        <f>SUM(CostTbl[[#This Row],[Total: Less than or equal to 30% of HAMFI]:[Total: Greater than 50% but less than or equal to 80% of HAMFI]])</f>
        <v>935</v>
      </c>
      <c r="K27">
        <f>CostTbl[[#This Row],[Total with Severe Cost Burden]]/CostTbl[[#This Row],[Total renters]]</f>
        <v>0.36363636363636365</v>
      </c>
      <c r="L27">
        <v>13053</v>
      </c>
    </row>
    <row r="28" spans="1:12" x14ac:dyDescent="0.2">
      <c r="A28" t="s">
        <v>218</v>
      </c>
      <c r="B28" t="s">
        <v>59</v>
      </c>
      <c r="C28">
        <v>250</v>
      </c>
      <c r="D28">
        <v>75</v>
      </c>
      <c r="E28">
        <v>0</v>
      </c>
      <c r="F28">
        <f>SUM(CostTbl[[#This Row],[Severe Cost Burden: Less than or equal to 30% of HAMFI]:[Severe Cost Burden: Greater than 50% but less than or equal to 80% of HAMFI]])</f>
        <v>325</v>
      </c>
      <c r="G28">
        <v>680</v>
      </c>
      <c r="H28">
        <v>690</v>
      </c>
      <c r="I28">
        <v>690</v>
      </c>
      <c r="J28">
        <f>SUM(CostTbl[[#This Row],[Total: Less than or equal to 30% of HAMFI]:[Total: Greater than 50% but less than or equal to 80% of HAMFI]])</f>
        <v>2060</v>
      </c>
      <c r="K28">
        <f>CostTbl[[#This Row],[Total with Severe Cost Burden]]/CostTbl[[#This Row],[Total renters]]</f>
        <v>0.15776699029126215</v>
      </c>
      <c r="L28">
        <v>13055</v>
      </c>
    </row>
    <row r="29" spans="1:12" x14ac:dyDescent="0.2">
      <c r="A29" t="s">
        <v>219</v>
      </c>
      <c r="B29" t="s">
        <v>60</v>
      </c>
      <c r="C29">
        <v>2690</v>
      </c>
      <c r="D29">
        <v>1110</v>
      </c>
      <c r="E29">
        <v>160</v>
      </c>
      <c r="F29">
        <f>SUM(CostTbl[[#This Row],[Severe Cost Burden: Less than or equal to 30% of HAMFI]:[Severe Cost Burden: Greater than 50% but less than or equal to 80% of HAMFI]])</f>
        <v>3960</v>
      </c>
      <c r="G29">
        <v>4005</v>
      </c>
      <c r="H29">
        <v>3330</v>
      </c>
      <c r="I29">
        <v>4430</v>
      </c>
      <c r="J29">
        <f>SUM(CostTbl[[#This Row],[Total: Less than or equal to 30% of HAMFI]:[Total: Greater than 50% but less than or equal to 80% of HAMFI]])</f>
        <v>11765</v>
      </c>
      <c r="K29">
        <f>CostTbl[[#This Row],[Total with Severe Cost Burden]]/CostTbl[[#This Row],[Total renters]]</f>
        <v>0.33659158521036975</v>
      </c>
      <c r="L29">
        <v>13057</v>
      </c>
    </row>
    <row r="30" spans="1:12" x14ac:dyDescent="0.2">
      <c r="A30" t="s">
        <v>220</v>
      </c>
      <c r="B30" t="s">
        <v>61</v>
      </c>
      <c r="C30">
        <v>7185</v>
      </c>
      <c r="D30">
        <v>1545</v>
      </c>
      <c r="E30">
        <v>240</v>
      </c>
      <c r="F30">
        <f>SUM(CostTbl[[#This Row],[Severe Cost Burden: Less than or equal to 30% of HAMFI]:[Severe Cost Burden: Greater than 50% but less than or equal to 80% of HAMFI]])</f>
        <v>8970</v>
      </c>
      <c r="G30">
        <v>10245</v>
      </c>
      <c r="H30">
        <v>5455</v>
      </c>
      <c r="I30">
        <v>6350</v>
      </c>
      <c r="J30">
        <f>SUM(CostTbl[[#This Row],[Total: Less than or equal to 30% of HAMFI]:[Total: Greater than 50% but less than or equal to 80% of HAMFI]])</f>
        <v>22050</v>
      </c>
      <c r="K30">
        <f>CostTbl[[#This Row],[Total with Severe Cost Burden]]/CostTbl[[#This Row],[Total renters]]</f>
        <v>0.40680272108843535</v>
      </c>
      <c r="L30">
        <v>13059</v>
      </c>
    </row>
    <row r="31" spans="1:12" x14ac:dyDescent="0.2">
      <c r="A31" t="s">
        <v>221</v>
      </c>
      <c r="B31" t="s">
        <v>62</v>
      </c>
      <c r="C31">
        <v>20</v>
      </c>
      <c r="D31">
        <v>4</v>
      </c>
      <c r="E31">
        <v>0</v>
      </c>
      <c r="F31">
        <f>SUM(CostTbl[[#This Row],[Severe Cost Burden: Less than or equal to 30% of HAMFI]:[Severe Cost Burden: Greater than 50% but less than or equal to 80% of HAMFI]])</f>
        <v>24</v>
      </c>
      <c r="G31">
        <v>115</v>
      </c>
      <c r="H31">
        <v>85</v>
      </c>
      <c r="I31">
        <v>70</v>
      </c>
      <c r="J31">
        <f>SUM(CostTbl[[#This Row],[Total: Less than or equal to 30% of HAMFI]:[Total: Greater than 50% but less than or equal to 80% of HAMFI]])</f>
        <v>270</v>
      </c>
      <c r="K31">
        <f>CostTbl[[#This Row],[Total with Severe Cost Burden]]/CostTbl[[#This Row],[Total renters]]</f>
        <v>8.8888888888888892E-2</v>
      </c>
      <c r="L31">
        <v>13061</v>
      </c>
    </row>
    <row r="32" spans="1:12" x14ac:dyDescent="0.2">
      <c r="A32" t="s">
        <v>222</v>
      </c>
      <c r="B32" t="s">
        <v>63</v>
      </c>
      <c r="C32">
        <v>9170</v>
      </c>
      <c r="D32">
        <v>1980</v>
      </c>
      <c r="E32">
        <v>160</v>
      </c>
      <c r="F32">
        <f>SUM(CostTbl[[#This Row],[Severe Cost Burden: Less than or equal to 30% of HAMFI]:[Severe Cost Burden: Greater than 50% but less than or equal to 80% of HAMFI]])</f>
        <v>11310</v>
      </c>
      <c r="G32">
        <v>12645</v>
      </c>
      <c r="H32">
        <v>10535</v>
      </c>
      <c r="I32">
        <v>11855</v>
      </c>
      <c r="J32">
        <f>SUM(CostTbl[[#This Row],[Total: Less than or equal to 30% of HAMFI]:[Total: Greater than 50% but less than or equal to 80% of HAMFI]])</f>
        <v>35035</v>
      </c>
      <c r="K32">
        <f>CostTbl[[#This Row],[Total with Severe Cost Burden]]/CostTbl[[#This Row],[Total renters]]</f>
        <v>0.32282003710575141</v>
      </c>
      <c r="L32">
        <v>13063</v>
      </c>
    </row>
    <row r="33" spans="1:12" x14ac:dyDescent="0.2">
      <c r="A33" t="s">
        <v>223</v>
      </c>
      <c r="B33" t="s">
        <v>64</v>
      </c>
      <c r="C33">
        <v>85</v>
      </c>
      <c r="D33">
        <v>0</v>
      </c>
      <c r="E33">
        <v>0</v>
      </c>
      <c r="F33">
        <f>SUM(CostTbl[[#This Row],[Severe Cost Burden: Less than or equal to 30% of HAMFI]:[Severe Cost Burden: Greater than 50% but less than or equal to 80% of HAMFI]])</f>
        <v>85</v>
      </c>
      <c r="G33">
        <v>285</v>
      </c>
      <c r="H33">
        <v>85</v>
      </c>
      <c r="I33">
        <v>95</v>
      </c>
      <c r="J33">
        <f>SUM(CostTbl[[#This Row],[Total: Less than or equal to 30% of HAMFI]:[Total: Greater than 50% but less than or equal to 80% of HAMFI]])</f>
        <v>465</v>
      </c>
      <c r="K33">
        <f>CostTbl[[#This Row],[Total with Severe Cost Burden]]/CostTbl[[#This Row],[Total renters]]</f>
        <v>0.18279569892473119</v>
      </c>
      <c r="L33">
        <v>13065</v>
      </c>
    </row>
    <row r="34" spans="1:12" x14ac:dyDescent="0.2">
      <c r="A34" t="s">
        <v>224</v>
      </c>
      <c r="B34" t="s">
        <v>65</v>
      </c>
      <c r="C34">
        <v>11845</v>
      </c>
      <c r="D34">
        <v>5480</v>
      </c>
      <c r="E34">
        <v>1250</v>
      </c>
      <c r="F34">
        <f>SUM(CostTbl[[#This Row],[Severe Cost Burden: Less than or equal to 30% of HAMFI]:[Severe Cost Burden: Greater than 50% but less than or equal to 80% of HAMFI]])</f>
        <v>18575</v>
      </c>
      <c r="G34">
        <v>16420</v>
      </c>
      <c r="H34">
        <v>16080</v>
      </c>
      <c r="I34">
        <v>22420</v>
      </c>
      <c r="J34">
        <f>SUM(CostTbl[[#This Row],[Total: Less than or equal to 30% of HAMFI]:[Total: Greater than 50% but less than or equal to 80% of HAMFI]])</f>
        <v>54920</v>
      </c>
      <c r="K34">
        <f>CostTbl[[#This Row],[Total with Severe Cost Burden]]/CostTbl[[#This Row],[Total renters]]</f>
        <v>0.3382192279679534</v>
      </c>
      <c r="L34">
        <v>13067</v>
      </c>
    </row>
    <row r="35" spans="1:12" x14ac:dyDescent="0.2">
      <c r="A35" t="s">
        <v>225</v>
      </c>
      <c r="B35" t="s">
        <v>66</v>
      </c>
      <c r="C35">
        <v>600</v>
      </c>
      <c r="D35">
        <v>180</v>
      </c>
      <c r="E35">
        <v>4</v>
      </c>
      <c r="F35">
        <f>SUM(CostTbl[[#This Row],[Severe Cost Burden: Less than or equal to 30% of HAMFI]:[Severe Cost Burden: Greater than 50% but less than or equal to 80% of HAMFI]])</f>
        <v>784</v>
      </c>
      <c r="G35">
        <v>1370</v>
      </c>
      <c r="H35">
        <v>930</v>
      </c>
      <c r="I35">
        <v>1265</v>
      </c>
      <c r="J35">
        <f>SUM(CostTbl[[#This Row],[Total: Less than or equal to 30% of HAMFI]:[Total: Greater than 50% but less than or equal to 80% of HAMFI]])</f>
        <v>3565</v>
      </c>
      <c r="K35">
        <f>CostTbl[[#This Row],[Total with Severe Cost Burden]]/CostTbl[[#This Row],[Total renters]]</f>
        <v>0.21991584852734922</v>
      </c>
      <c r="L35">
        <v>13069</v>
      </c>
    </row>
    <row r="36" spans="1:12" x14ac:dyDescent="0.2">
      <c r="A36" t="s">
        <v>226</v>
      </c>
      <c r="B36" t="s">
        <v>67</v>
      </c>
      <c r="C36">
        <v>710</v>
      </c>
      <c r="D36">
        <v>365</v>
      </c>
      <c r="E36">
        <v>110</v>
      </c>
      <c r="F36">
        <f>SUM(CostTbl[[#This Row],[Severe Cost Burden: Less than or equal to 30% of HAMFI]:[Severe Cost Burden: Greater than 50% but less than or equal to 80% of HAMFI]])</f>
        <v>1185</v>
      </c>
      <c r="G36">
        <v>1540</v>
      </c>
      <c r="H36">
        <v>1205</v>
      </c>
      <c r="I36">
        <v>1520</v>
      </c>
      <c r="J36">
        <f>SUM(CostTbl[[#This Row],[Total: Less than or equal to 30% of HAMFI]:[Total: Greater than 50% but less than or equal to 80% of HAMFI]])</f>
        <v>4265</v>
      </c>
      <c r="K36">
        <f>CostTbl[[#This Row],[Total with Severe Cost Burden]]/CostTbl[[#This Row],[Total renters]]</f>
        <v>0.27784290738569756</v>
      </c>
      <c r="L36">
        <v>13071</v>
      </c>
    </row>
    <row r="37" spans="1:12" x14ac:dyDescent="0.2">
      <c r="A37" t="s">
        <v>227</v>
      </c>
      <c r="B37" t="s">
        <v>68</v>
      </c>
      <c r="C37">
        <v>665</v>
      </c>
      <c r="D37">
        <v>520</v>
      </c>
      <c r="E37">
        <v>155</v>
      </c>
      <c r="F37">
        <f>SUM(CostTbl[[#This Row],[Severe Cost Burden: Less than or equal to 30% of HAMFI]:[Severe Cost Burden: Greater than 50% but less than or equal to 80% of HAMFI]])</f>
        <v>1340</v>
      </c>
      <c r="G37">
        <v>1050</v>
      </c>
      <c r="H37">
        <v>1160</v>
      </c>
      <c r="I37">
        <v>1625</v>
      </c>
      <c r="J37">
        <f>SUM(CostTbl[[#This Row],[Total: Less than or equal to 30% of HAMFI]:[Total: Greater than 50% but less than or equal to 80% of HAMFI]])</f>
        <v>3835</v>
      </c>
      <c r="K37">
        <f>CostTbl[[#This Row],[Total with Severe Cost Burden]]/CostTbl[[#This Row],[Total renters]]</f>
        <v>0.34941329856584091</v>
      </c>
      <c r="L37">
        <v>13073</v>
      </c>
    </row>
    <row r="38" spans="1:12" x14ac:dyDescent="0.2">
      <c r="A38" t="s">
        <v>228</v>
      </c>
      <c r="B38" t="s">
        <v>69</v>
      </c>
      <c r="C38">
        <v>210</v>
      </c>
      <c r="D38">
        <v>55</v>
      </c>
      <c r="E38">
        <v>90</v>
      </c>
      <c r="F38">
        <f>SUM(CostTbl[[#This Row],[Severe Cost Burden: Less than or equal to 30% of HAMFI]:[Severe Cost Burden: Greater than 50% but less than or equal to 80% of HAMFI]])</f>
        <v>355</v>
      </c>
      <c r="G38">
        <v>520</v>
      </c>
      <c r="H38">
        <v>315</v>
      </c>
      <c r="I38">
        <v>460</v>
      </c>
      <c r="J38">
        <f>SUM(CostTbl[[#This Row],[Total: Less than or equal to 30% of HAMFI]:[Total: Greater than 50% but less than or equal to 80% of HAMFI]])</f>
        <v>1295</v>
      </c>
      <c r="K38">
        <f>CostTbl[[#This Row],[Total with Severe Cost Burden]]/CostTbl[[#This Row],[Total renters]]</f>
        <v>0.27413127413127414</v>
      </c>
      <c r="L38">
        <v>13075</v>
      </c>
    </row>
    <row r="39" spans="1:12" x14ac:dyDescent="0.2">
      <c r="A39" t="s">
        <v>229</v>
      </c>
      <c r="B39" t="s">
        <v>70</v>
      </c>
      <c r="C39">
        <v>2240</v>
      </c>
      <c r="D39">
        <v>425</v>
      </c>
      <c r="E39">
        <v>0</v>
      </c>
      <c r="F39">
        <f>SUM(CostTbl[[#This Row],[Severe Cost Burden: Less than or equal to 30% of HAMFI]:[Severe Cost Burden: Greater than 50% but less than or equal to 80% of HAMFI]])</f>
        <v>2665</v>
      </c>
      <c r="G39">
        <v>3405</v>
      </c>
      <c r="H39">
        <v>2750</v>
      </c>
      <c r="I39">
        <v>2750</v>
      </c>
      <c r="J39">
        <f>SUM(CostTbl[[#This Row],[Total: Less than or equal to 30% of HAMFI]:[Total: Greater than 50% but less than or equal to 80% of HAMFI]])</f>
        <v>8905</v>
      </c>
      <c r="K39">
        <f>CostTbl[[#This Row],[Total with Severe Cost Burden]]/CostTbl[[#This Row],[Total renters]]</f>
        <v>0.29927007299270075</v>
      </c>
      <c r="L39">
        <v>13077</v>
      </c>
    </row>
    <row r="40" spans="1:12" x14ac:dyDescent="0.2">
      <c r="A40" t="s">
        <v>230</v>
      </c>
      <c r="B40" t="s">
        <v>71</v>
      </c>
      <c r="C40">
        <v>90</v>
      </c>
      <c r="D40">
        <v>35</v>
      </c>
      <c r="E40">
        <v>0</v>
      </c>
      <c r="F40">
        <f>SUM(CostTbl[[#This Row],[Severe Cost Burden: Less than or equal to 30% of HAMFI]:[Severe Cost Burden: Greater than 50% but less than or equal to 80% of HAMFI]])</f>
        <v>125</v>
      </c>
      <c r="G40">
        <v>240</v>
      </c>
      <c r="H40">
        <v>100</v>
      </c>
      <c r="I40">
        <v>230</v>
      </c>
      <c r="J40">
        <f>SUM(CostTbl[[#This Row],[Total: Less than or equal to 30% of HAMFI]:[Total: Greater than 50% but less than or equal to 80% of HAMFI]])</f>
        <v>570</v>
      </c>
      <c r="K40">
        <f>CostTbl[[#This Row],[Total with Severe Cost Burden]]/CostTbl[[#This Row],[Total renters]]</f>
        <v>0.21929824561403508</v>
      </c>
      <c r="L40">
        <v>13079</v>
      </c>
    </row>
    <row r="41" spans="1:12" x14ac:dyDescent="0.2">
      <c r="A41" t="s">
        <v>231</v>
      </c>
      <c r="B41" t="s">
        <v>72</v>
      </c>
      <c r="C41">
        <v>655</v>
      </c>
      <c r="D41">
        <v>260</v>
      </c>
      <c r="E41">
        <v>10</v>
      </c>
      <c r="F41">
        <f>SUM(CostTbl[[#This Row],[Severe Cost Burden: Less than or equal to 30% of HAMFI]:[Severe Cost Burden: Greater than 50% but less than or equal to 80% of HAMFI]])</f>
        <v>925</v>
      </c>
      <c r="G41">
        <v>1470</v>
      </c>
      <c r="H41">
        <v>965</v>
      </c>
      <c r="I41">
        <v>555</v>
      </c>
      <c r="J41">
        <f>SUM(CostTbl[[#This Row],[Total: Less than or equal to 30% of HAMFI]:[Total: Greater than 50% but less than or equal to 80% of HAMFI]])</f>
        <v>2990</v>
      </c>
      <c r="K41">
        <f>CostTbl[[#This Row],[Total with Severe Cost Burden]]/CostTbl[[#This Row],[Total renters]]</f>
        <v>0.30936454849498329</v>
      </c>
      <c r="L41">
        <v>13081</v>
      </c>
    </row>
    <row r="42" spans="1:12" x14ac:dyDescent="0.2">
      <c r="A42" t="s">
        <v>232</v>
      </c>
      <c r="B42" t="s">
        <v>73</v>
      </c>
      <c r="C42">
        <v>160</v>
      </c>
      <c r="D42">
        <v>35</v>
      </c>
      <c r="E42">
        <v>10</v>
      </c>
      <c r="F42">
        <f>SUM(CostTbl[[#This Row],[Severe Cost Burden: Less than or equal to 30% of HAMFI]:[Severe Cost Burden: Greater than 50% but less than or equal to 80% of HAMFI]])</f>
        <v>205</v>
      </c>
      <c r="G42">
        <v>270</v>
      </c>
      <c r="H42">
        <v>290</v>
      </c>
      <c r="I42">
        <v>520</v>
      </c>
      <c r="J42">
        <f>SUM(CostTbl[[#This Row],[Total: Less than or equal to 30% of HAMFI]:[Total: Greater than 50% but less than or equal to 80% of HAMFI]])</f>
        <v>1080</v>
      </c>
      <c r="K42">
        <f>CostTbl[[#This Row],[Total with Severe Cost Burden]]/CostTbl[[#This Row],[Total renters]]</f>
        <v>0.18981481481481483</v>
      </c>
      <c r="L42">
        <v>13083</v>
      </c>
    </row>
    <row r="43" spans="1:12" x14ac:dyDescent="0.2">
      <c r="A43" t="s">
        <v>233</v>
      </c>
      <c r="B43" t="s">
        <v>74</v>
      </c>
      <c r="C43">
        <v>220</v>
      </c>
      <c r="D43">
        <v>20</v>
      </c>
      <c r="E43">
        <v>0</v>
      </c>
      <c r="F43">
        <f>SUM(CostTbl[[#This Row],[Severe Cost Burden: Less than or equal to 30% of HAMFI]:[Severe Cost Burden: Greater than 50% but less than or equal to 80% of HAMFI]])</f>
        <v>240</v>
      </c>
      <c r="G43">
        <v>380</v>
      </c>
      <c r="H43">
        <v>325</v>
      </c>
      <c r="I43">
        <v>480</v>
      </c>
      <c r="J43">
        <f>SUM(CostTbl[[#This Row],[Total: Less than or equal to 30% of HAMFI]:[Total: Greater than 50% but less than or equal to 80% of HAMFI]])</f>
        <v>1185</v>
      </c>
      <c r="K43">
        <f>CostTbl[[#This Row],[Total with Severe Cost Burden]]/CostTbl[[#This Row],[Total renters]]</f>
        <v>0.20253164556962025</v>
      </c>
      <c r="L43">
        <v>13085</v>
      </c>
    </row>
    <row r="44" spans="1:12" x14ac:dyDescent="0.2">
      <c r="A44" t="s">
        <v>234</v>
      </c>
      <c r="B44" t="s">
        <v>75</v>
      </c>
      <c r="C44">
        <v>460</v>
      </c>
      <c r="D44">
        <v>275</v>
      </c>
      <c r="E44">
        <v>0</v>
      </c>
      <c r="F44">
        <f>SUM(CostTbl[[#This Row],[Severe Cost Burden: Less than or equal to 30% of HAMFI]:[Severe Cost Burden: Greater than 50% but less than or equal to 80% of HAMFI]])</f>
        <v>735</v>
      </c>
      <c r="G44">
        <v>1140</v>
      </c>
      <c r="H44">
        <v>585</v>
      </c>
      <c r="I44">
        <v>820</v>
      </c>
      <c r="J44">
        <f>SUM(CostTbl[[#This Row],[Total: Less than or equal to 30% of HAMFI]:[Total: Greater than 50% but less than or equal to 80% of HAMFI]])</f>
        <v>2545</v>
      </c>
      <c r="K44">
        <f>CostTbl[[#This Row],[Total with Severe Cost Burden]]/CostTbl[[#This Row],[Total renters]]</f>
        <v>0.28880157170923382</v>
      </c>
      <c r="L44">
        <v>13087</v>
      </c>
    </row>
    <row r="45" spans="1:12" x14ac:dyDescent="0.2">
      <c r="A45" t="s">
        <v>235</v>
      </c>
      <c r="B45" t="s">
        <v>76</v>
      </c>
      <c r="C45">
        <v>19790</v>
      </c>
      <c r="D45">
        <v>7185</v>
      </c>
      <c r="E45">
        <v>1700</v>
      </c>
      <c r="F45">
        <f>SUM(CostTbl[[#This Row],[Severe Cost Burden: Less than or equal to 30% of HAMFI]:[Severe Cost Burden: Greater than 50% but less than or equal to 80% of HAMFI]])</f>
        <v>28675</v>
      </c>
      <c r="G45">
        <v>29040</v>
      </c>
      <c r="H45">
        <v>23120</v>
      </c>
      <c r="I45">
        <v>29050</v>
      </c>
      <c r="J45">
        <f>SUM(CostTbl[[#This Row],[Total: Less than or equal to 30% of HAMFI]:[Total: Greater than 50% but less than or equal to 80% of HAMFI]])</f>
        <v>81210</v>
      </c>
      <c r="K45">
        <f>CostTbl[[#This Row],[Total with Severe Cost Burden]]/CostTbl[[#This Row],[Total renters]]</f>
        <v>0.3530969092476296</v>
      </c>
      <c r="L45">
        <v>13089</v>
      </c>
    </row>
    <row r="46" spans="1:12" x14ac:dyDescent="0.2">
      <c r="A46" t="s">
        <v>236</v>
      </c>
      <c r="B46" t="s">
        <v>77</v>
      </c>
      <c r="C46">
        <v>270</v>
      </c>
      <c r="D46">
        <v>75</v>
      </c>
      <c r="E46">
        <v>0</v>
      </c>
      <c r="F46">
        <f>SUM(CostTbl[[#This Row],[Severe Cost Burden: Less than or equal to 30% of HAMFI]:[Severe Cost Burden: Greater than 50% but less than or equal to 80% of HAMFI]])</f>
        <v>345</v>
      </c>
      <c r="G46">
        <v>665</v>
      </c>
      <c r="H46">
        <v>515</v>
      </c>
      <c r="I46">
        <v>470</v>
      </c>
      <c r="J46">
        <f>SUM(CostTbl[[#This Row],[Total: Less than or equal to 30% of HAMFI]:[Total: Greater than 50% but less than or equal to 80% of HAMFI]])</f>
        <v>1650</v>
      </c>
      <c r="K46">
        <f>CostTbl[[#This Row],[Total with Severe Cost Burden]]/CostTbl[[#This Row],[Total renters]]</f>
        <v>0.20909090909090908</v>
      </c>
      <c r="L46">
        <v>13091</v>
      </c>
    </row>
    <row r="47" spans="1:12" x14ac:dyDescent="0.2">
      <c r="A47" t="s">
        <v>237</v>
      </c>
      <c r="B47" t="s">
        <v>78</v>
      </c>
      <c r="C47">
        <v>205</v>
      </c>
      <c r="D47">
        <v>4</v>
      </c>
      <c r="E47">
        <v>0</v>
      </c>
      <c r="F47">
        <f>SUM(CostTbl[[#This Row],[Severe Cost Burden: Less than or equal to 30% of HAMFI]:[Severe Cost Burden: Greater than 50% but less than or equal to 80% of HAMFI]])</f>
        <v>209</v>
      </c>
      <c r="G47">
        <v>405</v>
      </c>
      <c r="H47">
        <v>400</v>
      </c>
      <c r="I47">
        <v>340</v>
      </c>
      <c r="J47">
        <f>SUM(CostTbl[[#This Row],[Total: Less than or equal to 30% of HAMFI]:[Total: Greater than 50% but less than or equal to 80% of HAMFI]])</f>
        <v>1145</v>
      </c>
      <c r="K47">
        <f>CostTbl[[#This Row],[Total with Severe Cost Burden]]/CostTbl[[#This Row],[Total renters]]</f>
        <v>0.18253275109170305</v>
      </c>
      <c r="L47">
        <v>13093</v>
      </c>
    </row>
    <row r="48" spans="1:12" x14ac:dyDescent="0.2">
      <c r="A48" t="s">
        <v>238</v>
      </c>
      <c r="B48" t="s">
        <v>79</v>
      </c>
      <c r="C48">
        <v>3275</v>
      </c>
      <c r="D48">
        <v>1375</v>
      </c>
      <c r="E48">
        <v>190</v>
      </c>
      <c r="F48">
        <f>SUM(CostTbl[[#This Row],[Severe Cost Burden: Less than or equal to 30% of HAMFI]:[Severe Cost Burden: Greater than 50% but less than or equal to 80% of HAMFI]])</f>
        <v>4840</v>
      </c>
      <c r="G48">
        <v>4915</v>
      </c>
      <c r="H48">
        <v>3190</v>
      </c>
      <c r="I48">
        <v>3745</v>
      </c>
      <c r="J48">
        <f>SUM(CostTbl[[#This Row],[Total: Less than or equal to 30% of HAMFI]:[Total: Greater than 50% but less than or equal to 80% of HAMFI]])</f>
        <v>11850</v>
      </c>
      <c r="K48">
        <f>CostTbl[[#This Row],[Total with Severe Cost Burden]]/CostTbl[[#This Row],[Total renters]]</f>
        <v>0.40843881856540082</v>
      </c>
      <c r="L48">
        <v>13095</v>
      </c>
    </row>
    <row r="49" spans="1:12" x14ac:dyDescent="0.2">
      <c r="A49" t="s">
        <v>239</v>
      </c>
      <c r="B49" t="s">
        <v>80</v>
      </c>
      <c r="C49">
        <v>2450</v>
      </c>
      <c r="D49">
        <v>895</v>
      </c>
      <c r="E49">
        <v>30</v>
      </c>
      <c r="F49">
        <f>SUM(CostTbl[[#This Row],[Severe Cost Burden: Less than or equal to 30% of HAMFI]:[Severe Cost Burden: Greater than 50% but less than or equal to 80% of HAMFI]])</f>
        <v>3375</v>
      </c>
      <c r="G49">
        <v>3570</v>
      </c>
      <c r="H49">
        <v>3410</v>
      </c>
      <c r="I49">
        <v>4330</v>
      </c>
      <c r="J49">
        <f>SUM(CostTbl[[#This Row],[Total: Less than or equal to 30% of HAMFI]:[Total: Greater than 50% but less than or equal to 80% of HAMFI]])</f>
        <v>11310</v>
      </c>
      <c r="K49">
        <f>CostTbl[[#This Row],[Total with Severe Cost Burden]]/CostTbl[[#This Row],[Total renters]]</f>
        <v>0.29840848806366049</v>
      </c>
      <c r="L49">
        <v>13097</v>
      </c>
    </row>
    <row r="50" spans="1:12" x14ac:dyDescent="0.2">
      <c r="A50" t="s">
        <v>240</v>
      </c>
      <c r="B50" t="s">
        <v>81</v>
      </c>
      <c r="C50">
        <v>125</v>
      </c>
      <c r="D50">
        <v>135</v>
      </c>
      <c r="E50">
        <v>30</v>
      </c>
      <c r="F50">
        <f>SUM(CostTbl[[#This Row],[Severe Cost Burden: Less than or equal to 30% of HAMFI]:[Severe Cost Burden: Greater than 50% but less than or equal to 80% of HAMFI]])</f>
        <v>290</v>
      </c>
      <c r="G50">
        <v>405</v>
      </c>
      <c r="H50">
        <v>435</v>
      </c>
      <c r="I50">
        <v>250</v>
      </c>
      <c r="J50">
        <f>SUM(CostTbl[[#This Row],[Total: Less than or equal to 30% of HAMFI]:[Total: Greater than 50% but less than or equal to 80% of HAMFI]])</f>
        <v>1090</v>
      </c>
      <c r="K50">
        <f>CostTbl[[#This Row],[Total with Severe Cost Burden]]/CostTbl[[#This Row],[Total renters]]</f>
        <v>0.26605504587155965</v>
      </c>
      <c r="L50">
        <v>13099</v>
      </c>
    </row>
    <row r="51" spans="1:12" x14ac:dyDescent="0.2">
      <c r="A51" t="s">
        <v>241</v>
      </c>
      <c r="B51" t="s">
        <v>82</v>
      </c>
      <c r="C51">
        <v>40</v>
      </c>
      <c r="D51">
        <v>20</v>
      </c>
      <c r="E51">
        <v>0</v>
      </c>
      <c r="F51">
        <f>SUM(CostTbl[[#This Row],[Severe Cost Burden: Less than or equal to 30% of HAMFI]:[Severe Cost Burden: Greater than 50% but less than or equal to 80% of HAMFI]])</f>
        <v>60</v>
      </c>
      <c r="G51">
        <v>180</v>
      </c>
      <c r="H51">
        <v>75</v>
      </c>
      <c r="I51">
        <v>80</v>
      </c>
      <c r="J51">
        <f>SUM(CostTbl[[#This Row],[Total: Less than or equal to 30% of HAMFI]:[Total: Greater than 50% but less than or equal to 80% of HAMFI]])</f>
        <v>335</v>
      </c>
      <c r="K51">
        <f>CostTbl[[#This Row],[Total with Severe Cost Burden]]/CostTbl[[#This Row],[Total renters]]</f>
        <v>0.17910447761194029</v>
      </c>
      <c r="L51">
        <v>13101</v>
      </c>
    </row>
    <row r="52" spans="1:12" x14ac:dyDescent="0.2">
      <c r="A52" t="s">
        <v>242</v>
      </c>
      <c r="B52" t="s">
        <v>83</v>
      </c>
      <c r="C52">
        <v>580</v>
      </c>
      <c r="D52">
        <v>160</v>
      </c>
      <c r="E52">
        <v>20</v>
      </c>
      <c r="F52">
        <f>SUM(CostTbl[[#This Row],[Severe Cost Burden: Less than or equal to 30% of HAMFI]:[Severe Cost Burden: Greater than 50% but less than or equal to 80% of HAMFI]])</f>
        <v>760</v>
      </c>
      <c r="G52">
        <v>930</v>
      </c>
      <c r="H52">
        <v>875</v>
      </c>
      <c r="I52">
        <v>1165</v>
      </c>
      <c r="J52">
        <f>SUM(CostTbl[[#This Row],[Total: Less than or equal to 30% of HAMFI]:[Total: Greater than 50% but less than or equal to 80% of HAMFI]])</f>
        <v>2970</v>
      </c>
      <c r="K52">
        <f>CostTbl[[#This Row],[Total with Severe Cost Burden]]/CostTbl[[#This Row],[Total renters]]</f>
        <v>0.25589225589225589</v>
      </c>
      <c r="L52">
        <v>13103</v>
      </c>
    </row>
    <row r="53" spans="1:12" x14ac:dyDescent="0.2">
      <c r="A53" t="s">
        <v>243</v>
      </c>
      <c r="B53" t="s">
        <v>84</v>
      </c>
      <c r="C53">
        <v>300</v>
      </c>
      <c r="D53">
        <v>125</v>
      </c>
      <c r="E53">
        <v>15</v>
      </c>
      <c r="F53">
        <f>SUM(CostTbl[[#This Row],[Severe Cost Burden: Less than or equal to 30% of HAMFI]:[Severe Cost Burden: Greater than 50% but less than or equal to 80% of HAMFI]])</f>
        <v>440</v>
      </c>
      <c r="G53">
        <v>635</v>
      </c>
      <c r="H53">
        <v>470</v>
      </c>
      <c r="I53">
        <v>360</v>
      </c>
      <c r="J53">
        <f>SUM(CostTbl[[#This Row],[Total: Less than or equal to 30% of HAMFI]:[Total: Greater than 50% but less than or equal to 80% of HAMFI]])</f>
        <v>1465</v>
      </c>
      <c r="K53">
        <f>CostTbl[[#This Row],[Total with Severe Cost Burden]]/CostTbl[[#This Row],[Total renters]]</f>
        <v>0.30034129692832767</v>
      </c>
      <c r="L53">
        <v>13105</v>
      </c>
    </row>
    <row r="54" spans="1:12" x14ac:dyDescent="0.2">
      <c r="A54" t="s">
        <v>244</v>
      </c>
      <c r="B54" t="s">
        <v>85</v>
      </c>
      <c r="C54">
        <v>430</v>
      </c>
      <c r="D54">
        <v>75</v>
      </c>
      <c r="E54">
        <v>10</v>
      </c>
      <c r="F54">
        <f>SUM(CostTbl[[#This Row],[Severe Cost Burden: Less than or equal to 30% of HAMFI]:[Severe Cost Burden: Greater than 50% but less than or equal to 80% of HAMFI]])</f>
        <v>515</v>
      </c>
      <c r="G54">
        <v>1020</v>
      </c>
      <c r="H54">
        <v>385</v>
      </c>
      <c r="I54">
        <v>705</v>
      </c>
      <c r="J54">
        <f>SUM(CostTbl[[#This Row],[Total: Less than or equal to 30% of HAMFI]:[Total: Greater than 50% but less than or equal to 80% of HAMFI]])</f>
        <v>2110</v>
      </c>
      <c r="K54">
        <f>CostTbl[[#This Row],[Total with Severe Cost Burden]]/CostTbl[[#This Row],[Total renters]]</f>
        <v>0.24407582938388625</v>
      </c>
      <c r="L54">
        <v>13107</v>
      </c>
    </row>
    <row r="55" spans="1:12" x14ac:dyDescent="0.2">
      <c r="A55" t="s">
        <v>245</v>
      </c>
      <c r="B55" t="s">
        <v>86</v>
      </c>
      <c r="C55">
        <v>220</v>
      </c>
      <c r="D55">
        <v>85</v>
      </c>
      <c r="E55">
        <v>0</v>
      </c>
      <c r="F55">
        <f>SUM(CostTbl[[#This Row],[Severe Cost Burden: Less than or equal to 30% of HAMFI]:[Severe Cost Burden: Greater than 50% but less than or equal to 80% of HAMFI]])</f>
        <v>305</v>
      </c>
      <c r="G55">
        <v>340</v>
      </c>
      <c r="H55">
        <v>250</v>
      </c>
      <c r="I55">
        <v>255</v>
      </c>
      <c r="J55">
        <f>SUM(CostTbl[[#This Row],[Total: Less than or equal to 30% of HAMFI]:[Total: Greater than 50% but less than or equal to 80% of HAMFI]])</f>
        <v>845</v>
      </c>
      <c r="K55">
        <f>CostTbl[[#This Row],[Total with Severe Cost Burden]]/CostTbl[[#This Row],[Total renters]]</f>
        <v>0.36094674556213019</v>
      </c>
      <c r="L55">
        <v>13109</v>
      </c>
    </row>
    <row r="56" spans="1:12" x14ac:dyDescent="0.2">
      <c r="A56" t="s">
        <v>246</v>
      </c>
      <c r="B56" t="s">
        <v>87</v>
      </c>
      <c r="C56">
        <v>125</v>
      </c>
      <c r="D56">
        <v>55</v>
      </c>
      <c r="E56">
        <v>0</v>
      </c>
      <c r="F56">
        <f>SUM(CostTbl[[#This Row],[Severe Cost Burden: Less than or equal to 30% of HAMFI]:[Severe Cost Burden: Greater than 50% but less than or equal to 80% of HAMFI]])</f>
        <v>180</v>
      </c>
      <c r="G56">
        <v>445</v>
      </c>
      <c r="H56">
        <v>325</v>
      </c>
      <c r="I56">
        <v>375</v>
      </c>
      <c r="J56">
        <f>SUM(CostTbl[[#This Row],[Total: Less than or equal to 30% of HAMFI]:[Total: Greater than 50% but less than or equal to 80% of HAMFI]])</f>
        <v>1145</v>
      </c>
      <c r="K56">
        <f>CostTbl[[#This Row],[Total with Severe Cost Burden]]/CostTbl[[#This Row],[Total renters]]</f>
        <v>0.15720524017467249</v>
      </c>
      <c r="L56">
        <v>13111</v>
      </c>
    </row>
    <row r="57" spans="1:12" x14ac:dyDescent="0.2">
      <c r="A57" t="s">
        <v>247</v>
      </c>
      <c r="B57" t="s">
        <v>88</v>
      </c>
      <c r="C57">
        <v>935</v>
      </c>
      <c r="D57">
        <v>350</v>
      </c>
      <c r="E57">
        <v>185</v>
      </c>
      <c r="F57">
        <f>SUM(CostTbl[[#This Row],[Severe Cost Burden: Less than or equal to 30% of HAMFI]:[Severe Cost Burden: Greater than 50% but less than or equal to 80% of HAMFI]])</f>
        <v>1470</v>
      </c>
      <c r="G57">
        <v>1175</v>
      </c>
      <c r="H57">
        <v>945</v>
      </c>
      <c r="I57">
        <v>1495</v>
      </c>
      <c r="J57">
        <f>SUM(CostTbl[[#This Row],[Total: Less than or equal to 30% of HAMFI]:[Total: Greater than 50% but less than or equal to 80% of HAMFI]])</f>
        <v>3615</v>
      </c>
      <c r="K57">
        <f>CostTbl[[#This Row],[Total with Severe Cost Burden]]/CostTbl[[#This Row],[Total renters]]</f>
        <v>0.40663900414937759</v>
      </c>
      <c r="L57">
        <v>13113</v>
      </c>
    </row>
    <row r="58" spans="1:12" x14ac:dyDescent="0.2">
      <c r="A58" t="s">
        <v>248</v>
      </c>
      <c r="B58" t="s">
        <v>89</v>
      </c>
      <c r="C58">
        <v>1655</v>
      </c>
      <c r="D58">
        <v>755</v>
      </c>
      <c r="E58">
        <v>125</v>
      </c>
      <c r="F58">
        <f>SUM(CostTbl[[#This Row],[Severe Cost Burden: Less than or equal to 30% of HAMFI]:[Severe Cost Burden: Greater than 50% but less than or equal to 80% of HAMFI]])</f>
        <v>2535</v>
      </c>
      <c r="G58">
        <v>2980</v>
      </c>
      <c r="H58">
        <v>2575</v>
      </c>
      <c r="I58">
        <v>3150</v>
      </c>
      <c r="J58">
        <f>SUM(CostTbl[[#This Row],[Total: Less than or equal to 30% of HAMFI]:[Total: Greater than 50% but less than or equal to 80% of HAMFI]])</f>
        <v>8705</v>
      </c>
      <c r="K58">
        <f>CostTbl[[#This Row],[Total with Severe Cost Burden]]/CostTbl[[#This Row],[Total renters]]</f>
        <v>0.29121194715680643</v>
      </c>
      <c r="L58">
        <v>13115</v>
      </c>
    </row>
    <row r="59" spans="1:12" x14ac:dyDescent="0.2">
      <c r="A59" t="s">
        <v>249</v>
      </c>
      <c r="B59" t="s">
        <v>90</v>
      </c>
      <c r="C59">
        <v>1420</v>
      </c>
      <c r="D59">
        <v>550</v>
      </c>
      <c r="E59">
        <v>220</v>
      </c>
      <c r="F59">
        <f>SUM(CostTbl[[#This Row],[Severe Cost Burden: Less than or equal to 30% of HAMFI]:[Severe Cost Burden: Greater than 50% but less than or equal to 80% of HAMFI]])</f>
        <v>2190</v>
      </c>
      <c r="G59">
        <v>2105</v>
      </c>
      <c r="H59">
        <v>1575</v>
      </c>
      <c r="I59">
        <v>2910</v>
      </c>
      <c r="J59">
        <f>SUM(CostTbl[[#This Row],[Total: Less than or equal to 30% of HAMFI]:[Total: Greater than 50% but less than or equal to 80% of HAMFI]])</f>
        <v>6590</v>
      </c>
      <c r="K59">
        <f>CostTbl[[#This Row],[Total with Severe Cost Burden]]/CostTbl[[#This Row],[Total renters]]</f>
        <v>0.33232169954476481</v>
      </c>
      <c r="L59">
        <v>13117</v>
      </c>
    </row>
    <row r="60" spans="1:12" x14ac:dyDescent="0.2">
      <c r="A60" t="s">
        <v>250</v>
      </c>
      <c r="B60" t="s">
        <v>91</v>
      </c>
      <c r="C60">
        <v>405</v>
      </c>
      <c r="D60">
        <v>110</v>
      </c>
      <c r="E60">
        <v>4</v>
      </c>
      <c r="F60">
        <f>SUM(CostTbl[[#This Row],[Severe Cost Burden: Less than or equal to 30% of HAMFI]:[Severe Cost Burden: Greater than 50% but less than or equal to 80% of HAMFI]])</f>
        <v>519</v>
      </c>
      <c r="G60">
        <v>895</v>
      </c>
      <c r="H60">
        <v>490</v>
      </c>
      <c r="I60">
        <v>610</v>
      </c>
      <c r="J60">
        <f>SUM(CostTbl[[#This Row],[Total: Less than or equal to 30% of HAMFI]:[Total: Greater than 50% but less than or equal to 80% of HAMFI]])</f>
        <v>1995</v>
      </c>
      <c r="K60">
        <f>CostTbl[[#This Row],[Total with Severe Cost Burden]]/CostTbl[[#This Row],[Total renters]]</f>
        <v>0.26015037593984963</v>
      </c>
      <c r="L60">
        <v>13119</v>
      </c>
    </row>
    <row r="61" spans="1:12" x14ac:dyDescent="0.2">
      <c r="A61" t="s">
        <v>251</v>
      </c>
      <c r="B61" t="s">
        <v>92</v>
      </c>
      <c r="C61">
        <v>29705</v>
      </c>
      <c r="D61">
        <v>11500</v>
      </c>
      <c r="E61">
        <v>2750</v>
      </c>
      <c r="F61">
        <f>SUM(CostTbl[[#This Row],[Severe Cost Burden: Less than or equal to 30% of HAMFI]:[Severe Cost Burden: Greater than 50% but less than or equal to 80% of HAMFI]])</f>
        <v>43955</v>
      </c>
      <c r="G61">
        <v>47590</v>
      </c>
      <c r="H61">
        <v>30945</v>
      </c>
      <c r="I61">
        <v>36720</v>
      </c>
      <c r="J61">
        <f>SUM(CostTbl[[#This Row],[Total: Less than or equal to 30% of HAMFI]:[Total: Greater than 50% but less than or equal to 80% of HAMFI]])</f>
        <v>115255</v>
      </c>
      <c r="K61">
        <f>CostTbl[[#This Row],[Total with Severe Cost Burden]]/CostTbl[[#This Row],[Total renters]]</f>
        <v>0.38137174092230269</v>
      </c>
      <c r="L61">
        <v>13121</v>
      </c>
    </row>
    <row r="62" spans="1:12" x14ac:dyDescent="0.2">
      <c r="A62" t="s">
        <v>252</v>
      </c>
      <c r="B62" t="s">
        <v>93</v>
      </c>
      <c r="C62">
        <v>150</v>
      </c>
      <c r="D62">
        <v>195</v>
      </c>
      <c r="E62">
        <v>4</v>
      </c>
      <c r="F62">
        <f>SUM(CostTbl[[#This Row],[Severe Cost Burden: Less than or equal to 30% of HAMFI]:[Severe Cost Burden: Greater than 50% but less than or equal to 80% of HAMFI]])</f>
        <v>349</v>
      </c>
      <c r="G62">
        <v>550</v>
      </c>
      <c r="H62">
        <v>715</v>
      </c>
      <c r="I62">
        <v>690</v>
      </c>
      <c r="J62">
        <f>SUM(CostTbl[[#This Row],[Total: Less than or equal to 30% of HAMFI]:[Total: Greater than 50% but less than or equal to 80% of HAMFI]])</f>
        <v>1955</v>
      </c>
      <c r="K62">
        <f>CostTbl[[#This Row],[Total with Severe Cost Burden]]/CostTbl[[#This Row],[Total renters]]</f>
        <v>0.17851662404092072</v>
      </c>
      <c r="L62">
        <v>13123</v>
      </c>
    </row>
    <row r="63" spans="1:12" x14ac:dyDescent="0.2">
      <c r="A63" t="s">
        <v>253</v>
      </c>
      <c r="B63" t="s">
        <v>94</v>
      </c>
      <c r="C63">
        <v>45</v>
      </c>
      <c r="D63">
        <v>0</v>
      </c>
      <c r="E63">
        <v>10</v>
      </c>
      <c r="F63">
        <f>SUM(CostTbl[[#This Row],[Severe Cost Burden: Less than or equal to 30% of HAMFI]:[Severe Cost Burden: Greater than 50% but less than or equal to 80% of HAMFI]])</f>
        <v>55</v>
      </c>
      <c r="G63">
        <v>80</v>
      </c>
      <c r="H63">
        <v>55</v>
      </c>
      <c r="I63">
        <v>40</v>
      </c>
      <c r="J63">
        <f>SUM(CostTbl[[#This Row],[Total: Less than or equal to 30% of HAMFI]:[Total: Greater than 50% but less than or equal to 80% of HAMFI]])</f>
        <v>175</v>
      </c>
      <c r="K63">
        <f>CostTbl[[#This Row],[Total with Severe Cost Burden]]/CostTbl[[#This Row],[Total renters]]</f>
        <v>0.31428571428571428</v>
      </c>
      <c r="L63">
        <v>13125</v>
      </c>
    </row>
    <row r="64" spans="1:12" x14ac:dyDescent="0.2">
      <c r="A64" t="s">
        <v>254</v>
      </c>
      <c r="B64" t="s">
        <v>95</v>
      </c>
      <c r="C64">
        <v>1530</v>
      </c>
      <c r="D64">
        <v>900</v>
      </c>
      <c r="E64">
        <v>120</v>
      </c>
      <c r="F64">
        <f>SUM(CostTbl[[#This Row],[Severe Cost Burden: Less than or equal to 30% of HAMFI]:[Severe Cost Burden: Greater than 50% but less than or equal to 80% of HAMFI]])</f>
        <v>2550</v>
      </c>
      <c r="G64">
        <v>2825</v>
      </c>
      <c r="H64">
        <v>2395</v>
      </c>
      <c r="I64">
        <v>2410</v>
      </c>
      <c r="J64">
        <f>SUM(CostTbl[[#This Row],[Total: Less than or equal to 30% of HAMFI]:[Total: Greater than 50% but less than or equal to 80% of HAMFI]])</f>
        <v>7630</v>
      </c>
      <c r="K64">
        <f>CostTbl[[#This Row],[Total with Severe Cost Burden]]/CostTbl[[#This Row],[Total renters]]</f>
        <v>0.33420707732634336</v>
      </c>
      <c r="L64">
        <v>13127</v>
      </c>
    </row>
    <row r="65" spans="1:12" x14ac:dyDescent="0.2">
      <c r="A65" t="s">
        <v>255</v>
      </c>
      <c r="B65" t="s">
        <v>96</v>
      </c>
      <c r="C65">
        <v>700</v>
      </c>
      <c r="D65">
        <v>375</v>
      </c>
      <c r="E65">
        <v>60</v>
      </c>
      <c r="F65">
        <f>SUM(CostTbl[[#This Row],[Severe Cost Burden: Less than or equal to 30% of HAMFI]:[Severe Cost Burden: Greater than 50% but less than or equal to 80% of HAMFI]])</f>
        <v>1135</v>
      </c>
      <c r="G65">
        <v>1350</v>
      </c>
      <c r="H65">
        <v>1545</v>
      </c>
      <c r="I65">
        <v>1945</v>
      </c>
      <c r="J65">
        <f>SUM(CostTbl[[#This Row],[Total: Less than or equal to 30% of HAMFI]:[Total: Greater than 50% but less than or equal to 80% of HAMFI]])</f>
        <v>4840</v>
      </c>
      <c r="K65">
        <f>CostTbl[[#This Row],[Total with Severe Cost Burden]]/CostTbl[[#This Row],[Total renters]]</f>
        <v>0.23450413223140495</v>
      </c>
      <c r="L65">
        <v>13129</v>
      </c>
    </row>
    <row r="66" spans="1:12" x14ac:dyDescent="0.2">
      <c r="A66" t="s">
        <v>256</v>
      </c>
      <c r="B66" t="s">
        <v>97</v>
      </c>
      <c r="C66">
        <v>430</v>
      </c>
      <c r="D66">
        <v>270</v>
      </c>
      <c r="E66">
        <v>45</v>
      </c>
      <c r="F66">
        <f>SUM(CostTbl[[#This Row],[Severe Cost Burden: Less than or equal to 30% of HAMFI]:[Severe Cost Burden: Greater than 50% but less than or equal to 80% of HAMFI]])</f>
        <v>745</v>
      </c>
      <c r="G66">
        <v>835</v>
      </c>
      <c r="H66">
        <v>805</v>
      </c>
      <c r="I66">
        <v>660</v>
      </c>
      <c r="J66">
        <f>SUM(CostTbl[[#This Row],[Total: Less than or equal to 30% of HAMFI]:[Total: Greater than 50% but less than or equal to 80% of HAMFI]])</f>
        <v>2300</v>
      </c>
      <c r="K66">
        <f>CostTbl[[#This Row],[Total with Severe Cost Burden]]/CostTbl[[#This Row],[Total renters]]</f>
        <v>0.32391304347826089</v>
      </c>
      <c r="L66">
        <v>13131</v>
      </c>
    </row>
    <row r="67" spans="1:12" x14ac:dyDescent="0.2">
      <c r="A67" t="s">
        <v>257</v>
      </c>
      <c r="B67" t="s">
        <v>98</v>
      </c>
      <c r="C67">
        <v>290</v>
      </c>
      <c r="D67">
        <v>90</v>
      </c>
      <c r="E67">
        <v>15</v>
      </c>
      <c r="F67">
        <f>SUM(CostTbl[[#This Row],[Severe Cost Burden: Less than or equal to 30% of HAMFI]:[Severe Cost Burden: Greater than 50% but less than or equal to 80% of HAMFI]])</f>
        <v>395</v>
      </c>
      <c r="G67">
        <v>500</v>
      </c>
      <c r="H67">
        <v>330</v>
      </c>
      <c r="I67">
        <v>340</v>
      </c>
      <c r="J67">
        <f>SUM(CostTbl[[#This Row],[Total: Less than or equal to 30% of HAMFI]:[Total: Greater than 50% but less than or equal to 80% of HAMFI]])</f>
        <v>1170</v>
      </c>
      <c r="K67">
        <f>CostTbl[[#This Row],[Total with Severe Cost Burden]]/CostTbl[[#This Row],[Total renters]]</f>
        <v>0.33760683760683763</v>
      </c>
      <c r="L67">
        <v>13133</v>
      </c>
    </row>
    <row r="68" spans="1:12" x14ac:dyDescent="0.2">
      <c r="A68" t="s">
        <v>258</v>
      </c>
      <c r="B68" t="s">
        <v>99</v>
      </c>
      <c r="C68">
        <v>13520</v>
      </c>
      <c r="D68">
        <v>8320</v>
      </c>
      <c r="E68">
        <v>780</v>
      </c>
      <c r="F68">
        <f>SUM(CostTbl[[#This Row],[Severe Cost Burden: Less than or equal to 30% of HAMFI]:[Severe Cost Burden: Greater than 50% but less than or equal to 80% of HAMFI]])</f>
        <v>22620</v>
      </c>
      <c r="G68">
        <v>17350</v>
      </c>
      <c r="H68">
        <v>19350</v>
      </c>
      <c r="I68">
        <v>24730</v>
      </c>
      <c r="J68">
        <f>SUM(CostTbl[[#This Row],[Total: Less than or equal to 30% of HAMFI]:[Total: Greater than 50% but less than or equal to 80% of HAMFI]])</f>
        <v>61430</v>
      </c>
      <c r="K68">
        <f>CostTbl[[#This Row],[Total with Severe Cost Burden]]/CostTbl[[#This Row],[Total renters]]</f>
        <v>0.3682239947908188</v>
      </c>
      <c r="L68">
        <v>13135</v>
      </c>
    </row>
    <row r="69" spans="1:12" x14ac:dyDescent="0.2">
      <c r="A69" t="s">
        <v>259</v>
      </c>
      <c r="B69" t="s">
        <v>100</v>
      </c>
      <c r="C69">
        <v>400</v>
      </c>
      <c r="D69">
        <v>120</v>
      </c>
      <c r="E69">
        <v>30</v>
      </c>
      <c r="F69">
        <f>SUM(CostTbl[[#This Row],[Severe Cost Burden: Less than or equal to 30% of HAMFI]:[Severe Cost Burden: Greater than 50% but less than or equal to 80% of HAMFI]])</f>
        <v>550</v>
      </c>
      <c r="G69">
        <v>680</v>
      </c>
      <c r="H69">
        <v>555</v>
      </c>
      <c r="I69">
        <v>605</v>
      </c>
      <c r="J69">
        <f>SUM(CostTbl[[#This Row],[Total: Less than or equal to 30% of HAMFI]:[Total: Greater than 50% but less than or equal to 80% of HAMFI]])</f>
        <v>1840</v>
      </c>
      <c r="K69">
        <f>CostTbl[[#This Row],[Total with Severe Cost Burden]]/CostTbl[[#This Row],[Total renters]]</f>
        <v>0.29891304347826086</v>
      </c>
      <c r="L69">
        <v>13137</v>
      </c>
    </row>
    <row r="70" spans="1:12" x14ac:dyDescent="0.2">
      <c r="A70" t="s">
        <v>260</v>
      </c>
      <c r="B70" t="s">
        <v>101</v>
      </c>
      <c r="C70">
        <v>2800</v>
      </c>
      <c r="D70">
        <v>825</v>
      </c>
      <c r="E70">
        <v>80</v>
      </c>
      <c r="F70">
        <f>SUM(CostTbl[[#This Row],[Severe Cost Burden: Less than or equal to 30% of HAMFI]:[Severe Cost Burden: Greater than 50% but less than or equal to 80% of HAMFI]])</f>
        <v>3705</v>
      </c>
      <c r="G70">
        <v>4225</v>
      </c>
      <c r="H70">
        <v>3435</v>
      </c>
      <c r="I70">
        <v>4710</v>
      </c>
      <c r="J70">
        <f>SUM(CostTbl[[#This Row],[Total: Less than or equal to 30% of HAMFI]:[Total: Greater than 50% but less than or equal to 80% of HAMFI]])</f>
        <v>12370</v>
      </c>
      <c r="K70">
        <f>CostTbl[[#This Row],[Total with Severe Cost Burden]]/CostTbl[[#This Row],[Total renters]]</f>
        <v>0.29951495553759094</v>
      </c>
      <c r="L70">
        <v>13139</v>
      </c>
    </row>
    <row r="71" spans="1:12" x14ac:dyDescent="0.2">
      <c r="A71" t="s">
        <v>261</v>
      </c>
      <c r="B71" t="s">
        <v>102</v>
      </c>
      <c r="C71">
        <v>120</v>
      </c>
      <c r="D71">
        <v>75</v>
      </c>
      <c r="E71">
        <v>0</v>
      </c>
      <c r="F71">
        <f>SUM(CostTbl[[#This Row],[Severe Cost Burden: Less than or equal to 30% of HAMFI]:[Severe Cost Burden: Greater than 50% but less than or equal to 80% of HAMFI]])</f>
        <v>195</v>
      </c>
      <c r="G71">
        <v>340</v>
      </c>
      <c r="H71">
        <v>195</v>
      </c>
      <c r="I71">
        <v>195</v>
      </c>
      <c r="J71">
        <f>SUM(CostTbl[[#This Row],[Total: Less than or equal to 30% of HAMFI]:[Total: Greater than 50% but less than or equal to 80% of HAMFI]])</f>
        <v>730</v>
      </c>
      <c r="K71">
        <f>CostTbl[[#This Row],[Total with Severe Cost Burden]]/CostTbl[[#This Row],[Total renters]]</f>
        <v>0.26712328767123289</v>
      </c>
      <c r="L71">
        <v>13141</v>
      </c>
    </row>
    <row r="72" spans="1:12" x14ac:dyDescent="0.2">
      <c r="A72" t="s">
        <v>262</v>
      </c>
      <c r="B72" t="s">
        <v>103</v>
      </c>
      <c r="C72">
        <v>600</v>
      </c>
      <c r="D72">
        <v>165</v>
      </c>
      <c r="E72">
        <v>0</v>
      </c>
      <c r="F72">
        <f>SUM(CostTbl[[#This Row],[Severe Cost Burden: Less than or equal to 30% of HAMFI]:[Severe Cost Burden: Greater than 50% but less than or equal to 80% of HAMFI]])</f>
        <v>765</v>
      </c>
      <c r="G72">
        <v>915</v>
      </c>
      <c r="H72">
        <v>660</v>
      </c>
      <c r="I72">
        <v>640</v>
      </c>
      <c r="J72">
        <f>SUM(CostTbl[[#This Row],[Total: Less than or equal to 30% of HAMFI]:[Total: Greater than 50% but less than or equal to 80% of HAMFI]])</f>
        <v>2215</v>
      </c>
      <c r="K72">
        <f>CostTbl[[#This Row],[Total with Severe Cost Burden]]/CostTbl[[#This Row],[Total renters]]</f>
        <v>0.34537246049661402</v>
      </c>
      <c r="L72">
        <v>13143</v>
      </c>
    </row>
    <row r="73" spans="1:12" x14ac:dyDescent="0.2">
      <c r="A73" t="s">
        <v>263</v>
      </c>
      <c r="B73" t="s">
        <v>104</v>
      </c>
      <c r="C73">
        <v>120</v>
      </c>
      <c r="D73">
        <v>55</v>
      </c>
      <c r="E73">
        <v>25</v>
      </c>
      <c r="F73">
        <f>SUM(CostTbl[[#This Row],[Severe Cost Burden: Less than or equal to 30% of HAMFI]:[Severe Cost Burden: Greater than 50% but less than or equal to 80% of HAMFI]])</f>
        <v>200</v>
      </c>
      <c r="G73">
        <v>245</v>
      </c>
      <c r="H73">
        <v>260</v>
      </c>
      <c r="I73">
        <v>320</v>
      </c>
      <c r="J73">
        <f>SUM(CostTbl[[#This Row],[Total: Less than or equal to 30% of HAMFI]:[Total: Greater than 50% but less than or equal to 80% of HAMFI]])</f>
        <v>825</v>
      </c>
      <c r="K73">
        <f>CostTbl[[#This Row],[Total with Severe Cost Burden]]/CostTbl[[#This Row],[Total renters]]</f>
        <v>0.24242424242424243</v>
      </c>
      <c r="L73">
        <v>13145</v>
      </c>
    </row>
    <row r="74" spans="1:12" x14ac:dyDescent="0.2">
      <c r="A74" t="s">
        <v>264</v>
      </c>
      <c r="B74" t="s">
        <v>105</v>
      </c>
      <c r="C74">
        <v>290</v>
      </c>
      <c r="D74">
        <v>225</v>
      </c>
      <c r="E74">
        <v>40</v>
      </c>
      <c r="F74">
        <f>SUM(CostTbl[[#This Row],[Severe Cost Burden: Less than or equal to 30% of HAMFI]:[Severe Cost Burden: Greater than 50% but less than or equal to 80% of HAMFI]])</f>
        <v>555</v>
      </c>
      <c r="G74">
        <v>605</v>
      </c>
      <c r="H74">
        <v>585</v>
      </c>
      <c r="I74">
        <v>555</v>
      </c>
      <c r="J74">
        <f>SUM(CostTbl[[#This Row],[Total: Less than or equal to 30% of HAMFI]:[Total: Greater than 50% but less than or equal to 80% of HAMFI]])</f>
        <v>1745</v>
      </c>
      <c r="K74">
        <f>CostTbl[[#This Row],[Total with Severe Cost Burden]]/CostTbl[[#This Row],[Total renters]]</f>
        <v>0.31805157593123207</v>
      </c>
      <c r="L74">
        <v>13147</v>
      </c>
    </row>
    <row r="75" spans="1:12" x14ac:dyDescent="0.2">
      <c r="A75" t="s">
        <v>265</v>
      </c>
      <c r="B75" t="s">
        <v>106</v>
      </c>
      <c r="C75">
        <v>145</v>
      </c>
      <c r="D75">
        <v>4</v>
      </c>
      <c r="E75">
        <v>0</v>
      </c>
      <c r="F75">
        <f>SUM(CostTbl[[#This Row],[Severe Cost Burden: Less than or equal to 30% of HAMFI]:[Severe Cost Burden: Greater than 50% but less than or equal to 80% of HAMFI]])</f>
        <v>149</v>
      </c>
      <c r="G75">
        <v>500</v>
      </c>
      <c r="H75">
        <v>210</v>
      </c>
      <c r="I75">
        <v>245</v>
      </c>
      <c r="J75">
        <f>SUM(CostTbl[[#This Row],[Total: Less than or equal to 30% of HAMFI]:[Total: Greater than 50% but less than or equal to 80% of HAMFI]])</f>
        <v>955</v>
      </c>
      <c r="K75">
        <f>CostTbl[[#This Row],[Total with Severe Cost Burden]]/CostTbl[[#This Row],[Total renters]]</f>
        <v>0.15602094240837697</v>
      </c>
      <c r="L75">
        <v>13149</v>
      </c>
    </row>
    <row r="76" spans="1:12" x14ac:dyDescent="0.2">
      <c r="A76" t="s">
        <v>266</v>
      </c>
      <c r="B76" t="s">
        <v>107</v>
      </c>
      <c r="C76">
        <v>2850</v>
      </c>
      <c r="D76">
        <v>1485</v>
      </c>
      <c r="E76">
        <v>215</v>
      </c>
      <c r="F76">
        <f>SUM(CostTbl[[#This Row],[Severe Cost Burden: Less than or equal to 30% of HAMFI]:[Severe Cost Burden: Greater than 50% but less than or equal to 80% of HAMFI]])</f>
        <v>4550</v>
      </c>
      <c r="G76">
        <v>3905</v>
      </c>
      <c r="H76">
        <v>4335</v>
      </c>
      <c r="I76">
        <v>4725</v>
      </c>
      <c r="J76">
        <f>SUM(CostTbl[[#This Row],[Total: Less than or equal to 30% of HAMFI]:[Total: Greater than 50% but less than or equal to 80% of HAMFI]])</f>
        <v>12965</v>
      </c>
      <c r="K76">
        <f>CostTbl[[#This Row],[Total with Severe Cost Burden]]/CostTbl[[#This Row],[Total renters]]</f>
        <v>0.35094485152333205</v>
      </c>
      <c r="L76">
        <v>13151</v>
      </c>
    </row>
    <row r="77" spans="1:12" x14ac:dyDescent="0.2">
      <c r="A77" t="s">
        <v>267</v>
      </c>
      <c r="B77" t="s">
        <v>108</v>
      </c>
      <c r="C77">
        <v>3345</v>
      </c>
      <c r="D77">
        <v>860</v>
      </c>
      <c r="E77">
        <v>40</v>
      </c>
      <c r="F77">
        <f>SUM(CostTbl[[#This Row],[Severe Cost Burden: Less than or equal to 30% of HAMFI]:[Severe Cost Burden: Greater than 50% but less than or equal to 80% of HAMFI]])</f>
        <v>4245</v>
      </c>
      <c r="G77">
        <v>4940</v>
      </c>
      <c r="H77">
        <v>3535</v>
      </c>
      <c r="I77">
        <v>4730</v>
      </c>
      <c r="J77">
        <f>SUM(CostTbl[[#This Row],[Total: Less than or equal to 30% of HAMFI]:[Total: Greater than 50% but less than or equal to 80% of HAMFI]])</f>
        <v>13205</v>
      </c>
      <c r="K77">
        <f>CostTbl[[#This Row],[Total with Severe Cost Burden]]/CostTbl[[#This Row],[Total renters]]</f>
        <v>0.32146914047709202</v>
      </c>
      <c r="L77">
        <v>13153</v>
      </c>
    </row>
    <row r="78" spans="1:12" x14ac:dyDescent="0.2">
      <c r="A78" t="s">
        <v>268</v>
      </c>
      <c r="B78" t="s">
        <v>109</v>
      </c>
      <c r="C78">
        <v>50</v>
      </c>
      <c r="D78">
        <v>35</v>
      </c>
      <c r="E78">
        <v>0</v>
      </c>
      <c r="F78">
        <f>SUM(CostTbl[[#This Row],[Severe Cost Burden: Less than or equal to 30% of HAMFI]:[Severe Cost Burden: Greater than 50% but less than or equal to 80% of HAMFI]])</f>
        <v>85</v>
      </c>
      <c r="G78">
        <v>235</v>
      </c>
      <c r="H78">
        <v>215</v>
      </c>
      <c r="I78">
        <v>190</v>
      </c>
      <c r="J78">
        <f>SUM(CostTbl[[#This Row],[Total: Less than or equal to 30% of HAMFI]:[Total: Greater than 50% but less than or equal to 80% of HAMFI]])</f>
        <v>640</v>
      </c>
      <c r="K78">
        <f>CostTbl[[#This Row],[Total with Severe Cost Burden]]/CostTbl[[#This Row],[Total renters]]</f>
        <v>0.1328125</v>
      </c>
      <c r="L78">
        <v>13155</v>
      </c>
    </row>
    <row r="79" spans="1:12" x14ac:dyDescent="0.2">
      <c r="A79" t="s">
        <v>269</v>
      </c>
      <c r="B79" t="s">
        <v>110</v>
      </c>
      <c r="C79">
        <v>650</v>
      </c>
      <c r="D79">
        <v>125</v>
      </c>
      <c r="E79">
        <v>30</v>
      </c>
      <c r="F79">
        <f>SUM(CostTbl[[#This Row],[Severe Cost Burden: Less than or equal to 30% of HAMFI]:[Severe Cost Burden: Greater than 50% but less than or equal to 80% of HAMFI]])</f>
        <v>805</v>
      </c>
      <c r="G79">
        <v>1270</v>
      </c>
      <c r="H79">
        <v>1025</v>
      </c>
      <c r="I79">
        <v>1090</v>
      </c>
      <c r="J79">
        <f>SUM(CostTbl[[#This Row],[Total: Less than or equal to 30% of HAMFI]:[Total: Greater than 50% but less than or equal to 80% of HAMFI]])</f>
        <v>3385</v>
      </c>
      <c r="K79">
        <f>CostTbl[[#This Row],[Total with Severe Cost Burden]]/CostTbl[[#This Row],[Total renters]]</f>
        <v>0.2378138847858198</v>
      </c>
      <c r="L79">
        <v>13157</v>
      </c>
    </row>
    <row r="80" spans="1:12" x14ac:dyDescent="0.2">
      <c r="A80" t="s">
        <v>270</v>
      </c>
      <c r="B80" t="s">
        <v>111</v>
      </c>
      <c r="C80">
        <v>155</v>
      </c>
      <c r="D80">
        <v>25</v>
      </c>
      <c r="E80">
        <v>0</v>
      </c>
      <c r="F80">
        <f>SUM(CostTbl[[#This Row],[Severe Cost Burden: Less than or equal to 30% of HAMFI]:[Severe Cost Burden: Greater than 50% but less than or equal to 80% of HAMFI]])</f>
        <v>180</v>
      </c>
      <c r="G80">
        <v>430</v>
      </c>
      <c r="H80">
        <v>305</v>
      </c>
      <c r="I80">
        <v>235</v>
      </c>
      <c r="J80">
        <f>SUM(CostTbl[[#This Row],[Total: Less than or equal to 30% of HAMFI]:[Total: Greater than 50% but less than or equal to 80% of HAMFI]])</f>
        <v>970</v>
      </c>
      <c r="K80">
        <f>CostTbl[[#This Row],[Total with Severe Cost Burden]]/CostTbl[[#This Row],[Total renters]]</f>
        <v>0.18556701030927836</v>
      </c>
      <c r="L80">
        <v>13159</v>
      </c>
    </row>
    <row r="81" spans="1:12" x14ac:dyDescent="0.2">
      <c r="A81" t="s">
        <v>271</v>
      </c>
      <c r="B81" t="s">
        <v>112</v>
      </c>
      <c r="C81">
        <v>255</v>
      </c>
      <c r="D81">
        <v>55</v>
      </c>
      <c r="E81">
        <v>0</v>
      </c>
      <c r="F81">
        <f>SUM(CostTbl[[#This Row],[Severe Cost Burden: Less than or equal to 30% of HAMFI]:[Severe Cost Burden: Greater than 50% but less than or equal to 80% of HAMFI]])</f>
        <v>310</v>
      </c>
      <c r="G81">
        <v>465</v>
      </c>
      <c r="H81">
        <v>265</v>
      </c>
      <c r="I81">
        <v>630</v>
      </c>
      <c r="J81">
        <f>SUM(CostTbl[[#This Row],[Total: Less than or equal to 30% of HAMFI]:[Total: Greater than 50% but less than or equal to 80% of HAMFI]])</f>
        <v>1360</v>
      </c>
      <c r="K81">
        <f>CostTbl[[#This Row],[Total with Severe Cost Burden]]/CostTbl[[#This Row],[Total renters]]</f>
        <v>0.22794117647058823</v>
      </c>
      <c r="L81">
        <v>13161</v>
      </c>
    </row>
    <row r="82" spans="1:12" x14ac:dyDescent="0.2">
      <c r="A82" t="s">
        <v>272</v>
      </c>
      <c r="B82" t="s">
        <v>113</v>
      </c>
      <c r="C82">
        <v>400</v>
      </c>
      <c r="D82">
        <v>35</v>
      </c>
      <c r="E82">
        <v>30</v>
      </c>
      <c r="F82">
        <f>SUM(CostTbl[[#This Row],[Severe Cost Burden: Less than or equal to 30% of HAMFI]:[Severe Cost Burden: Greater than 50% but less than or equal to 80% of HAMFI]])</f>
        <v>465</v>
      </c>
      <c r="G82">
        <v>795</v>
      </c>
      <c r="H82">
        <v>305</v>
      </c>
      <c r="I82">
        <v>555</v>
      </c>
      <c r="J82">
        <f>SUM(CostTbl[[#This Row],[Total: Less than or equal to 30% of HAMFI]:[Total: Greater than 50% but less than or equal to 80% of HAMFI]])</f>
        <v>1655</v>
      </c>
      <c r="K82">
        <f>CostTbl[[#This Row],[Total with Severe Cost Burden]]/CostTbl[[#This Row],[Total renters]]</f>
        <v>0.2809667673716012</v>
      </c>
      <c r="L82">
        <v>13163</v>
      </c>
    </row>
    <row r="83" spans="1:12" x14ac:dyDescent="0.2">
      <c r="A83" t="s">
        <v>273</v>
      </c>
      <c r="B83" t="s">
        <v>114</v>
      </c>
      <c r="C83">
        <v>295</v>
      </c>
      <c r="D83">
        <v>10</v>
      </c>
      <c r="E83">
        <v>0</v>
      </c>
      <c r="F83">
        <f>SUM(CostTbl[[#This Row],[Severe Cost Burden: Less than or equal to 30% of HAMFI]:[Severe Cost Burden: Greater than 50% but less than or equal to 80% of HAMFI]])</f>
        <v>305</v>
      </c>
      <c r="G83">
        <v>460</v>
      </c>
      <c r="H83">
        <v>145</v>
      </c>
      <c r="I83">
        <v>220</v>
      </c>
      <c r="J83">
        <f>SUM(CostTbl[[#This Row],[Total: Less than or equal to 30% of HAMFI]:[Total: Greater than 50% but less than or equal to 80% of HAMFI]])</f>
        <v>825</v>
      </c>
      <c r="K83">
        <f>CostTbl[[#This Row],[Total with Severe Cost Burden]]/CostTbl[[#This Row],[Total renters]]</f>
        <v>0.36969696969696969</v>
      </c>
      <c r="L83">
        <v>13165</v>
      </c>
    </row>
    <row r="84" spans="1:12" x14ac:dyDescent="0.2">
      <c r="A84" t="s">
        <v>274</v>
      </c>
      <c r="B84" t="s">
        <v>115</v>
      </c>
      <c r="C84">
        <v>135</v>
      </c>
      <c r="D84">
        <v>20</v>
      </c>
      <c r="E84">
        <v>10</v>
      </c>
      <c r="F84">
        <f>SUM(CostTbl[[#This Row],[Severe Cost Burden: Less than or equal to 30% of HAMFI]:[Severe Cost Burden: Greater than 50% but less than or equal to 80% of HAMFI]])</f>
        <v>165</v>
      </c>
      <c r="G84">
        <v>375</v>
      </c>
      <c r="H84">
        <v>225</v>
      </c>
      <c r="I84">
        <v>155</v>
      </c>
      <c r="J84">
        <f>SUM(CostTbl[[#This Row],[Total: Less than or equal to 30% of HAMFI]:[Total: Greater than 50% but less than or equal to 80% of HAMFI]])</f>
        <v>755</v>
      </c>
      <c r="K84">
        <f>CostTbl[[#This Row],[Total with Severe Cost Burden]]/CostTbl[[#This Row],[Total renters]]</f>
        <v>0.2185430463576159</v>
      </c>
      <c r="L84">
        <v>13167</v>
      </c>
    </row>
    <row r="85" spans="1:12" x14ac:dyDescent="0.2">
      <c r="A85" t="s">
        <v>275</v>
      </c>
      <c r="B85" t="s">
        <v>116</v>
      </c>
      <c r="C85">
        <v>400</v>
      </c>
      <c r="D85">
        <v>185</v>
      </c>
      <c r="E85">
        <v>0</v>
      </c>
      <c r="F85">
        <f>SUM(CostTbl[[#This Row],[Severe Cost Burden: Less than or equal to 30% of HAMFI]:[Severe Cost Burden: Greater than 50% but less than or equal to 80% of HAMFI]])</f>
        <v>585</v>
      </c>
      <c r="G85">
        <v>545</v>
      </c>
      <c r="H85">
        <v>410</v>
      </c>
      <c r="I85">
        <v>390</v>
      </c>
      <c r="J85">
        <f>SUM(CostTbl[[#This Row],[Total: Less than or equal to 30% of HAMFI]:[Total: Greater than 50% but less than or equal to 80% of HAMFI]])</f>
        <v>1345</v>
      </c>
      <c r="K85">
        <f>CostTbl[[#This Row],[Total with Severe Cost Burden]]/CostTbl[[#This Row],[Total renters]]</f>
        <v>0.43494423791821563</v>
      </c>
      <c r="L85">
        <v>13169</v>
      </c>
    </row>
    <row r="86" spans="1:12" x14ac:dyDescent="0.2">
      <c r="A86" t="s">
        <v>276</v>
      </c>
      <c r="B86" t="s">
        <v>117</v>
      </c>
      <c r="C86">
        <v>265</v>
      </c>
      <c r="D86">
        <v>200</v>
      </c>
      <c r="E86">
        <v>0</v>
      </c>
      <c r="F86">
        <f>SUM(CostTbl[[#This Row],[Severe Cost Burden: Less than or equal to 30% of HAMFI]:[Severe Cost Burden: Greater than 50% but less than or equal to 80% of HAMFI]])</f>
        <v>465</v>
      </c>
      <c r="G86">
        <v>590</v>
      </c>
      <c r="H86">
        <v>525</v>
      </c>
      <c r="I86">
        <v>415</v>
      </c>
      <c r="J86">
        <f>SUM(CostTbl[[#This Row],[Total: Less than or equal to 30% of HAMFI]:[Total: Greater than 50% but less than or equal to 80% of HAMFI]])</f>
        <v>1530</v>
      </c>
      <c r="K86">
        <f>CostTbl[[#This Row],[Total with Severe Cost Burden]]/CostTbl[[#This Row],[Total renters]]</f>
        <v>0.30392156862745096</v>
      </c>
      <c r="L86">
        <v>13171</v>
      </c>
    </row>
    <row r="87" spans="1:12" x14ac:dyDescent="0.2">
      <c r="A87" t="s">
        <v>277</v>
      </c>
      <c r="B87" t="s">
        <v>118</v>
      </c>
      <c r="C87">
        <v>320</v>
      </c>
      <c r="D87">
        <v>70</v>
      </c>
      <c r="E87">
        <v>30</v>
      </c>
      <c r="F87">
        <f>SUM(CostTbl[[#This Row],[Severe Cost Burden: Less than or equal to 30% of HAMFI]:[Severe Cost Burden: Greater than 50% but less than or equal to 80% of HAMFI]])</f>
        <v>420</v>
      </c>
      <c r="G87">
        <v>445</v>
      </c>
      <c r="H87">
        <v>195</v>
      </c>
      <c r="I87">
        <v>300</v>
      </c>
      <c r="J87">
        <f>SUM(CostTbl[[#This Row],[Total: Less than or equal to 30% of HAMFI]:[Total: Greater than 50% but less than or equal to 80% of HAMFI]])</f>
        <v>940</v>
      </c>
      <c r="K87">
        <f>CostTbl[[#This Row],[Total with Severe Cost Burden]]/CostTbl[[#This Row],[Total renters]]</f>
        <v>0.44680851063829785</v>
      </c>
      <c r="L87">
        <v>13173</v>
      </c>
    </row>
    <row r="88" spans="1:12" x14ac:dyDescent="0.2">
      <c r="A88" t="s">
        <v>278</v>
      </c>
      <c r="B88" t="s">
        <v>119</v>
      </c>
      <c r="C88">
        <v>845</v>
      </c>
      <c r="D88">
        <v>190</v>
      </c>
      <c r="E88">
        <v>10</v>
      </c>
      <c r="F88">
        <f>SUM(CostTbl[[#This Row],[Severe Cost Burden: Less than or equal to 30% of HAMFI]:[Severe Cost Burden: Greater than 50% but less than or equal to 80% of HAMFI]])</f>
        <v>1045</v>
      </c>
      <c r="G88">
        <v>1795</v>
      </c>
      <c r="H88">
        <v>1140</v>
      </c>
      <c r="I88">
        <v>1260</v>
      </c>
      <c r="J88">
        <f>SUM(CostTbl[[#This Row],[Total: Less than or equal to 30% of HAMFI]:[Total: Greater than 50% but less than or equal to 80% of HAMFI]])</f>
        <v>4195</v>
      </c>
      <c r="K88">
        <f>CostTbl[[#This Row],[Total with Severe Cost Burden]]/CostTbl[[#This Row],[Total renters]]</f>
        <v>0.24910607866507747</v>
      </c>
      <c r="L88">
        <v>13175</v>
      </c>
    </row>
    <row r="89" spans="1:12" x14ac:dyDescent="0.2">
      <c r="A89" t="s">
        <v>279</v>
      </c>
      <c r="B89" t="s">
        <v>120</v>
      </c>
      <c r="C89">
        <v>250</v>
      </c>
      <c r="D89">
        <v>220</v>
      </c>
      <c r="E89">
        <v>30</v>
      </c>
      <c r="F89">
        <f>SUM(CostTbl[[#This Row],[Severe Cost Burden: Less than or equal to 30% of HAMFI]:[Severe Cost Burden: Greater than 50% but less than or equal to 80% of HAMFI]])</f>
        <v>500</v>
      </c>
      <c r="G89">
        <v>360</v>
      </c>
      <c r="H89">
        <v>395</v>
      </c>
      <c r="I89">
        <v>490</v>
      </c>
      <c r="J89">
        <f>SUM(CostTbl[[#This Row],[Total: Less than or equal to 30% of HAMFI]:[Total: Greater than 50% but less than or equal to 80% of HAMFI]])</f>
        <v>1245</v>
      </c>
      <c r="K89">
        <f>CostTbl[[#This Row],[Total with Severe Cost Burden]]/CostTbl[[#This Row],[Total renters]]</f>
        <v>0.40160642570281124</v>
      </c>
      <c r="L89">
        <v>13177</v>
      </c>
    </row>
    <row r="90" spans="1:12" x14ac:dyDescent="0.2">
      <c r="A90" t="s">
        <v>280</v>
      </c>
      <c r="B90" t="s">
        <v>121</v>
      </c>
      <c r="C90">
        <v>1200</v>
      </c>
      <c r="D90">
        <v>820</v>
      </c>
      <c r="E90">
        <v>535</v>
      </c>
      <c r="F90">
        <f>SUM(CostTbl[[#This Row],[Severe Cost Burden: Less than or equal to 30% of HAMFI]:[Severe Cost Burden: Greater than 50% but less than or equal to 80% of HAMFI]])</f>
        <v>2555</v>
      </c>
      <c r="G90">
        <v>1875</v>
      </c>
      <c r="H90">
        <v>1395</v>
      </c>
      <c r="I90">
        <v>3175</v>
      </c>
      <c r="J90">
        <f>SUM(CostTbl[[#This Row],[Total: Less than or equal to 30% of HAMFI]:[Total: Greater than 50% but less than or equal to 80% of HAMFI]])</f>
        <v>6445</v>
      </c>
      <c r="K90">
        <f>CostTbl[[#This Row],[Total with Severe Cost Burden]]/CostTbl[[#This Row],[Total renters]]</f>
        <v>0.39643134212567882</v>
      </c>
      <c r="L90">
        <v>13179</v>
      </c>
    </row>
    <row r="91" spans="1:12" x14ac:dyDescent="0.2">
      <c r="A91" t="s">
        <v>281</v>
      </c>
      <c r="B91" t="s">
        <v>122</v>
      </c>
      <c r="C91">
        <v>105</v>
      </c>
      <c r="D91">
        <v>60</v>
      </c>
      <c r="E91">
        <v>0</v>
      </c>
      <c r="F91">
        <f>SUM(CostTbl[[#This Row],[Severe Cost Burden: Less than or equal to 30% of HAMFI]:[Severe Cost Burden: Greater than 50% but less than or equal to 80% of HAMFI]])</f>
        <v>165</v>
      </c>
      <c r="G91">
        <v>270</v>
      </c>
      <c r="H91">
        <v>210</v>
      </c>
      <c r="I91">
        <v>150</v>
      </c>
      <c r="J91">
        <f>SUM(CostTbl[[#This Row],[Total: Less than or equal to 30% of HAMFI]:[Total: Greater than 50% but less than or equal to 80% of HAMFI]])</f>
        <v>630</v>
      </c>
      <c r="K91">
        <f>CostTbl[[#This Row],[Total with Severe Cost Burden]]/CostTbl[[#This Row],[Total renters]]</f>
        <v>0.26190476190476192</v>
      </c>
      <c r="L91">
        <v>13181</v>
      </c>
    </row>
    <row r="92" spans="1:12" x14ac:dyDescent="0.2">
      <c r="A92" t="s">
        <v>282</v>
      </c>
      <c r="B92" t="s">
        <v>123</v>
      </c>
      <c r="C92">
        <v>160</v>
      </c>
      <c r="D92">
        <v>95</v>
      </c>
      <c r="E92">
        <v>4</v>
      </c>
      <c r="F92">
        <f>SUM(CostTbl[[#This Row],[Severe Cost Burden: Less than or equal to 30% of HAMFI]:[Severe Cost Burden: Greater than 50% but less than or equal to 80% of HAMFI]])</f>
        <v>259</v>
      </c>
      <c r="G92">
        <v>330</v>
      </c>
      <c r="H92">
        <v>395</v>
      </c>
      <c r="I92">
        <v>365</v>
      </c>
      <c r="J92">
        <f>SUM(CostTbl[[#This Row],[Total: Less than or equal to 30% of HAMFI]:[Total: Greater than 50% but less than or equal to 80% of HAMFI]])</f>
        <v>1090</v>
      </c>
      <c r="K92">
        <f>CostTbl[[#This Row],[Total with Severe Cost Burden]]/CostTbl[[#This Row],[Total renters]]</f>
        <v>0.23761467889908258</v>
      </c>
      <c r="L92">
        <v>13183</v>
      </c>
    </row>
    <row r="93" spans="1:12" x14ac:dyDescent="0.2">
      <c r="A93" t="s">
        <v>283</v>
      </c>
      <c r="B93" t="s">
        <v>124</v>
      </c>
      <c r="C93">
        <v>2740</v>
      </c>
      <c r="D93">
        <v>1025</v>
      </c>
      <c r="E93">
        <v>195</v>
      </c>
      <c r="F93">
        <f>SUM(CostTbl[[#This Row],[Severe Cost Burden: Less than or equal to 30% of HAMFI]:[Severe Cost Burden: Greater than 50% but less than or equal to 80% of HAMFI]])</f>
        <v>3960</v>
      </c>
      <c r="G93">
        <v>5360</v>
      </c>
      <c r="H93">
        <v>3120</v>
      </c>
      <c r="I93">
        <v>3985</v>
      </c>
      <c r="J93">
        <f>SUM(CostTbl[[#This Row],[Total: Less than or equal to 30% of HAMFI]:[Total: Greater than 50% but less than or equal to 80% of HAMFI]])</f>
        <v>12465</v>
      </c>
      <c r="K93">
        <f>CostTbl[[#This Row],[Total with Severe Cost Burden]]/CostTbl[[#This Row],[Total renters]]</f>
        <v>0.3176895306859206</v>
      </c>
      <c r="L93">
        <v>13185</v>
      </c>
    </row>
    <row r="94" spans="1:12" x14ac:dyDescent="0.2">
      <c r="A94" t="s">
        <v>284</v>
      </c>
      <c r="B94" t="s">
        <v>125</v>
      </c>
      <c r="C94">
        <v>550</v>
      </c>
      <c r="D94">
        <v>155</v>
      </c>
      <c r="E94">
        <v>35</v>
      </c>
      <c r="F94">
        <f>SUM(CostTbl[[#This Row],[Severe Cost Burden: Less than or equal to 30% of HAMFI]:[Severe Cost Burden: Greater than 50% but less than or equal to 80% of HAMFI]])</f>
        <v>740</v>
      </c>
      <c r="G94">
        <v>805</v>
      </c>
      <c r="H94">
        <v>795</v>
      </c>
      <c r="I94">
        <v>670</v>
      </c>
      <c r="J94">
        <f>SUM(CostTbl[[#This Row],[Total: Less than or equal to 30% of HAMFI]:[Total: Greater than 50% but less than or equal to 80% of HAMFI]])</f>
        <v>2270</v>
      </c>
      <c r="K94">
        <f>CostTbl[[#This Row],[Total with Severe Cost Burden]]/CostTbl[[#This Row],[Total renters]]</f>
        <v>0.32599118942731276</v>
      </c>
      <c r="L94">
        <v>13187</v>
      </c>
    </row>
    <row r="95" spans="1:12" x14ac:dyDescent="0.2">
      <c r="A95" t="s">
        <v>285</v>
      </c>
      <c r="B95" t="s">
        <v>129</v>
      </c>
      <c r="C95">
        <v>555</v>
      </c>
      <c r="D95">
        <v>190</v>
      </c>
      <c r="E95">
        <v>10</v>
      </c>
      <c r="F95">
        <f>SUM(CostTbl[[#This Row],[Severe Cost Burden: Less than or equal to 30% of HAMFI]:[Severe Cost Burden: Greater than 50% but less than or equal to 80% of HAMFI]])</f>
        <v>755</v>
      </c>
      <c r="G95">
        <v>1085</v>
      </c>
      <c r="H95">
        <v>685</v>
      </c>
      <c r="I95">
        <v>490</v>
      </c>
      <c r="J95">
        <f>SUM(CostTbl[[#This Row],[Total: Less than or equal to 30% of HAMFI]:[Total: Greater than 50% but less than or equal to 80% of HAMFI]])</f>
        <v>2260</v>
      </c>
      <c r="K95">
        <f>CostTbl[[#This Row],[Total with Severe Cost Burden]]/CostTbl[[#This Row],[Total renters]]</f>
        <v>0.33407079646017701</v>
      </c>
      <c r="L95">
        <v>13189</v>
      </c>
    </row>
    <row r="96" spans="1:12" x14ac:dyDescent="0.2">
      <c r="A96" t="s">
        <v>286</v>
      </c>
      <c r="B96" t="s">
        <v>130</v>
      </c>
      <c r="C96">
        <v>165</v>
      </c>
      <c r="D96">
        <v>35</v>
      </c>
      <c r="E96">
        <v>25</v>
      </c>
      <c r="F96">
        <f>SUM(CostTbl[[#This Row],[Severe Cost Burden: Less than or equal to 30% of HAMFI]:[Severe Cost Burden: Greater than 50% but less than or equal to 80% of HAMFI]])</f>
        <v>225</v>
      </c>
      <c r="G96">
        <v>335</v>
      </c>
      <c r="H96">
        <v>220</v>
      </c>
      <c r="I96">
        <v>275</v>
      </c>
      <c r="J96">
        <f>SUM(CostTbl[[#This Row],[Total: Less than or equal to 30% of HAMFI]:[Total: Greater than 50% but less than or equal to 80% of HAMFI]])</f>
        <v>830</v>
      </c>
      <c r="K96">
        <f>CostTbl[[#This Row],[Total with Severe Cost Burden]]/CostTbl[[#This Row],[Total renters]]</f>
        <v>0.27108433734939757</v>
      </c>
      <c r="L96">
        <v>13191</v>
      </c>
    </row>
    <row r="97" spans="1:12" x14ac:dyDescent="0.2">
      <c r="A97" t="s">
        <v>287</v>
      </c>
      <c r="B97" t="s">
        <v>126</v>
      </c>
      <c r="C97">
        <v>225</v>
      </c>
      <c r="D97">
        <v>105</v>
      </c>
      <c r="E97">
        <v>4</v>
      </c>
      <c r="F97">
        <f>SUM(CostTbl[[#This Row],[Severe Cost Burden: Less than or equal to 30% of HAMFI]:[Severe Cost Burden: Greater than 50% but less than or equal to 80% of HAMFI]])</f>
        <v>334</v>
      </c>
      <c r="G97">
        <v>470</v>
      </c>
      <c r="H97">
        <v>370</v>
      </c>
      <c r="I97">
        <v>305</v>
      </c>
      <c r="J97">
        <f>SUM(CostTbl[[#This Row],[Total: Less than or equal to 30% of HAMFI]:[Total: Greater than 50% but less than or equal to 80% of HAMFI]])</f>
        <v>1145</v>
      </c>
      <c r="K97">
        <f>CostTbl[[#This Row],[Total with Severe Cost Burden]]/CostTbl[[#This Row],[Total renters]]</f>
        <v>0.29170305676855895</v>
      </c>
      <c r="L97">
        <v>13193</v>
      </c>
    </row>
    <row r="98" spans="1:12" x14ac:dyDescent="0.2">
      <c r="A98" t="s">
        <v>288</v>
      </c>
      <c r="B98" t="s">
        <v>127</v>
      </c>
      <c r="C98">
        <v>370</v>
      </c>
      <c r="D98">
        <v>25</v>
      </c>
      <c r="E98">
        <v>0</v>
      </c>
      <c r="F98">
        <f>SUM(CostTbl[[#This Row],[Severe Cost Burden: Less than or equal to 30% of HAMFI]:[Severe Cost Burden: Greater than 50% but less than or equal to 80% of HAMFI]])</f>
        <v>395</v>
      </c>
      <c r="G98">
        <v>615</v>
      </c>
      <c r="H98">
        <v>580</v>
      </c>
      <c r="I98">
        <v>585</v>
      </c>
      <c r="J98">
        <f>SUM(CostTbl[[#This Row],[Total: Less than or equal to 30% of HAMFI]:[Total: Greater than 50% but less than or equal to 80% of HAMFI]])</f>
        <v>1780</v>
      </c>
      <c r="K98">
        <f>CostTbl[[#This Row],[Total with Severe Cost Burden]]/CostTbl[[#This Row],[Total renters]]</f>
        <v>0.22191011235955055</v>
      </c>
      <c r="L98">
        <v>13195</v>
      </c>
    </row>
    <row r="99" spans="1:12" x14ac:dyDescent="0.2">
      <c r="A99" t="s">
        <v>289</v>
      </c>
      <c r="B99" t="s">
        <v>128</v>
      </c>
      <c r="C99">
        <v>95</v>
      </c>
      <c r="D99">
        <v>4</v>
      </c>
      <c r="E99">
        <v>0</v>
      </c>
      <c r="F99">
        <f>SUM(CostTbl[[#This Row],[Severe Cost Burden: Less than or equal to 30% of HAMFI]:[Severe Cost Burden: Greater than 50% but less than or equal to 80% of HAMFI]])</f>
        <v>99</v>
      </c>
      <c r="G99">
        <v>240</v>
      </c>
      <c r="H99">
        <v>205</v>
      </c>
      <c r="I99">
        <v>90</v>
      </c>
      <c r="J99">
        <f>SUM(CostTbl[[#This Row],[Total: Less than or equal to 30% of HAMFI]:[Total: Greater than 50% but less than or equal to 80% of HAMFI]])</f>
        <v>535</v>
      </c>
      <c r="K99">
        <f>CostTbl[[#This Row],[Total with Severe Cost Burden]]/CostTbl[[#This Row],[Total renters]]</f>
        <v>0.18504672897196262</v>
      </c>
      <c r="L99">
        <v>13197</v>
      </c>
    </row>
    <row r="100" spans="1:12" x14ac:dyDescent="0.2">
      <c r="A100" t="s">
        <v>290</v>
      </c>
      <c r="B100" t="s">
        <v>131</v>
      </c>
      <c r="C100">
        <v>410</v>
      </c>
      <c r="D100">
        <v>95</v>
      </c>
      <c r="E100">
        <v>4</v>
      </c>
      <c r="F100">
        <f>SUM(CostTbl[[#This Row],[Severe Cost Burden: Less than or equal to 30% of HAMFI]:[Severe Cost Burden: Greater than 50% but less than or equal to 80% of HAMFI]])</f>
        <v>509</v>
      </c>
      <c r="G100">
        <v>755</v>
      </c>
      <c r="H100">
        <v>620</v>
      </c>
      <c r="I100">
        <v>595</v>
      </c>
      <c r="J100">
        <f>SUM(CostTbl[[#This Row],[Total: Less than or equal to 30% of HAMFI]:[Total: Greater than 50% but less than or equal to 80% of HAMFI]])</f>
        <v>1970</v>
      </c>
      <c r="K100">
        <f>CostTbl[[#This Row],[Total with Severe Cost Burden]]/CostTbl[[#This Row],[Total renters]]</f>
        <v>0.25837563451776652</v>
      </c>
      <c r="L100">
        <v>13199</v>
      </c>
    </row>
    <row r="101" spans="1:12" x14ac:dyDescent="0.2">
      <c r="A101" t="s">
        <v>291</v>
      </c>
      <c r="B101" t="s">
        <v>132</v>
      </c>
      <c r="C101">
        <v>65</v>
      </c>
      <c r="D101">
        <v>30</v>
      </c>
      <c r="E101">
        <v>0</v>
      </c>
      <c r="F101">
        <f>SUM(CostTbl[[#This Row],[Severe Cost Burden: Less than or equal to 30% of HAMFI]:[Severe Cost Burden: Greater than 50% but less than or equal to 80% of HAMFI]])</f>
        <v>95</v>
      </c>
      <c r="G101">
        <v>255</v>
      </c>
      <c r="H101">
        <v>145</v>
      </c>
      <c r="I101">
        <v>105</v>
      </c>
      <c r="J101">
        <f>SUM(CostTbl[[#This Row],[Total: Less than or equal to 30% of HAMFI]:[Total: Greater than 50% but less than or equal to 80% of HAMFI]])</f>
        <v>505</v>
      </c>
      <c r="K101">
        <f>CostTbl[[#This Row],[Total with Severe Cost Burden]]/CostTbl[[#This Row],[Total renters]]</f>
        <v>0.18811881188118812</v>
      </c>
      <c r="L101">
        <v>13201</v>
      </c>
    </row>
    <row r="102" spans="1:12" x14ac:dyDescent="0.2">
      <c r="A102" t="s">
        <v>292</v>
      </c>
      <c r="B102" t="s">
        <v>133</v>
      </c>
      <c r="C102">
        <v>465</v>
      </c>
      <c r="D102">
        <v>70</v>
      </c>
      <c r="E102">
        <v>35</v>
      </c>
      <c r="F102">
        <f>SUM(CostTbl[[#This Row],[Severe Cost Burden: Less than or equal to 30% of HAMFI]:[Severe Cost Burden: Greater than 50% but less than or equal to 80% of HAMFI]])</f>
        <v>570</v>
      </c>
      <c r="G102">
        <v>685</v>
      </c>
      <c r="H102">
        <v>645</v>
      </c>
      <c r="I102">
        <v>605</v>
      </c>
      <c r="J102">
        <f>SUM(CostTbl[[#This Row],[Total: Less than or equal to 30% of HAMFI]:[Total: Greater than 50% but less than or equal to 80% of HAMFI]])</f>
        <v>1935</v>
      </c>
      <c r="K102">
        <f>CostTbl[[#This Row],[Total with Severe Cost Burden]]/CostTbl[[#This Row],[Total renters]]</f>
        <v>0.29457364341085274</v>
      </c>
      <c r="L102">
        <v>13205</v>
      </c>
    </row>
    <row r="103" spans="1:12" x14ac:dyDescent="0.2">
      <c r="A103" t="s">
        <v>293</v>
      </c>
      <c r="B103" t="s">
        <v>134</v>
      </c>
      <c r="C103">
        <v>200</v>
      </c>
      <c r="D103">
        <v>40</v>
      </c>
      <c r="E103">
        <v>0</v>
      </c>
      <c r="F103">
        <f>SUM(CostTbl[[#This Row],[Severe Cost Burden: Less than or equal to 30% of HAMFI]:[Severe Cost Burden: Greater than 50% but less than or equal to 80% of HAMFI]])</f>
        <v>240</v>
      </c>
      <c r="G103">
        <v>515</v>
      </c>
      <c r="H103">
        <v>435</v>
      </c>
      <c r="I103">
        <v>570</v>
      </c>
      <c r="J103">
        <f>SUM(CostTbl[[#This Row],[Total: Less than or equal to 30% of HAMFI]:[Total: Greater than 50% but less than or equal to 80% of HAMFI]])</f>
        <v>1520</v>
      </c>
      <c r="K103">
        <f>CostTbl[[#This Row],[Total with Severe Cost Burden]]/CostTbl[[#This Row],[Total renters]]</f>
        <v>0.15789473684210525</v>
      </c>
      <c r="L103">
        <v>13207</v>
      </c>
    </row>
    <row r="104" spans="1:12" x14ac:dyDescent="0.2">
      <c r="A104" t="s">
        <v>294</v>
      </c>
      <c r="B104" t="s">
        <v>135</v>
      </c>
      <c r="C104">
        <v>145</v>
      </c>
      <c r="D104">
        <v>20</v>
      </c>
      <c r="E104">
        <v>4</v>
      </c>
      <c r="F104">
        <f>SUM(CostTbl[[#This Row],[Severe Cost Burden: Less than or equal to 30% of HAMFI]:[Severe Cost Burden: Greater than 50% but less than or equal to 80% of HAMFI]])</f>
        <v>169</v>
      </c>
      <c r="G104">
        <v>270</v>
      </c>
      <c r="H104">
        <v>190</v>
      </c>
      <c r="I104">
        <v>190</v>
      </c>
      <c r="J104">
        <f>SUM(CostTbl[[#This Row],[Total: Less than or equal to 30% of HAMFI]:[Total: Greater than 50% but less than or equal to 80% of HAMFI]])</f>
        <v>650</v>
      </c>
      <c r="K104">
        <f>CostTbl[[#This Row],[Total with Severe Cost Burden]]/CostTbl[[#This Row],[Total renters]]</f>
        <v>0.26</v>
      </c>
      <c r="L104">
        <v>13209</v>
      </c>
    </row>
    <row r="105" spans="1:12" x14ac:dyDescent="0.2">
      <c r="A105" t="s">
        <v>295</v>
      </c>
      <c r="B105" t="s">
        <v>136</v>
      </c>
      <c r="C105">
        <v>220</v>
      </c>
      <c r="D105">
        <v>25</v>
      </c>
      <c r="E105">
        <v>0</v>
      </c>
      <c r="F105">
        <f>SUM(CostTbl[[#This Row],[Severe Cost Burden: Less than or equal to 30% of HAMFI]:[Severe Cost Burden: Greater than 50% but less than or equal to 80% of HAMFI]])</f>
        <v>245</v>
      </c>
      <c r="G105">
        <v>385</v>
      </c>
      <c r="H105">
        <v>265</v>
      </c>
      <c r="I105">
        <v>250</v>
      </c>
      <c r="J105">
        <f>SUM(CostTbl[[#This Row],[Total: Less than or equal to 30% of HAMFI]:[Total: Greater than 50% but less than or equal to 80% of HAMFI]])</f>
        <v>900</v>
      </c>
      <c r="K105">
        <f>CostTbl[[#This Row],[Total with Severe Cost Burden]]/CostTbl[[#This Row],[Total renters]]</f>
        <v>0.2722222222222222</v>
      </c>
      <c r="L105">
        <v>13211</v>
      </c>
    </row>
    <row r="106" spans="1:12" x14ac:dyDescent="0.2">
      <c r="A106" t="s">
        <v>296</v>
      </c>
      <c r="B106" t="s">
        <v>137</v>
      </c>
      <c r="C106">
        <v>345</v>
      </c>
      <c r="D106">
        <v>195</v>
      </c>
      <c r="E106">
        <v>0</v>
      </c>
      <c r="F106">
        <f>SUM(CostTbl[[#This Row],[Severe Cost Burden: Less than or equal to 30% of HAMFI]:[Severe Cost Burden: Greater than 50% but less than or equal to 80% of HAMFI]])</f>
        <v>540</v>
      </c>
      <c r="G106">
        <v>595</v>
      </c>
      <c r="H106">
        <v>860</v>
      </c>
      <c r="I106">
        <v>1225</v>
      </c>
      <c r="J106">
        <f>SUM(CostTbl[[#This Row],[Total: Less than or equal to 30% of HAMFI]:[Total: Greater than 50% but less than or equal to 80% of HAMFI]])</f>
        <v>2680</v>
      </c>
      <c r="K106">
        <f>CostTbl[[#This Row],[Total with Severe Cost Burden]]/CostTbl[[#This Row],[Total renters]]</f>
        <v>0.20149253731343283</v>
      </c>
      <c r="L106">
        <v>13213</v>
      </c>
    </row>
    <row r="107" spans="1:12" x14ac:dyDescent="0.2">
      <c r="A107" t="s">
        <v>297</v>
      </c>
      <c r="B107" t="s">
        <v>138</v>
      </c>
      <c r="C107">
        <v>5970</v>
      </c>
      <c r="D107">
        <v>2515</v>
      </c>
      <c r="E107">
        <v>445</v>
      </c>
      <c r="F107">
        <f>SUM(CostTbl[[#This Row],[Severe Cost Burden: Less than or equal to 30% of HAMFI]:[Severe Cost Burden: Greater than 50% but less than or equal to 80% of HAMFI]])</f>
        <v>8930</v>
      </c>
      <c r="G107">
        <v>8545</v>
      </c>
      <c r="H107">
        <v>5840</v>
      </c>
      <c r="I107">
        <v>6995</v>
      </c>
      <c r="J107">
        <f>SUM(CostTbl[[#This Row],[Total: Less than or equal to 30% of HAMFI]:[Total: Greater than 50% but less than or equal to 80% of HAMFI]])</f>
        <v>21380</v>
      </c>
      <c r="K107">
        <f>CostTbl[[#This Row],[Total with Severe Cost Burden]]/CostTbl[[#This Row],[Total renters]]</f>
        <v>0.4176800748362956</v>
      </c>
      <c r="L107">
        <v>13215</v>
      </c>
    </row>
    <row r="108" spans="1:12" x14ac:dyDescent="0.2">
      <c r="A108" t="s">
        <v>298</v>
      </c>
      <c r="B108" t="s">
        <v>139</v>
      </c>
      <c r="C108">
        <v>2720</v>
      </c>
      <c r="D108">
        <v>630</v>
      </c>
      <c r="E108">
        <v>180</v>
      </c>
      <c r="F108">
        <f>SUM(CostTbl[[#This Row],[Severe Cost Burden: Less than or equal to 30% of HAMFI]:[Severe Cost Burden: Greater than 50% but less than or equal to 80% of HAMFI]])</f>
        <v>3530</v>
      </c>
      <c r="G108">
        <v>3670</v>
      </c>
      <c r="H108">
        <v>2730</v>
      </c>
      <c r="I108">
        <v>2720</v>
      </c>
      <c r="J108">
        <f>SUM(CostTbl[[#This Row],[Total: Less than or equal to 30% of HAMFI]:[Total: Greater than 50% but less than or equal to 80% of HAMFI]])</f>
        <v>9120</v>
      </c>
      <c r="K108">
        <f>CostTbl[[#This Row],[Total with Severe Cost Burden]]/CostTbl[[#This Row],[Total renters]]</f>
        <v>0.38706140350877194</v>
      </c>
      <c r="L108">
        <v>13217</v>
      </c>
    </row>
    <row r="109" spans="1:12" x14ac:dyDescent="0.2">
      <c r="A109" t="s">
        <v>299</v>
      </c>
      <c r="B109" t="s">
        <v>140</v>
      </c>
      <c r="C109">
        <v>195</v>
      </c>
      <c r="D109">
        <v>45</v>
      </c>
      <c r="E109">
        <v>20</v>
      </c>
      <c r="F109">
        <f>SUM(CostTbl[[#This Row],[Severe Cost Burden: Less than or equal to 30% of HAMFI]:[Severe Cost Burden: Greater than 50% but less than or equal to 80% of HAMFI]])</f>
        <v>260</v>
      </c>
      <c r="G109">
        <v>250</v>
      </c>
      <c r="H109">
        <v>315</v>
      </c>
      <c r="I109">
        <v>730</v>
      </c>
      <c r="J109">
        <f>SUM(CostTbl[[#This Row],[Total: Less than or equal to 30% of HAMFI]:[Total: Greater than 50% but less than or equal to 80% of HAMFI]])</f>
        <v>1295</v>
      </c>
      <c r="K109">
        <f>CostTbl[[#This Row],[Total with Severe Cost Burden]]/CostTbl[[#This Row],[Total renters]]</f>
        <v>0.20077220077220076</v>
      </c>
      <c r="L109">
        <v>13219</v>
      </c>
    </row>
    <row r="110" spans="1:12" x14ac:dyDescent="0.2">
      <c r="A110" t="s">
        <v>300</v>
      </c>
      <c r="B110" t="s">
        <v>141</v>
      </c>
      <c r="C110">
        <v>215</v>
      </c>
      <c r="D110">
        <v>30</v>
      </c>
      <c r="E110">
        <v>0</v>
      </c>
      <c r="F110">
        <f>SUM(CostTbl[[#This Row],[Severe Cost Burden: Less than or equal to 30% of HAMFI]:[Severe Cost Burden: Greater than 50% but less than or equal to 80% of HAMFI]])</f>
        <v>245</v>
      </c>
      <c r="G110">
        <v>400</v>
      </c>
      <c r="H110">
        <v>320</v>
      </c>
      <c r="I110">
        <v>225</v>
      </c>
      <c r="J110">
        <f>SUM(CostTbl[[#This Row],[Total: Less than or equal to 30% of HAMFI]:[Total: Greater than 50% but less than or equal to 80% of HAMFI]])</f>
        <v>945</v>
      </c>
      <c r="K110">
        <f>CostTbl[[#This Row],[Total with Severe Cost Burden]]/CostTbl[[#This Row],[Total renters]]</f>
        <v>0.25925925925925924</v>
      </c>
      <c r="L110">
        <v>13221</v>
      </c>
    </row>
    <row r="111" spans="1:12" x14ac:dyDescent="0.2">
      <c r="A111" t="s">
        <v>301</v>
      </c>
      <c r="B111" t="s">
        <v>142</v>
      </c>
      <c r="C111">
        <v>1725</v>
      </c>
      <c r="D111">
        <v>570</v>
      </c>
      <c r="E111">
        <v>180</v>
      </c>
      <c r="F111">
        <f>SUM(CostTbl[[#This Row],[Severe Cost Burden: Less than or equal to 30% of HAMFI]:[Severe Cost Burden: Greater than 50% but less than or equal to 80% of HAMFI]])</f>
        <v>2475</v>
      </c>
      <c r="G111">
        <v>2355</v>
      </c>
      <c r="H111">
        <v>1960</v>
      </c>
      <c r="I111">
        <v>3825</v>
      </c>
      <c r="J111">
        <f>SUM(CostTbl[[#This Row],[Total: Less than or equal to 30% of HAMFI]:[Total: Greater than 50% but less than or equal to 80% of HAMFI]])</f>
        <v>8140</v>
      </c>
      <c r="K111">
        <f>CostTbl[[#This Row],[Total with Severe Cost Burden]]/CostTbl[[#This Row],[Total renters]]</f>
        <v>0.30405405405405406</v>
      </c>
      <c r="L111">
        <v>13223</v>
      </c>
    </row>
    <row r="112" spans="1:12" x14ac:dyDescent="0.2">
      <c r="A112" t="s">
        <v>302</v>
      </c>
      <c r="B112" t="s">
        <v>143</v>
      </c>
      <c r="C112">
        <v>500</v>
      </c>
      <c r="D112">
        <v>180</v>
      </c>
      <c r="E112">
        <v>25</v>
      </c>
      <c r="F112">
        <f>SUM(CostTbl[[#This Row],[Severe Cost Burden: Less than or equal to 30% of HAMFI]:[Severe Cost Burden: Greater than 50% but less than or equal to 80% of HAMFI]])</f>
        <v>705</v>
      </c>
      <c r="G112">
        <v>920</v>
      </c>
      <c r="H112">
        <v>800</v>
      </c>
      <c r="I112">
        <v>875</v>
      </c>
      <c r="J112">
        <f>SUM(CostTbl[[#This Row],[Total: Less than or equal to 30% of HAMFI]:[Total: Greater than 50% but less than or equal to 80% of HAMFI]])</f>
        <v>2595</v>
      </c>
      <c r="K112">
        <f>CostTbl[[#This Row],[Total with Severe Cost Burden]]/CostTbl[[#This Row],[Total renters]]</f>
        <v>0.27167630057803466</v>
      </c>
      <c r="L112">
        <v>13225</v>
      </c>
    </row>
    <row r="113" spans="1:12" x14ac:dyDescent="0.2">
      <c r="A113" t="s">
        <v>303</v>
      </c>
      <c r="B113" t="s">
        <v>144</v>
      </c>
      <c r="C113">
        <v>430</v>
      </c>
      <c r="D113">
        <v>20</v>
      </c>
      <c r="E113">
        <v>10</v>
      </c>
      <c r="F113">
        <f>SUM(CostTbl[[#This Row],[Severe Cost Burden: Less than or equal to 30% of HAMFI]:[Severe Cost Burden: Greater than 50% but less than or equal to 80% of HAMFI]])</f>
        <v>460</v>
      </c>
      <c r="G113">
        <v>755</v>
      </c>
      <c r="H113">
        <v>685</v>
      </c>
      <c r="I113">
        <v>440</v>
      </c>
      <c r="J113">
        <f>SUM(CostTbl[[#This Row],[Total: Less than or equal to 30% of HAMFI]:[Total: Greater than 50% but less than or equal to 80% of HAMFI]])</f>
        <v>1880</v>
      </c>
      <c r="K113">
        <f>CostTbl[[#This Row],[Total with Severe Cost Burden]]/CostTbl[[#This Row],[Total renters]]</f>
        <v>0.24468085106382978</v>
      </c>
      <c r="L113">
        <v>13227</v>
      </c>
    </row>
    <row r="114" spans="1:12" x14ac:dyDescent="0.2">
      <c r="A114" t="s">
        <v>304</v>
      </c>
      <c r="B114" t="s">
        <v>145</v>
      </c>
      <c r="C114">
        <v>125</v>
      </c>
      <c r="D114">
        <v>60</v>
      </c>
      <c r="E114">
        <v>0</v>
      </c>
      <c r="F114">
        <f>SUM(CostTbl[[#This Row],[Severe Cost Burden: Less than or equal to 30% of HAMFI]:[Severe Cost Burden: Greater than 50% but less than or equal to 80% of HAMFI]])</f>
        <v>185</v>
      </c>
      <c r="G114">
        <v>275</v>
      </c>
      <c r="H114">
        <v>575</v>
      </c>
      <c r="I114">
        <v>300</v>
      </c>
      <c r="J114">
        <f>SUM(CostTbl[[#This Row],[Total: Less than or equal to 30% of HAMFI]:[Total: Greater than 50% but less than or equal to 80% of HAMFI]])</f>
        <v>1150</v>
      </c>
      <c r="K114">
        <f>CostTbl[[#This Row],[Total with Severe Cost Burden]]/CostTbl[[#This Row],[Total renters]]</f>
        <v>0.16086956521739129</v>
      </c>
      <c r="L114">
        <v>13229</v>
      </c>
    </row>
    <row r="115" spans="1:12" x14ac:dyDescent="0.2">
      <c r="A115" t="s">
        <v>305</v>
      </c>
      <c r="B115" t="s">
        <v>146</v>
      </c>
      <c r="C115">
        <v>90</v>
      </c>
      <c r="D115">
        <v>15</v>
      </c>
      <c r="E115">
        <v>0</v>
      </c>
      <c r="F115">
        <f>SUM(CostTbl[[#This Row],[Severe Cost Burden: Less than or equal to 30% of HAMFI]:[Severe Cost Burden: Greater than 50% but less than or equal to 80% of HAMFI]])</f>
        <v>105</v>
      </c>
      <c r="G115">
        <v>225</v>
      </c>
      <c r="H115">
        <v>175</v>
      </c>
      <c r="I115">
        <v>260</v>
      </c>
      <c r="J115">
        <f>SUM(CostTbl[[#This Row],[Total: Less than or equal to 30% of HAMFI]:[Total: Greater than 50% but less than or equal to 80% of HAMFI]])</f>
        <v>660</v>
      </c>
      <c r="K115">
        <f>CostTbl[[#This Row],[Total with Severe Cost Burden]]/CostTbl[[#This Row],[Total renters]]</f>
        <v>0.15909090909090909</v>
      </c>
      <c r="L115">
        <v>13231</v>
      </c>
    </row>
    <row r="116" spans="1:12" x14ac:dyDescent="0.2">
      <c r="A116" t="s">
        <v>306</v>
      </c>
      <c r="B116" t="s">
        <v>147</v>
      </c>
      <c r="C116">
        <v>830</v>
      </c>
      <c r="D116">
        <v>505</v>
      </c>
      <c r="E116">
        <v>20</v>
      </c>
      <c r="F116">
        <f>SUM(CostTbl[[#This Row],[Severe Cost Burden: Less than or equal to 30% of HAMFI]:[Severe Cost Burden: Greater than 50% but less than or equal to 80% of HAMFI]])</f>
        <v>1355</v>
      </c>
      <c r="G116">
        <v>1170</v>
      </c>
      <c r="H116">
        <v>1115</v>
      </c>
      <c r="I116">
        <v>1225</v>
      </c>
      <c r="J116">
        <f>SUM(CostTbl[[#This Row],[Total: Less than or equal to 30% of HAMFI]:[Total: Greater than 50% but less than or equal to 80% of HAMFI]])</f>
        <v>3510</v>
      </c>
      <c r="K116">
        <f>CostTbl[[#This Row],[Total with Severe Cost Burden]]/CostTbl[[#This Row],[Total renters]]</f>
        <v>0.38603988603988604</v>
      </c>
      <c r="L116">
        <v>13233</v>
      </c>
    </row>
    <row r="117" spans="1:12" x14ac:dyDescent="0.2">
      <c r="A117" t="s">
        <v>307</v>
      </c>
      <c r="B117" t="s">
        <v>148</v>
      </c>
      <c r="C117">
        <v>310</v>
      </c>
      <c r="D117">
        <v>100</v>
      </c>
      <c r="E117">
        <v>0</v>
      </c>
      <c r="F117">
        <f>SUM(CostTbl[[#This Row],[Severe Cost Burden: Less than or equal to 30% of HAMFI]:[Severe Cost Burden: Greater than 50% but less than or equal to 80% of HAMFI]])</f>
        <v>410</v>
      </c>
      <c r="G117">
        <v>385</v>
      </c>
      <c r="H117">
        <v>280</v>
      </c>
      <c r="I117">
        <v>190</v>
      </c>
      <c r="J117">
        <f>SUM(CostTbl[[#This Row],[Total: Less than or equal to 30% of HAMFI]:[Total: Greater than 50% but less than or equal to 80% of HAMFI]])</f>
        <v>855</v>
      </c>
      <c r="K117">
        <f>CostTbl[[#This Row],[Total with Severe Cost Burden]]/CostTbl[[#This Row],[Total renters]]</f>
        <v>0.47953216374269003</v>
      </c>
      <c r="L117">
        <v>13235</v>
      </c>
    </row>
    <row r="118" spans="1:12" x14ac:dyDescent="0.2">
      <c r="A118" t="s">
        <v>308</v>
      </c>
      <c r="B118" t="s">
        <v>149</v>
      </c>
      <c r="C118">
        <v>425</v>
      </c>
      <c r="D118">
        <v>10</v>
      </c>
      <c r="E118">
        <v>90</v>
      </c>
      <c r="F118">
        <f>SUM(CostTbl[[#This Row],[Severe Cost Burden: Less than or equal to 30% of HAMFI]:[Severe Cost Burden: Greater than 50% but less than or equal to 80% of HAMFI]])</f>
        <v>525</v>
      </c>
      <c r="G118">
        <v>650</v>
      </c>
      <c r="H118">
        <v>215</v>
      </c>
      <c r="I118">
        <v>530</v>
      </c>
      <c r="J118">
        <f>SUM(CostTbl[[#This Row],[Total: Less than or equal to 30% of HAMFI]:[Total: Greater than 50% but less than or equal to 80% of HAMFI]])</f>
        <v>1395</v>
      </c>
      <c r="K118">
        <f>CostTbl[[#This Row],[Total with Severe Cost Burden]]/CostTbl[[#This Row],[Total renters]]</f>
        <v>0.37634408602150538</v>
      </c>
      <c r="L118">
        <v>13237</v>
      </c>
    </row>
    <row r="119" spans="1:12" x14ac:dyDescent="0.2">
      <c r="A119" t="s">
        <v>309</v>
      </c>
      <c r="B119" t="s">
        <v>150</v>
      </c>
      <c r="C119">
        <v>60</v>
      </c>
      <c r="D119">
        <v>20</v>
      </c>
      <c r="E119">
        <v>0</v>
      </c>
      <c r="F119">
        <f>SUM(CostTbl[[#This Row],[Severe Cost Burden: Less than or equal to 30% of HAMFI]:[Severe Cost Burden: Greater than 50% but less than or equal to 80% of HAMFI]])</f>
        <v>80</v>
      </c>
      <c r="G119">
        <v>85</v>
      </c>
      <c r="H119">
        <v>65</v>
      </c>
      <c r="I119">
        <v>10</v>
      </c>
      <c r="J119">
        <f>SUM(CostTbl[[#This Row],[Total: Less than or equal to 30% of HAMFI]:[Total: Greater than 50% but less than or equal to 80% of HAMFI]])</f>
        <v>160</v>
      </c>
      <c r="K119">
        <f>CostTbl[[#This Row],[Total with Severe Cost Burden]]/CostTbl[[#This Row],[Total renters]]</f>
        <v>0.5</v>
      </c>
      <c r="L119">
        <v>13239</v>
      </c>
    </row>
    <row r="120" spans="1:12" x14ac:dyDescent="0.2">
      <c r="A120" t="s">
        <v>310</v>
      </c>
      <c r="B120" t="s">
        <v>151</v>
      </c>
      <c r="C120">
        <v>345</v>
      </c>
      <c r="D120">
        <v>100</v>
      </c>
      <c r="E120">
        <v>25</v>
      </c>
      <c r="F120">
        <f>SUM(CostTbl[[#This Row],[Severe Cost Burden: Less than or equal to 30% of HAMFI]:[Severe Cost Burden: Greater than 50% but less than or equal to 80% of HAMFI]])</f>
        <v>470</v>
      </c>
      <c r="G120">
        <v>485</v>
      </c>
      <c r="H120">
        <v>315</v>
      </c>
      <c r="I120">
        <v>335</v>
      </c>
      <c r="J120">
        <f>SUM(CostTbl[[#This Row],[Total: Less than or equal to 30% of HAMFI]:[Total: Greater than 50% but less than or equal to 80% of HAMFI]])</f>
        <v>1135</v>
      </c>
      <c r="K120">
        <f>CostTbl[[#This Row],[Total with Severe Cost Burden]]/CostTbl[[#This Row],[Total renters]]</f>
        <v>0.41409691629955947</v>
      </c>
      <c r="L120">
        <v>13241</v>
      </c>
    </row>
    <row r="121" spans="1:12" x14ac:dyDescent="0.2">
      <c r="A121" t="s">
        <v>311</v>
      </c>
      <c r="B121" t="s">
        <v>152</v>
      </c>
      <c r="C121">
        <v>95</v>
      </c>
      <c r="D121">
        <v>60</v>
      </c>
      <c r="E121">
        <v>0</v>
      </c>
      <c r="F121">
        <f>SUM(CostTbl[[#This Row],[Severe Cost Burden: Less than or equal to 30% of HAMFI]:[Severe Cost Burden: Greater than 50% but less than or equal to 80% of HAMFI]])</f>
        <v>155</v>
      </c>
      <c r="G121">
        <v>220</v>
      </c>
      <c r="H121">
        <v>295</v>
      </c>
      <c r="I121">
        <v>280</v>
      </c>
      <c r="J121">
        <f>SUM(CostTbl[[#This Row],[Total: Less than or equal to 30% of HAMFI]:[Total: Greater than 50% but less than or equal to 80% of HAMFI]])</f>
        <v>795</v>
      </c>
      <c r="K121">
        <f>CostTbl[[#This Row],[Total with Severe Cost Burden]]/CostTbl[[#This Row],[Total renters]]</f>
        <v>0.19496855345911951</v>
      </c>
      <c r="L121">
        <v>13243</v>
      </c>
    </row>
    <row r="122" spans="1:12" x14ac:dyDescent="0.2">
      <c r="A122" t="s">
        <v>312</v>
      </c>
      <c r="B122" t="s">
        <v>153</v>
      </c>
      <c r="C122">
        <v>6460</v>
      </c>
      <c r="D122">
        <v>2385</v>
      </c>
      <c r="E122">
        <v>360</v>
      </c>
      <c r="F122">
        <f>SUM(CostTbl[[#This Row],[Severe Cost Burden: Less than or equal to 30% of HAMFI]:[Severe Cost Burden: Greater than 50% but less than or equal to 80% of HAMFI]])</f>
        <v>9205</v>
      </c>
      <c r="G122">
        <v>9775</v>
      </c>
      <c r="H122">
        <v>6630</v>
      </c>
      <c r="I122">
        <v>6325</v>
      </c>
      <c r="J122">
        <f>SUM(CostTbl[[#This Row],[Total: Less than or equal to 30% of HAMFI]:[Total: Greater than 50% but less than or equal to 80% of HAMFI]])</f>
        <v>22730</v>
      </c>
      <c r="K122">
        <f>CostTbl[[#This Row],[Total with Severe Cost Burden]]/CostTbl[[#This Row],[Total renters]]</f>
        <v>0.40497140343158822</v>
      </c>
      <c r="L122">
        <v>13245</v>
      </c>
    </row>
    <row r="123" spans="1:12" x14ac:dyDescent="0.2">
      <c r="A123" t="s">
        <v>313</v>
      </c>
      <c r="B123" t="s">
        <v>154</v>
      </c>
      <c r="C123">
        <v>1475</v>
      </c>
      <c r="D123">
        <v>655</v>
      </c>
      <c r="E123">
        <v>45</v>
      </c>
      <c r="F123">
        <f>SUM(CostTbl[[#This Row],[Severe Cost Burden: Less than or equal to 30% of HAMFI]:[Severe Cost Burden: Greater than 50% but less than or equal to 80% of HAMFI]])</f>
        <v>2175</v>
      </c>
      <c r="G123">
        <v>2285</v>
      </c>
      <c r="H123">
        <v>1930</v>
      </c>
      <c r="I123">
        <v>2740</v>
      </c>
      <c r="J123">
        <f>SUM(CostTbl[[#This Row],[Total: Less than or equal to 30% of HAMFI]:[Total: Greater than 50% but less than or equal to 80% of HAMFI]])</f>
        <v>6955</v>
      </c>
      <c r="K123">
        <f>CostTbl[[#This Row],[Total with Severe Cost Burden]]/CostTbl[[#This Row],[Total renters]]</f>
        <v>0.31272465851905107</v>
      </c>
      <c r="L123">
        <v>13247</v>
      </c>
    </row>
    <row r="124" spans="1:12" x14ac:dyDescent="0.2">
      <c r="A124" t="s">
        <v>314</v>
      </c>
      <c r="B124" t="s">
        <v>155</v>
      </c>
      <c r="C124">
        <v>110</v>
      </c>
      <c r="D124">
        <v>4</v>
      </c>
      <c r="E124">
        <v>15</v>
      </c>
      <c r="F124">
        <f>SUM(CostTbl[[#This Row],[Severe Cost Burden: Less than or equal to 30% of HAMFI]:[Severe Cost Burden: Greater than 50% but less than or equal to 80% of HAMFI]])</f>
        <v>129</v>
      </c>
      <c r="G124">
        <v>205</v>
      </c>
      <c r="H124">
        <v>50</v>
      </c>
      <c r="I124">
        <v>125</v>
      </c>
      <c r="J124">
        <f>SUM(CostTbl[[#This Row],[Total: Less than or equal to 30% of HAMFI]:[Total: Greater than 50% but less than or equal to 80% of HAMFI]])</f>
        <v>380</v>
      </c>
      <c r="K124">
        <f>CostTbl[[#This Row],[Total with Severe Cost Burden]]/CostTbl[[#This Row],[Total renters]]</f>
        <v>0.33947368421052632</v>
      </c>
      <c r="L124">
        <v>13249</v>
      </c>
    </row>
    <row r="125" spans="1:12" x14ac:dyDescent="0.2">
      <c r="A125" t="s">
        <v>315</v>
      </c>
      <c r="B125" t="s">
        <v>156</v>
      </c>
      <c r="C125">
        <v>145</v>
      </c>
      <c r="D125">
        <v>45</v>
      </c>
      <c r="E125">
        <v>0</v>
      </c>
      <c r="F125">
        <f>SUM(CostTbl[[#This Row],[Severe Cost Burden: Less than or equal to 30% of HAMFI]:[Severe Cost Burden: Greater than 50% but less than or equal to 80% of HAMFI]])</f>
        <v>190</v>
      </c>
      <c r="G125">
        <v>330</v>
      </c>
      <c r="H125">
        <v>285</v>
      </c>
      <c r="I125">
        <v>315</v>
      </c>
      <c r="J125">
        <f>SUM(CostTbl[[#This Row],[Total: Less than or equal to 30% of HAMFI]:[Total: Greater than 50% but less than or equal to 80% of HAMFI]])</f>
        <v>930</v>
      </c>
      <c r="K125">
        <f>CostTbl[[#This Row],[Total with Severe Cost Burden]]/CostTbl[[#This Row],[Total renters]]</f>
        <v>0.20430107526881722</v>
      </c>
      <c r="L125">
        <v>13251</v>
      </c>
    </row>
    <row r="126" spans="1:12" x14ac:dyDescent="0.2">
      <c r="A126" t="s">
        <v>316</v>
      </c>
      <c r="B126" t="s">
        <v>157</v>
      </c>
      <c r="C126">
        <v>230</v>
      </c>
      <c r="D126">
        <v>10</v>
      </c>
      <c r="E126">
        <v>0</v>
      </c>
      <c r="F126">
        <f>SUM(CostTbl[[#This Row],[Severe Cost Burden: Less than or equal to 30% of HAMFI]:[Severe Cost Burden: Greater than 50% but less than or equal to 80% of HAMFI]])</f>
        <v>240</v>
      </c>
      <c r="G126">
        <v>355</v>
      </c>
      <c r="H126">
        <v>185</v>
      </c>
      <c r="I126">
        <v>265</v>
      </c>
      <c r="J126">
        <f>SUM(CostTbl[[#This Row],[Total: Less than or equal to 30% of HAMFI]:[Total: Greater than 50% but less than or equal to 80% of HAMFI]])</f>
        <v>805</v>
      </c>
      <c r="K126">
        <f>CostTbl[[#This Row],[Total with Severe Cost Burden]]/CostTbl[[#This Row],[Total renters]]</f>
        <v>0.29813664596273293</v>
      </c>
      <c r="L126">
        <v>13253</v>
      </c>
    </row>
    <row r="127" spans="1:12" x14ac:dyDescent="0.2">
      <c r="A127" t="s">
        <v>317</v>
      </c>
      <c r="B127" t="s">
        <v>158</v>
      </c>
      <c r="C127">
        <v>1815</v>
      </c>
      <c r="D127">
        <v>75</v>
      </c>
      <c r="E127">
        <v>0</v>
      </c>
      <c r="F127">
        <f>SUM(CostTbl[[#This Row],[Severe Cost Burden: Less than or equal to 30% of HAMFI]:[Severe Cost Burden: Greater than 50% but less than or equal to 80% of HAMFI]])</f>
        <v>1890</v>
      </c>
      <c r="G127">
        <v>3080</v>
      </c>
      <c r="H127">
        <v>2010</v>
      </c>
      <c r="I127">
        <v>2070</v>
      </c>
      <c r="J127">
        <f>SUM(CostTbl[[#This Row],[Total: Less than or equal to 30% of HAMFI]:[Total: Greater than 50% but less than or equal to 80% of HAMFI]])</f>
        <v>7160</v>
      </c>
      <c r="K127">
        <f>CostTbl[[#This Row],[Total with Severe Cost Burden]]/CostTbl[[#This Row],[Total renters]]</f>
        <v>0.26396648044692739</v>
      </c>
      <c r="L127">
        <v>13255</v>
      </c>
    </row>
    <row r="128" spans="1:12" x14ac:dyDescent="0.2">
      <c r="A128" t="s">
        <v>318</v>
      </c>
      <c r="B128" t="s">
        <v>159</v>
      </c>
      <c r="C128">
        <v>310</v>
      </c>
      <c r="D128">
        <v>125</v>
      </c>
      <c r="E128">
        <v>15</v>
      </c>
      <c r="F128">
        <f>SUM(CostTbl[[#This Row],[Severe Cost Burden: Less than or equal to 30% of HAMFI]:[Severe Cost Burden: Greater than 50% but less than or equal to 80% of HAMFI]])</f>
        <v>450</v>
      </c>
      <c r="G128">
        <v>605</v>
      </c>
      <c r="H128">
        <v>635</v>
      </c>
      <c r="I128">
        <v>885</v>
      </c>
      <c r="J128">
        <f>SUM(CostTbl[[#This Row],[Total: Less than or equal to 30% of HAMFI]:[Total: Greater than 50% but less than or equal to 80% of HAMFI]])</f>
        <v>2125</v>
      </c>
      <c r="K128">
        <f>CostTbl[[#This Row],[Total with Severe Cost Burden]]/CostTbl[[#This Row],[Total renters]]</f>
        <v>0.21176470588235294</v>
      </c>
      <c r="L128">
        <v>13257</v>
      </c>
    </row>
    <row r="129" spans="1:12" x14ac:dyDescent="0.2">
      <c r="A129" t="s">
        <v>319</v>
      </c>
      <c r="B129" t="s">
        <v>160</v>
      </c>
      <c r="C129">
        <v>95</v>
      </c>
      <c r="D129">
        <v>20</v>
      </c>
      <c r="E129">
        <v>0</v>
      </c>
      <c r="F129">
        <f>SUM(CostTbl[[#This Row],[Severe Cost Burden: Less than or equal to 30% of HAMFI]:[Severe Cost Burden: Greater than 50% but less than or equal to 80% of HAMFI]])</f>
        <v>115</v>
      </c>
      <c r="G129">
        <v>210</v>
      </c>
      <c r="H129">
        <v>70</v>
      </c>
      <c r="I129">
        <v>105</v>
      </c>
      <c r="J129">
        <f>SUM(CostTbl[[#This Row],[Total: Less than or equal to 30% of HAMFI]:[Total: Greater than 50% but less than or equal to 80% of HAMFI]])</f>
        <v>385</v>
      </c>
      <c r="K129">
        <f>CostTbl[[#This Row],[Total with Severe Cost Burden]]/CostTbl[[#This Row],[Total renters]]</f>
        <v>0.29870129870129869</v>
      </c>
      <c r="L129">
        <v>13259</v>
      </c>
    </row>
    <row r="130" spans="1:12" x14ac:dyDescent="0.2">
      <c r="A130" t="s">
        <v>320</v>
      </c>
      <c r="B130" t="s">
        <v>161</v>
      </c>
      <c r="C130">
        <v>775</v>
      </c>
      <c r="D130">
        <v>200</v>
      </c>
      <c r="E130">
        <v>40</v>
      </c>
      <c r="F130">
        <f>SUM(CostTbl[[#This Row],[Severe Cost Burden: Less than or equal to 30% of HAMFI]:[Severe Cost Burden: Greater than 50% but less than or equal to 80% of HAMFI]])</f>
        <v>1015</v>
      </c>
      <c r="G130">
        <v>1355</v>
      </c>
      <c r="H130">
        <v>905</v>
      </c>
      <c r="I130">
        <v>1160</v>
      </c>
      <c r="J130">
        <f>SUM(CostTbl[[#This Row],[Total: Less than or equal to 30% of HAMFI]:[Total: Greater than 50% but less than or equal to 80% of HAMFI]])</f>
        <v>3420</v>
      </c>
      <c r="K130">
        <f>CostTbl[[#This Row],[Total with Severe Cost Burden]]/CostTbl[[#This Row],[Total renters]]</f>
        <v>0.29678362573099415</v>
      </c>
      <c r="L130">
        <v>13261</v>
      </c>
    </row>
    <row r="131" spans="1:12" x14ac:dyDescent="0.2">
      <c r="A131" t="s">
        <v>321</v>
      </c>
      <c r="B131" t="s">
        <v>162</v>
      </c>
      <c r="C131">
        <v>45</v>
      </c>
      <c r="D131">
        <v>15</v>
      </c>
      <c r="E131">
        <v>0</v>
      </c>
      <c r="F131">
        <f>SUM(CostTbl[[#This Row],[Severe Cost Burden: Less than or equal to 30% of HAMFI]:[Severe Cost Burden: Greater than 50% but less than or equal to 80% of HAMFI]])</f>
        <v>60</v>
      </c>
      <c r="G131">
        <v>175</v>
      </c>
      <c r="H131">
        <v>130</v>
      </c>
      <c r="I131">
        <v>155</v>
      </c>
      <c r="J131">
        <f>SUM(CostTbl[[#This Row],[Total: Less than or equal to 30% of HAMFI]:[Total: Greater than 50% but less than or equal to 80% of HAMFI]])</f>
        <v>460</v>
      </c>
      <c r="K131">
        <f>CostTbl[[#This Row],[Total with Severe Cost Burden]]/CostTbl[[#This Row],[Total renters]]</f>
        <v>0.13043478260869565</v>
      </c>
      <c r="L131">
        <v>13263</v>
      </c>
    </row>
    <row r="132" spans="1:12" x14ac:dyDescent="0.2">
      <c r="A132" t="s">
        <v>322</v>
      </c>
      <c r="B132" t="s">
        <v>163</v>
      </c>
      <c r="C132">
        <v>35</v>
      </c>
      <c r="D132">
        <v>0</v>
      </c>
      <c r="E132">
        <v>0</v>
      </c>
      <c r="F132">
        <f>SUM(CostTbl[[#This Row],[Severe Cost Burden: Less than or equal to 30% of HAMFI]:[Severe Cost Burden: Greater than 50% but less than or equal to 80% of HAMFI]])</f>
        <v>35</v>
      </c>
      <c r="G132">
        <v>50</v>
      </c>
      <c r="H132">
        <v>30</v>
      </c>
      <c r="I132">
        <v>45</v>
      </c>
      <c r="J132">
        <f>SUM(CostTbl[[#This Row],[Total: Less than or equal to 30% of HAMFI]:[Total: Greater than 50% but less than or equal to 80% of HAMFI]])</f>
        <v>125</v>
      </c>
      <c r="K132">
        <f>CostTbl[[#This Row],[Total with Severe Cost Burden]]/CostTbl[[#This Row],[Total renters]]</f>
        <v>0.28000000000000003</v>
      </c>
      <c r="L132">
        <v>13265</v>
      </c>
    </row>
    <row r="133" spans="1:12" x14ac:dyDescent="0.2">
      <c r="A133" t="s">
        <v>323</v>
      </c>
      <c r="B133" t="s">
        <v>164</v>
      </c>
      <c r="C133">
        <v>170</v>
      </c>
      <c r="D133">
        <v>10</v>
      </c>
      <c r="E133">
        <v>30</v>
      </c>
      <c r="F133">
        <f>SUM(CostTbl[[#This Row],[Severe Cost Burden: Less than or equal to 30% of HAMFI]:[Severe Cost Burden: Greater than 50% but less than or equal to 80% of HAMFI]])</f>
        <v>210</v>
      </c>
      <c r="G133">
        <v>460</v>
      </c>
      <c r="H133">
        <v>515</v>
      </c>
      <c r="I133">
        <v>700</v>
      </c>
      <c r="J133">
        <f>SUM(CostTbl[[#This Row],[Total: Less than or equal to 30% of HAMFI]:[Total: Greater than 50% but less than or equal to 80% of HAMFI]])</f>
        <v>1675</v>
      </c>
      <c r="K133">
        <f>CostTbl[[#This Row],[Total with Severe Cost Burden]]/CostTbl[[#This Row],[Total renters]]</f>
        <v>0.1253731343283582</v>
      </c>
      <c r="L133">
        <v>13267</v>
      </c>
    </row>
    <row r="134" spans="1:12" x14ac:dyDescent="0.2">
      <c r="A134" t="s">
        <v>324</v>
      </c>
      <c r="B134" t="s">
        <v>165</v>
      </c>
      <c r="C134">
        <v>205</v>
      </c>
      <c r="D134">
        <v>25</v>
      </c>
      <c r="E134">
        <v>4</v>
      </c>
      <c r="F134">
        <f>SUM(CostTbl[[#This Row],[Severe Cost Burden: Less than or equal to 30% of HAMFI]:[Severe Cost Burden: Greater than 50% but less than or equal to 80% of HAMFI]])</f>
        <v>234</v>
      </c>
      <c r="G134">
        <v>420</v>
      </c>
      <c r="H134">
        <v>205</v>
      </c>
      <c r="I134">
        <v>120</v>
      </c>
      <c r="J134">
        <f>SUM(CostTbl[[#This Row],[Total: Less than or equal to 30% of HAMFI]:[Total: Greater than 50% but less than or equal to 80% of HAMFI]])</f>
        <v>745</v>
      </c>
      <c r="K134">
        <f>CostTbl[[#This Row],[Total with Severe Cost Burden]]/CostTbl[[#This Row],[Total renters]]</f>
        <v>0.31409395973154364</v>
      </c>
      <c r="L134">
        <v>13269</v>
      </c>
    </row>
    <row r="135" spans="1:12" x14ac:dyDescent="0.2">
      <c r="A135" t="s">
        <v>325</v>
      </c>
      <c r="B135" t="s">
        <v>166</v>
      </c>
      <c r="C135">
        <v>145</v>
      </c>
      <c r="D135">
        <v>90</v>
      </c>
      <c r="E135">
        <v>45</v>
      </c>
      <c r="F135">
        <f>SUM(CostTbl[[#This Row],[Severe Cost Burden: Less than or equal to 30% of HAMFI]:[Severe Cost Burden: Greater than 50% but less than or equal to 80% of HAMFI]])</f>
        <v>280</v>
      </c>
      <c r="G135">
        <v>515</v>
      </c>
      <c r="H135">
        <v>345</v>
      </c>
      <c r="I135">
        <v>330</v>
      </c>
      <c r="J135">
        <f>SUM(CostTbl[[#This Row],[Total: Less than or equal to 30% of HAMFI]:[Total: Greater than 50% but less than or equal to 80% of HAMFI]])</f>
        <v>1190</v>
      </c>
      <c r="K135">
        <f>CostTbl[[#This Row],[Total with Severe Cost Burden]]/CostTbl[[#This Row],[Total renters]]</f>
        <v>0.23529411764705882</v>
      </c>
      <c r="L135">
        <v>13271</v>
      </c>
    </row>
    <row r="136" spans="1:12" x14ac:dyDescent="0.2">
      <c r="A136" t="s">
        <v>326</v>
      </c>
      <c r="B136" t="s">
        <v>167</v>
      </c>
      <c r="C136">
        <v>210</v>
      </c>
      <c r="D136">
        <v>85</v>
      </c>
      <c r="E136">
        <v>0</v>
      </c>
      <c r="F136">
        <f>SUM(CostTbl[[#This Row],[Severe Cost Burden: Less than or equal to 30% of HAMFI]:[Severe Cost Burden: Greater than 50% but less than or equal to 80% of HAMFI]])</f>
        <v>295</v>
      </c>
      <c r="G136">
        <v>480</v>
      </c>
      <c r="H136">
        <v>315</v>
      </c>
      <c r="I136">
        <v>270</v>
      </c>
      <c r="J136">
        <f>SUM(CostTbl[[#This Row],[Total: Less than or equal to 30% of HAMFI]:[Total: Greater than 50% but less than or equal to 80% of HAMFI]])</f>
        <v>1065</v>
      </c>
      <c r="K136">
        <f>CostTbl[[#This Row],[Total with Severe Cost Burden]]/CostTbl[[#This Row],[Total renters]]</f>
        <v>0.27699530516431925</v>
      </c>
      <c r="L136">
        <v>13273</v>
      </c>
    </row>
    <row r="137" spans="1:12" x14ac:dyDescent="0.2">
      <c r="A137" t="s">
        <v>327</v>
      </c>
      <c r="B137" t="s">
        <v>168</v>
      </c>
      <c r="C137">
        <v>805</v>
      </c>
      <c r="D137">
        <v>665</v>
      </c>
      <c r="E137">
        <v>110</v>
      </c>
      <c r="F137">
        <f>SUM(CostTbl[[#This Row],[Severe Cost Burden: Less than or equal to 30% of HAMFI]:[Severe Cost Burden: Greater than 50% but less than or equal to 80% of HAMFI]])</f>
        <v>1580</v>
      </c>
      <c r="G137">
        <v>1385</v>
      </c>
      <c r="H137">
        <v>1665</v>
      </c>
      <c r="I137">
        <v>1500</v>
      </c>
      <c r="J137">
        <f>SUM(CostTbl[[#This Row],[Total: Less than or equal to 30% of HAMFI]:[Total: Greater than 50% but less than or equal to 80% of HAMFI]])</f>
        <v>4550</v>
      </c>
      <c r="K137">
        <f>CostTbl[[#This Row],[Total with Severe Cost Burden]]/CostTbl[[#This Row],[Total renters]]</f>
        <v>0.34725274725274724</v>
      </c>
      <c r="L137">
        <v>13275</v>
      </c>
    </row>
    <row r="138" spans="1:12" x14ac:dyDescent="0.2">
      <c r="A138" t="s">
        <v>328</v>
      </c>
      <c r="B138" t="s">
        <v>169</v>
      </c>
      <c r="C138">
        <v>890</v>
      </c>
      <c r="D138">
        <v>205</v>
      </c>
      <c r="E138">
        <v>45</v>
      </c>
      <c r="F138">
        <f>SUM(CostTbl[[#This Row],[Severe Cost Burden: Less than or equal to 30% of HAMFI]:[Severe Cost Burden: Greater than 50% but less than or equal to 80% of HAMFI]])</f>
        <v>1140</v>
      </c>
      <c r="G138">
        <v>1420</v>
      </c>
      <c r="H138">
        <v>1125</v>
      </c>
      <c r="I138">
        <v>940</v>
      </c>
      <c r="J138">
        <f>SUM(CostTbl[[#This Row],[Total: Less than or equal to 30% of HAMFI]:[Total: Greater than 50% but less than or equal to 80% of HAMFI]])</f>
        <v>3485</v>
      </c>
      <c r="K138">
        <f>CostTbl[[#This Row],[Total with Severe Cost Burden]]/CostTbl[[#This Row],[Total renters]]</f>
        <v>0.32711621233859395</v>
      </c>
      <c r="L138">
        <v>13277</v>
      </c>
    </row>
    <row r="139" spans="1:12" x14ac:dyDescent="0.2">
      <c r="A139" t="s">
        <v>329</v>
      </c>
      <c r="B139" t="s">
        <v>170</v>
      </c>
      <c r="C139">
        <v>775</v>
      </c>
      <c r="D139">
        <v>65</v>
      </c>
      <c r="E139">
        <v>4</v>
      </c>
      <c r="F139">
        <f>SUM(CostTbl[[#This Row],[Severe Cost Burden: Less than or equal to 30% of HAMFI]:[Severe Cost Burden: Greater than 50% but less than or equal to 80% of HAMFI]])</f>
        <v>844</v>
      </c>
      <c r="G139">
        <v>1220</v>
      </c>
      <c r="H139">
        <v>685</v>
      </c>
      <c r="I139">
        <v>745</v>
      </c>
      <c r="J139">
        <f>SUM(CostTbl[[#This Row],[Total: Less than or equal to 30% of HAMFI]:[Total: Greater than 50% but less than or equal to 80% of HAMFI]])</f>
        <v>2650</v>
      </c>
      <c r="K139">
        <f>CostTbl[[#This Row],[Total with Severe Cost Burden]]/CostTbl[[#This Row],[Total renters]]</f>
        <v>0.31849056603773584</v>
      </c>
      <c r="L139">
        <v>13279</v>
      </c>
    </row>
    <row r="140" spans="1:12" x14ac:dyDescent="0.2">
      <c r="A140" t="s">
        <v>330</v>
      </c>
      <c r="B140" t="s">
        <v>171</v>
      </c>
      <c r="C140">
        <v>105</v>
      </c>
      <c r="D140">
        <v>40</v>
      </c>
      <c r="E140">
        <v>10</v>
      </c>
      <c r="F140">
        <f>SUM(CostTbl[[#This Row],[Severe Cost Burden: Less than or equal to 30% of HAMFI]:[Severe Cost Burden: Greater than 50% but less than or equal to 80% of HAMFI]])</f>
        <v>155</v>
      </c>
      <c r="G140">
        <v>150</v>
      </c>
      <c r="H140">
        <v>135</v>
      </c>
      <c r="I140">
        <v>355</v>
      </c>
      <c r="J140">
        <f>SUM(CostTbl[[#This Row],[Total: Less than or equal to 30% of HAMFI]:[Total: Greater than 50% but less than or equal to 80% of HAMFI]])</f>
        <v>640</v>
      </c>
      <c r="K140">
        <f>CostTbl[[#This Row],[Total with Severe Cost Burden]]/CostTbl[[#This Row],[Total renters]]</f>
        <v>0.2421875</v>
      </c>
      <c r="L140">
        <v>13281</v>
      </c>
    </row>
    <row r="141" spans="1:12" x14ac:dyDescent="0.2">
      <c r="A141" t="s">
        <v>331</v>
      </c>
      <c r="B141" t="s">
        <v>172</v>
      </c>
      <c r="C141">
        <v>135</v>
      </c>
      <c r="D141">
        <v>10</v>
      </c>
      <c r="E141">
        <v>0</v>
      </c>
      <c r="F141">
        <f>SUM(CostTbl[[#This Row],[Severe Cost Burden: Less than or equal to 30% of HAMFI]:[Severe Cost Burden: Greater than 50% but less than or equal to 80% of HAMFI]])</f>
        <v>145</v>
      </c>
      <c r="G141">
        <v>225</v>
      </c>
      <c r="H141">
        <v>130</v>
      </c>
      <c r="I141">
        <v>140</v>
      </c>
      <c r="J141">
        <f>SUM(CostTbl[[#This Row],[Total: Less than or equal to 30% of HAMFI]:[Total: Greater than 50% but less than or equal to 80% of HAMFI]])</f>
        <v>495</v>
      </c>
      <c r="K141">
        <f>CostTbl[[#This Row],[Total with Severe Cost Burden]]/CostTbl[[#This Row],[Total renters]]</f>
        <v>0.29292929292929293</v>
      </c>
      <c r="L141">
        <v>13283</v>
      </c>
    </row>
    <row r="142" spans="1:12" x14ac:dyDescent="0.2">
      <c r="A142" t="s">
        <v>332</v>
      </c>
      <c r="B142" t="s">
        <v>173</v>
      </c>
      <c r="C142">
        <v>2015</v>
      </c>
      <c r="D142">
        <v>725</v>
      </c>
      <c r="E142">
        <v>125</v>
      </c>
      <c r="F142">
        <f>SUM(CostTbl[[#This Row],[Severe Cost Burden: Less than or equal to 30% of HAMFI]:[Severe Cost Burden: Greater than 50% but less than or equal to 80% of HAMFI]])</f>
        <v>2865</v>
      </c>
      <c r="G142">
        <v>3235</v>
      </c>
      <c r="H142">
        <v>1960</v>
      </c>
      <c r="I142">
        <v>1760</v>
      </c>
      <c r="J142">
        <f>SUM(CostTbl[[#This Row],[Total: Less than or equal to 30% of HAMFI]:[Total: Greater than 50% but less than or equal to 80% of HAMFI]])</f>
        <v>6955</v>
      </c>
      <c r="K142">
        <f>CostTbl[[#This Row],[Total with Severe Cost Burden]]/CostTbl[[#This Row],[Total renters]]</f>
        <v>0.41193386053199138</v>
      </c>
      <c r="L142">
        <v>13285</v>
      </c>
    </row>
    <row r="143" spans="1:12" x14ac:dyDescent="0.2">
      <c r="A143" t="s">
        <v>333</v>
      </c>
      <c r="B143" t="s">
        <v>174</v>
      </c>
      <c r="C143">
        <v>160</v>
      </c>
      <c r="D143">
        <v>55</v>
      </c>
      <c r="E143">
        <v>0</v>
      </c>
      <c r="F143">
        <f>SUM(CostTbl[[#This Row],[Severe Cost Burden: Less than or equal to 30% of HAMFI]:[Severe Cost Burden: Greater than 50% but less than or equal to 80% of HAMFI]])</f>
        <v>215</v>
      </c>
      <c r="G143">
        <v>430</v>
      </c>
      <c r="H143">
        <v>140</v>
      </c>
      <c r="I143">
        <v>165</v>
      </c>
      <c r="J143">
        <f>SUM(CostTbl[[#This Row],[Total: Less than or equal to 30% of HAMFI]:[Total: Greater than 50% but less than or equal to 80% of HAMFI]])</f>
        <v>735</v>
      </c>
      <c r="K143">
        <f>CostTbl[[#This Row],[Total with Severe Cost Burden]]/CostTbl[[#This Row],[Total renters]]</f>
        <v>0.29251700680272108</v>
      </c>
      <c r="L143">
        <v>13287</v>
      </c>
    </row>
    <row r="144" spans="1:12" x14ac:dyDescent="0.2">
      <c r="A144" t="s">
        <v>334</v>
      </c>
      <c r="B144" t="s">
        <v>175</v>
      </c>
      <c r="C144">
        <v>4</v>
      </c>
      <c r="D144">
        <v>0</v>
      </c>
      <c r="E144">
        <v>10</v>
      </c>
      <c r="F144">
        <f>SUM(CostTbl[[#This Row],[Severe Cost Burden: Less than or equal to 30% of HAMFI]:[Severe Cost Burden: Greater than 50% but less than or equal to 80% of HAMFI]])</f>
        <v>14</v>
      </c>
      <c r="G144">
        <v>195</v>
      </c>
      <c r="H144">
        <v>80</v>
      </c>
      <c r="I144">
        <v>135</v>
      </c>
      <c r="J144">
        <f>SUM(CostTbl[[#This Row],[Total: Less than or equal to 30% of HAMFI]:[Total: Greater than 50% but less than or equal to 80% of HAMFI]])</f>
        <v>410</v>
      </c>
      <c r="K144">
        <f>CostTbl[[#This Row],[Total with Severe Cost Burden]]/CostTbl[[#This Row],[Total renters]]</f>
        <v>3.4146341463414637E-2</v>
      </c>
      <c r="L144">
        <v>13289</v>
      </c>
    </row>
    <row r="145" spans="1:12" x14ac:dyDescent="0.2">
      <c r="A145" t="s">
        <v>335</v>
      </c>
      <c r="B145" t="s">
        <v>176</v>
      </c>
      <c r="C145">
        <v>220</v>
      </c>
      <c r="D145">
        <v>185</v>
      </c>
      <c r="E145">
        <v>55</v>
      </c>
      <c r="F145">
        <f>SUM(CostTbl[[#This Row],[Severe Cost Burden: Less than or equal to 30% of HAMFI]:[Severe Cost Burden: Greater than 50% but less than or equal to 80% of HAMFI]])</f>
        <v>460</v>
      </c>
      <c r="G145">
        <v>655</v>
      </c>
      <c r="H145">
        <v>460</v>
      </c>
      <c r="I145">
        <v>405</v>
      </c>
      <c r="J145">
        <f>SUM(CostTbl[[#This Row],[Total: Less than or equal to 30% of HAMFI]:[Total: Greater than 50% but less than or equal to 80% of HAMFI]])</f>
        <v>1520</v>
      </c>
      <c r="K145">
        <f>CostTbl[[#This Row],[Total with Severe Cost Burden]]/CostTbl[[#This Row],[Total renters]]</f>
        <v>0.30263157894736842</v>
      </c>
      <c r="L145">
        <v>13291</v>
      </c>
    </row>
    <row r="146" spans="1:12" x14ac:dyDescent="0.2">
      <c r="A146" t="s">
        <v>336</v>
      </c>
      <c r="B146" t="s">
        <v>177</v>
      </c>
      <c r="C146">
        <v>510</v>
      </c>
      <c r="D146">
        <v>180</v>
      </c>
      <c r="E146">
        <v>0</v>
      </c>
      <c r="F146">
        <f>SUM(CostTbl[[#This Row],[Severe Cost Burden: Less than or equal to 30% of HAMFI]:[Severe Cost Burden: Greater than 50% but less than or equal to 80% of HAMFI]])</f>
        <v>690</v>
      </c>
      <c r="G146">
        <v>985</v>
      </c>
      <c r="H146">
        <v>650</v>
      </c>
      <c r="I146">
        <v>640</v>
      </c>
      <c r="J146">
        <f>SUM(CostTbl[[#This Row],[Total: Less than or equal to 30% of HAMFI]:[Total: Greater than 50% but less than or equal to 80% of HAMFI]])</f>
        <v>2275</v>
      </c>
      <c r="K146">
        <f>CostTbl[[#This Row],[Total with Severe Cost Burden]]/CostTbl[[#This Row],[Total renters]]</f>
        <v>0.30329670329670327</v>
      </c>
      <c r="L146">
        <v>13293</v>
      </c>
    </row>
    <row r="147" spans="1:12" x14ac:dyDescent="0.2">
      <c r="A147" t="s">
        <v>337</v>
      </c>
      <c r="B147" t="s">
        <v>178</v>
      </c>
      <c r="C147">
        <v>1165</v>
      </c>
      <c r="D147">
        <v>190</v>
      </c>
      <c r="E147">
        <v>0</v>
      </c>
      <c r="F147">
        <f>SUM(CostTbl[[#This Row],[Severe Cost Burden: Less than or equal to 30% of HAMFI]:[Severe Cost Burden: Greater than 50% but less than or equal to 80% of HAMFI]])</f>
        <v>1355</v>
      </c>
      <c r="G147">
        <v>1895</v>
      </c>
      <c r="H147">
        <v>1360</v>
      </c>
      <c r="I147">
        <v>1845</v>
      </c>
      <c r="J147">
        <f>SUM(CostTbl[[#This Row],[Total: Less than or equal to 30% of HAMFI]:[Total: Greater than 50% but less than or equal to 80% of HAMFI]])</f>
        <v>5100</v>
      </c>
      <c r="K147">
        <f>CostTbl[[#This Row],[Total with Severe Cost Burden]]/CostTbl[[#This Row],[Total renters]]</f>
        <v>0.26568627450980392</v>
      </c>
      <c r="L147">
        <v>13295</v>
      </c>
    </row>
    <row r="148" spans="1:12" x14ac:dyDescent="0.2">
      <c r="A148" t="s">
        <v>338</v>
      </c>
      <c r="B148" t="s">
        <v>179</v>
      </c>
      <c r="C148">
        <v>1835</v>
      </c>
      <c r="D148">
        <v>235</v>
      </c>
      <c r="E148">
        <v>60</v>
      </c>
      <c r="F148">
        <f>SUM(CostTbl[[#This Row],[Severe Cost Burden: Less than or equal to 30% of HAMFI]:[Severe Cost Burden: Greater than 50% but less than or equal to 80% of HAMFI]])</f>
        <v>2130</v>
      </c>
      <c r="G148">
        <v>2690</v>
      </c>
      <c r="H148">
        <v>1805</v>
      </c>
      <c r="I148">
        <v>1675</v>
      </c>
      <c r="J148">
        <f>SUM(CostTbl[[#This Row],[Total: Less than or equal to 30% of HAMFI]:[Total: Greater than 50% but less than or equal to 80% of HAMFI]])</f>
        <v>6170</v>
      </c>
      <c r="K148">
        <f>CostTbl[[#This Row],[Total with Severe Cost Burden]]/CostTbl[[#This Row],[Total renters]]</f>
        <v>0.34521880064829824</v>
      </c>
      <c r="L148">
        <v>13297</v>
      </c>
    </row>
    <row r="149" spans="1:12" x14ac:dyDescent="0.2">
      <c r="A149" t="s">
        <v>339</v>
      </c>
      <c r="B149" t="s">
        <v>180</v>
      </c>
      <c r="C149">
        <v>825</v>
      </c>
      <c r="D149">
        <v>275</v>
      </c>
      <c r="E149">
        <v>65</v>
      </c>
      <c r="F149">
        <f>SUM(CostTbl[[#This Row],[Severe Cost Burden: Less than or equal to 30% of HAMFI]:[Severe Cost Burden: Greater than 50% but less than or equal to 80% of HAMFI]])</f>
        <v>1165</v>
      </c>
      <c r="G149">
        <v>1460</v>
      </c>
      <c r="H149">
        <v>970</v>
      </c>
      <c r="I149">
        <v>1315</v>
      </c>
      <c r="J149">
        <f>SUM(CostTbl[[#This Row],[Total: Less than or equal to 30% of HAMFI]:[Total: Greater than 50% but less than or equal to 80% of HAMFI]])</f>
        <v>3745</v>
      </c>
      <c r="K149">
        <f>CostTbl[[#This Row],[Total with Severe Cost Burden]]/CostTbl[[#This Row],[Total renters]]</f>
        <v>0.31108144192256343</v>
      </c>
      <c r="L149">
        <v>13299</v>
      </c>
    </row>
    <row r="150" spans="1:12" x14ac:dyDescent="0.2">
      <c r="A150" t="s">
        <v>340</v>
      </c>
      <c r="B150" t="s">
        <v>181</v>
      </c>
      <c r="C150">
        <v>145</v>
      </c>
      <c r="D150">
        <v>30</v>
      </c>
      <c r="E150">
        <v>0</v>
      </c>
      <c r="F150">
        <f>SUM(CostTbl[[#This Row],[Severe Cost Burden: Less than or equal to 30% of HAMFI]:[Severe Cost Burden: Greater than 50% but less than or equal to 80% of HAMFI]])</f>
        <v>175</v>
      </c>
      <c r="G150">
        <v>335</v>
      </c>
      <c r="H150">
        <v>110</v>
      </c>
      <c r="I150">
        <v>95</v>
      </c>
      <c r="J150">
        <f>SUM(CostTbl[[#This Row],[Total: Less than or equal to 30% of HAMFI]:[Total: Greater than 50% but less than or equal to 80% of HAMFI]])</f>
        <v>540</v>
      </c>
      <c r="K150">
        <f>CostTbl[[#This Row],[Total with Severe Cost Burden]]/CostTbl[[#This Row],[Total renters]]</f>
        <v>0.32407407407407407</v>
      </c>
      <c r="L150">
        <v>13301</v>
      </c>
    </row>
    <row r="151" spans="1:12" x14ac:dyDescent="0.2">
      <c r="A151" t="s">
        <v>341</v>
      </c>
      <c r="B151" t="s">
        <v>182</v>
      </c>
      <c r="C151">
        <v>285</v>
      </c>
      <c r="D151">
        <v>130</v>
      </c>
      <c r="E151">
        <v>0</v>
      </c>
      <c r="F151">
        <f>SUM(CostTbl[[#This Row],[Severe Cost Burden: Less than or equal to 30% of HAMFI]:[Severe Cost Burden: Greater than 50% but less than or equal to 80% of HAMFI]])</f>
        <v>415</v>
      </c>
      <c r="G151">
        <v>625</v>
      </c>
      <c r="H151">
        <v>545</v>
      </c>
      <c r="I151">
        <v>590</v>
      </c>
      <c r="J151">
        <f>SUM(CostTbl[[#This Row],[Total: Less than or equal to 30% of HAMFI]:[Total: Greater than 50% but less than or equal to 80% of HAMFI]])</f>
        <v>1760</v>
      </c>
      <c r="K151">
        <f>CostTbl[[#This Row],[Total with Severe Cost Burden]]/CostTbl[[#This Row],[Total renters]]</f>
        <v>0.23579545454545456</v>
      </c>
      <c r="L151">
        <v>13303</v>
      </c>
    </row>
    <row r="152" spans="1:12" x14ac:dyDescent="0.2">
      <c r="A152" t="s">
        <v>342</v>
      </c>
      <c r="B152" t="s">
        <v>183</v>
      </c>
      <c r="C152">
        <v>320</v>
      </c>
      <c r="D152">
        <v>100</v>
      </c>
      <c r="E152">
        <v>0</v>
      </c>
      <c r="F152">
        <f>SUM(CostTbl[[#This Row],[Severe Cost Burden: Less than or equal to 30% of HAMFI]:[Severe Cost Burden: Greater than 50% but less than or equal to 80% of HAMFI]])</f>
        <v>420</v>
      </c>
      <c r="G152">
        <v>730</v>
      </c>
      <c r="H152">
        <v>755</v>
      </c>
      <c r="I152">
        <v>740</v>
      </c>
      <c r="J152">
        <f>SUM(CostTbl[[#This Row],[Total: Less than or equal to 30% of HAMFI]:[Total: Greater than 50% but less than or equal to 80% of HAMFI]])</f>
        <v>2225</v>
      </c>
      <c r="K152">
        <f>CostTbl[[#This Row],[Total with Severe Cost Burden]]/CostTbl[[#This Row],[Total renters]]</f>
        <v>0.18876404494382024</v>
      </c>
      <c r="L152">
        <v>13305</v>
      </c>
    </row>
    <row r="153" spans="1:12" x14ac:dyDescent="0.2">
      <c r="A153" t="s">
        <v>343</v>
      </c>
      <c r="B153" t="s">
        <v>184</v>
      </c>
      <c r="C153">
        <v>4</v>
      </c>
      <c r="D153">
        <v>0</v>
      </c>
      <c r="E153">
        <v>0</v>
      </c>
      <c r="F153">
        <f>SUM(CostTbl[[#This Row],[Severe Cost Burden: Less than or equal to 30% of HAMFI]:[Severe Cost Burden: Greater than 50% but less than or equal to 80% of HAMFI]])</f>
        <v>4</v>
      </c>
      <c r="G153">
        <v>75</v>
      </c>
      <c r="H153">
        <v>50</v>
      </c>
      <c r="I153">
        <v>30</v>
      </c>
      <c r="J153">
        <f>SUM(CostTbl[[#This Row],[Total: Less than or equal to 30% of HAMFI]:[Total: Greater than 50% but less than or equal to 80% of HAMFI]])</f>
        <v>155</v>
      </c>
      <c r="K153">
        <f>CostTbl[[#This Row],[Total with Severe Cost Burden]]/CostTbl[[#This Row],[Total renters]]</f>
        <v>2.5806451612903226E-2</v>
      </c>
      <c r="L153">
        <v>13307</v>
      </c>
    </row>
    <row r="154" spans="1:12" x14ac:dyDescent="0.2">
      <c r="A154" t="s">
        <v>344</v>
      </c>
      <c r="B154" t="s">
        <v>185</v>
      </c>
      <c r="C154">
        <v>105</v>
      </c>
      <c r="D154">
        <v>0</v>
      </c>
      <c r="E154">
        <v>0</v>
      </c>
      <c r="F154">
        <f>SUM(CostTbl[[#This Row],[Severe Cost Burden: Less than or equal to 30% of HAMFI]:[Severe Cost Burden: Greater than 50% but less than or equal to 80% of HAMFI]])</f>
        <v>105</v>
      </c>
      <c r="G154">
        <v>285</v>
      </c>
      <c r="H154">
        <v>135</v>
      </c>
      <c r="I154">
        <v>110</v>
      </c>
      <c r="J154">
        <f>SUM(CostTbl[[#This Row],[Total: Less than or equal to 30% of HAMFI]:[Total: Greater than 50% but less than or equal to 80% of HAMFI]])</f>
        <v>530</v>
      </c>
      <c r="K154">
        <f>CostTbl[[#This Row],[Total with Severe Cost Burden]]/CostTbl[[#This Row],[Total renters]]</f>
        <v>0.19811320754716982</v>
      </c>
      <c r="L154">
        <v>13309</v>
      </c>
    </row>
    <row r="155" spans="1:12" x14ac:dyDescent="0.2">
      <c r="A155" t="s">
        <v>345</v>
      </c>
      <c r="B155" t="s">
        <v>186</v>
      </c>
      <c r="C155">
        <v>430</v>
      </c>
      <c r="D155">
        <v>85</v>
      </c>
      <c r="E155">
        <v>0</v>
      </c>
      <c r="F155">
        <f>SUM(CostTbl[[#This Row],[Severe Cost Burden: Less than or equal to 30% of HAMFI]:[Severe Cost Burden: Greater than 50% but less than or equal to 80% of HAMFI]])</f>
        <v>515</v>
      </c>
      <c r="G155">
        <v>525</v>
      </c>
      <c r="H155">
        <v>425</v>
      </c>
      <c r="I155">
        <v>765</v>
      </c>
      <c r="J155">
        <f>SUM(CostTbl[[#This Row],[Total: Less than or equal to 30% of HAMFI]:[Total: Greater than 50% but less than or equal to 80% of HAMFI]])</f>
        <v>1715</v>
      </c>
      <c r="K155">
        <f>CostTbl[[#This Row],[Total with Severe Cost Burden]]/CostTbl[[#This Row],[Total renters]]</f>
        <v>0.30029154518950435</v>
      </c>
      <c r="L155">
        <v>13311</v>
      </c>
    </row>
    <row r="156" spans="1:12" x14ac:dyDescent="0.2">
      <c r="A156" t="s">
        <v>346</v>
      </c>
      <c r="B156" t="s">
        <v>187</v>
      </c>
      <c r="C156">
        <v>1145</v>
      </c>
      <c r="D156">
        <v>560</v>
      </c>
      <c r="E156">
        <v>70</v>
      </c>
      <c r="F156">
        <f>SUM(CostTbl[[#This Row],[Severe Cost Burden: Less than or equal to 30% of HAMFI]:[Severe Cost Burden: Greater than 50% but less than or equal to 80% of HAMFI]])</f>
        <v>1775</v>
      </c>
      <c r="G156">
        <v>1865</v>
      </c>
      <c r="H156">
        <v>2615</v>
      </c>
      <c r="I156">
        <v>3050</v>
      </c>
      <c r="J156">
        <f>SUM(CostTbl[[#This Row],[Total: Less than or equal to 30% of HAMFI]:[Total: Greater than 50% but less than or equal to 80% of HAMFI]])</f>
        <v>7530</v>
      </c>
      <c r="K156">
        <f>CostTbl[[#This Row],[Total with Severe Cost Burden]]/CostTbl[[#This Row],[Total renters]]</f>
        <v>0.2357237715803453</v>
      </c>
      <c r="L156">
        <v>13313</v>
      </c>
    </row>
    <row r="157" spans="1:12" x14ac:dyDescent="0.2">
      <c r="A157" t="s">
        <v>347</v>
      </c>
      <c r="B157" t="s">
        <v>188</v>
      </c>
      <c r="C157">
        <v>70</v>
      </c>
      <c r="D157">
        <v>4</v>
      </c>
      <c r="E157">
        <v>0</v>
      </c>
      <c r="F157">
        <f>SUM(CostTbl[[#This Row],[Severe Cost Burden: Less than or equal to 30% of HAMFI]:[Severe Cost Burden: Greater than 50% but less than or equal to 80% of HAMFI]])</f>
        <v>74</v>
      </c>
      <c r="G157">
        <v>215</v>
      </c>
      <c r="H157">
        <v>105</v>
      </c>
      <c r="I157">
        <v>125</v>
      </c>
      <c r="J157">
        <f>SUM(CostTbl[[#This Row],[Total: Less than or equal to 30% of HAMFI]:[Total: Greater than 50% but less than or equal to 80% of HAMFI]])</f>
        <v>445</v>
      </c>
      <c r="K157">
        <f>CostTbl[[#This Row],[Total with Severe Cost Burden]]/CostTbl[[#This Row],[Total renters]]</f>
        <v>0.16629213483146069</v>
      </c>
      <c r="L157">
        <v>13315</v>
      </c>
    </row>
    <row r="158" spans="1:12" x14ac:dyDescent="0.2">
      <c r="A158" t="s">
        <v>348</v>
      </c>
      <c r="B158" t="s">
        <v>189</v>
      </c>
      <c r="C158">
        <v>140</v>
      </c>
      <c r="D158">
        <v>65</v>
      </c>
      <c r="E158">
        <v>0</v>
      </c>
      <c r="F158">
        <f>SUM(CostTbl[[#This Row],[Severe Cost Burden: Less than or equal to 30% of HAMFI]:[Severe Cost Burden: Greater than 50% but less than or equal to 80% of HAMFI]])</f>
        <v>205</v>
      </c>
      <c r="G158">
        <v>270</v>
      </c>
      <c r="H158">
        <v>315</v>
      </c>
      <c r="I158">
        <v>315</v>
      </c>
      <c r="J158">
        <f>SUM(CostTbl[[#This Row],[Total: Less than or equal to 30% of HAMFI]:[Total: Greater than 50% but less than or equal to 80% of HAMFI]])</f>
        <v>900</v>
      </c>
      <c r="K158">
        <f>CostTbl[[#This Row],[Total with Severe Cost Burden]]/CostTbl[[#This Row],[Total renters]]</f>
        <v>0.22777777777777777</v>
      </c>
      <c r="L158">
        <v>13317</v>
      </c>
    </row>
    <row r="159" spans="1:12" x14ac:dyDescent="0.2">
      <c r="A159" t="s">
        <v>349</v>
      </c>
      <c r="B159" t="s">
        <v>190</v>
      </c>
      <c r="C159">
        <v>100</v>
      </c>
      <c r="D159">
        <v>25</v>
      </c>
      <c r="E159">
        <v>0</v>
      </c>
      <c r="F159">
        <f>SUM(CostTbl[[#This Row],[Severe Cost Burden: Less than or equal to 30% of HAMFI]:[Severe Cost Burden: Greater than 50% but less than or equal to 80% of HAMFI]])</f>
        <v>125</v>
      </c>
      <c r="G159">
        <v>255</v>
      </c>
      <c r="H159">
        <v>170</v>
      </c>
      <c r="I159">
        <v>145</v>
      </c>
      <c r="J159">
        <f>SUM(CostTbl[[#This Row],[Total: Less than or equal to 30% of HAMFI]:[Total: Greater than 50% but less than or equal to 80% of HAMFI]])</f>
        <v>570</v>
      </c>
      <c r="K159">
        <f>CostTbl[[#This Row],[Total with Severe Cost Burden]]/CostTbl[[#This Row],[Total renters]]</f>
        <v>0.21929824561403508</v>
      </c>
      <c r="L159">
        <v>13319</v>
      </c>
    </row>
    <row r="160" spans="1:12" x14ac:dyDescent="0.2">
      <c r="A160" t="s">
        <v>350</v>
      </c>
      <c r="B160" t="s">
        <v>191</v>
      </c>
      <c r="C160">
        <v>440</v>
      </c>
      <c r="D160">
        <v>55</v>
      </c>
      <c r="E160">
        <v>50</v>
      </c>
      <c r="F160">
        <f>SUM(CostTbl[[#This Row],[Severe Cost Burden: Less than or equal to 30% of HAMFI]:[Severe Cost Burden: Greater than 50% but less than or equal to 80% of HAMFI]])</f>
        <v>545</v>
      </c>
      <c r="G160">
        <v>590</v>
      </c>
      <c r="H160">
        <v>635</v>
      </c>
      <c r="I160">
        <v>405</v>
      </c>
      <c r="J160">
        <f>SUM(CostTbl[[#This Row],[Total: Less than or equal to 30% of HAMFI]:[Total: Greater than 50% but less than or equal to 80% of HAMFI]])</f>
        <v>1630</v>
      </c>
      <c r="K160">
        <f>CostTbl[[#This Row],[Total with Severe Cost Burden]]/CostTbl[[#This Row],[Total renters]]</f>
        <v>0.33435582822085891</v>
      </c>
      <c r="L160">
        <v>13321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0BA0-812D-4DC6-AEB5-C0C38E892EC6}">
  <dimension ref="A1:G160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9.33203125" customWidth="1"/>
    <col min="2" max="2" width="28.83203125" customWidth="1"/>
    <col min="3" max="3" width="46.1640625" customWidth="1"/>
    <col min="4" max="4" width="44.5" customWidth="1"/>
  </cols>
  <sheetData>
    <row r="1" spans="1:7" x14ac:dyDescent="0.2">
      <c r="A1" t="s">
        <v>31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</row>
    <row r="2" spans="1:7" x14ac:dyDescent="0.2">
      <c r="A2" t="s">
        <v>369</v>
      </c>
      <c r="B2" t="s">
        <v>150</v>
      </c>
      <c r="C2">
        <v>82.9</v>
      </c>
      <c r="D2">
        <v>82.9</v>
      </c>
      <c r="E2">
        <f>100-FacilitiesTbl[[#This Row],[% of renter occupied units with complete plumbing]]</f>
        <v>17.099999999999994</v>
      </c>
      <c r="F2">
        <f>100-FacilitiesTbl[[#This Row],[% of renter occupied units with complete kitchen]]</f>
        <v>17.099999999999994</v>
      </c>
      <c r="G2">
        <v>13239</v>
      </c>
    </row>
    <row r="3" spans="1:7" x14ac:dyDescent="0.2">
      <c r="A3" t="s">
        <v>370</v>
      </c>
      <c r="B3" t="s">
        <v>34</v>
      </c>
      <c r="C3">
        <v>90.6</v>
      </c>
      <c r="D3">
        <v>91.1</v>
      </c>
      <c r="E3">
        <f>100-FacilitiesTbl[[#This Row],[% of renter occupied units with complete plumbing]]</f>
        <v>9.4000000000000057</v>
      </c>
      <c r="F3">
        <f>100-FacilitiesTbl[[#This Row],[% of renter occupied units with complete kitchen]]</f>
        <v>8.9000000000000057</v>
      </c>
      <c r="G3">
        <v>13003</v>
      </c>
    </row>
    <row r="4" spans="1:7" x14ac:dyDescent="0.2">
      <c r="A4" t="s">
        <v>371</v>
      </c>
      <c r="B4" t="s">
        <v>175</v>
      </c>
      <c r="C4">
        <v>90.1</v>
      </c>
      <c r="D4">
        <v>91.3</v>
      </c>
      <c r="E4">
        <f>100-FacilitiesTbl[[#This Row],[% of renter occupied units with complete plumbing]]</f>
        <v>9.9000000000000057</v>
      </c>
      <c r="F4">
        <f>100-FacilitiesTbl[[#This Row],[% of renter occupied units with complete kitchen]]</f>
        <v>8.7000000000000028</v>
      </c>
      <c r="G4">
        <v>13289</v>
      </c>
    </row>
    <row r="5" spans="1:7" x14ac:dyDescent="0.2">
      <c r="A5" t="s">
        <v>372</v>
      </c>
      <c r="B5" t="s">
        <v>115</v>
      </c>
      <c r="C5">
        <v>100</v>
      </c>
      <c r="D5">
        <v>93.7</v>
      </c>
      <c r="E5">
        <f>100-FacilitiesTbl[[#This Row],[% of renter occupied units with complete plumbing]]</f>
        <v>0</v>
      </c>
      <c r="F5">
        <f>100-FacilitiesTbl[[#This Row],[% of renter occupied units with complete kitchen]]</f>
        <v>6.2999999999999972</v>
      </c>
      <c r="G5">
        <v>13167</v>
      </c>
    </row>
    <row r="6" spans="1:7" x14ac:dyDescent="0.2">
      <c r="A6" t="s">
        <v>373</v>
      </c>
      <c r="B6" t="s">
        <v>151</v>
      </c>
      <c r="C6">
        <v>98</v>
      </c>
      <c r="D6">
        <v>94.1</v>
      </c>
      <c r="E6">
        <f>100-FacilitiesTbl[[#This Row],[% of renter occupied units with complete plumbing]]</f>
        <v>2</v>
      </c>
      <c r="F6">
        <f>100-FacilitiesTbl[[#This Row],[% of renter occupied units with complete kitchen]]</f>
        <v>5.9000000000000057</v>
      </c>
      <c r="G6">
        <v>13241</v>
      </c>
    </row>
    <row r="7" spans="1:7" x14ac:dyDescent="0.2">
      <c r="A7" t="s">
        <v>374</v>
      </c>
      <c r="B7" t="s">
        <v>114</v>
      </c>
      <c r="C7">
        <v>100</v>
      </c>
      <c r="D7">
        <v>94.9</v>
      </c>
      <c r="E7">
        <f>100-FacilitiesTbl[[#This Row],[% of renter occupied units with complete plumbing]]</f>
        <v>0</v>
      </c>
      <c r="F7">
        <f>100-FacilitiesTbl[[#This Row],[% of renter occupied units with complete kitchen]]</f>
        <v>5.0999999999999943</v>
      </c>
      <c r="G7">
        <v>13165</v>
      </c>
    </row>
    <row r="8" spans="1:7" x14ac:dyDescent="0.2">
      <c r="A8" t="s">
        <v>375</v>
      </c>
      <c r="B8" t="s">
        <v>118</v>
      </c>
      <c r="C8">
        <v>100</v>
      </c>
      <c r="D8">
        <v>95.3</v>
      </c>
      <c r="E8">
        <f>100-FacilitiesTbl[[#This Row],[% of renter occupied units with complete plumbing]]</f>
        <v>0</v>
      </c>
      <c r="F8">
        <f>100-FacilitiesTbl[[#This Row],[% of renter occupied units with complete kitchen]]</f>
        <v>4.7000000000000028</v>
      </c>
      <c r="G8">
        <v>13173</v>
      </c>
    </row>
    <row r="9" spans="1:7" x14ac:dyDescent="0.2">
      <c r="A9" t="s">
        <v>376</v>
      </c>
      <c r="B9" t="s">
        <v>170</v>
      </c>
      <c r="C9">
        <v>99.3</v>
      </c>
      <c r="D9">
        <v>95.9</v>
      </c>
      <c r="E9">
        <f>100-FacilitiesTbl[[#This Row],[% of renter occupied units with complete plumbing]]</f>
        <v>0.70000000000000284</v>
      </c>
      <c r="F9">
        <f>100-FacilitiesTbl[[#This Row],[% of renter occupied units with complete kitchen]]</f>
        <v>4.0999999999999943</v>
      </c>
      <c r="G9">
        <v>13279</v>
      </c>
    </row>
    <row r="10" spans="1:7" x14ac:dyDescent="0.2">
      <c r="A10" t="s">
        <v>377</v>
      </c>
      <c r="B10" t="s">
        <v>89</v>
      </c>
      <c r="C10">
        <v>99.4</v>
      </c>
      <c r="D10">
        <v>95.9</v>
      </c>
      <c r="E10">
        <f>100-FacilitiesTbl[[#This Row],[% of renter occupied units with complete plumbing]]</f>
        <v>0.59999999999999432</v>
      </c>
      <c r="F10">
        <f>100-FacilitiesTbl[[#This Row],[% of renter occupied units with complete kitchen]]</f>
        <v>4.0999999999999943</v>
      </c>
      <c r="G10">
        <v>13115</v>
      </c>
    </row>
    <row r="11" spans="1:7" x14ac:dyDescent="0.2">
      <c r="A11" t="s">
        <v>378</v>
      </c>
      <c r="B11" t="s">
        <v>75</v>
      </c>
      <c r="C11">
        <v>100</v>
      </c>
      <c r="D11">
        <v>95.9</v>
      </c>
      <c r="E11">
        <f>100-FacilitiesTbl[[#This Row],[% of renter occupied units with complete plumbing]]</f>
        <v>0</v>
      </c>
      <c r="F11">
        <f>100-FacilitiesTbl[[#This Row],[% of renter occupied units with complete kitchen]]</f>
        <v>4.0999999999999943</v>
      </c>
      <c r="G11">
        <v>13087</v>
      </c>
    </row>
    <row r="12" spans="1:7" x14ac:dyDescent="0.2">
      <c r="A12" t="s">
        <v>379</v>
      </c>
      <c r="B12" t="s">
        <v>134</v>
      </c>
      <c r="C12">
        <v>96</v>
      </c>
      <c r="D12">
        <v>96</v>
      </c>
      <c r="E12">
        <f>100-FacilitiesTbl[[#This Row],[% of renter occupied units with complete plumbing]]</f>
        <v>4</v>
      </c>
      <c r="F12">
        <f>100-FacilitiesTbl[[#This Row],[% of renter occupied units with complete kitchen]]</f>
        <v>4</v>
      </c>
      <c r="G12">
        <v>13207</v>
      </c>
    </row>
    <row r="13" spans="1:7" x14ac:dyDescent="0.2">
      <c r="A13" t="s">
        <v>380</v>
      </c>
      <c r="B13" t="s">
        <v>85</v>
      </c>
      <c r="C13">
        <v>99.6</v>
      </c>
      <c r="D13">
        <v>96.4</v>
      </c>
      <c r="E13">
        <f>100-FacilitiesTbl[[#This Row],[% of renter occupied units with complete plumbing]]</f>
        <v>0.40000000000000568</v>
      </c>
      <c r="F13">
        <f>100-FacilitiesTbl[[#This Row],[% of renter occupied units with complete kitchen]]</f>
        <v>3.5999999999999943</v>
      </c>
      <c r="G13">
        <v>13107</v>
      </c>
    </row>
    <row r="14" spans="1:7" x14ac:dyDescent="0.2">
      <c r="A14" t="s">
        <v>381</v>
      </c>
      <c r="B14" t="s">
        <v>51</v>
      </c>
      <c r="C14">
        <v>98.9</v>
      </c>
      <c r="D14">
        <v>96.6</v>
      </c>
      <c r="E14">
        <f>100-FacilitiesTbl[[#This Row],[% of renter occupied units with complete plumbing]]</f>
        <v>1.0999999999999943</v>
      </c>
      <c r="F14">
        <f>100-FacilitiesTbl[[#This Row],[% of renter occupied units with complete kitchen]]</f>
        <v>3.4000000000000057</v>
      </c>
      <c r="G14">
        <v>13037</v>
      </c>
    </row>
    <row r="15" spans="1:7" x14ac:dyDescent="0.2">
      <c r="A15" t="s">
        <v>382</v>
      </c>
      <c r="B15" t="s">
        <v>72</v>
      </c>
      <c r="C15">
        <v>99.1</v>
      </c>
      <c r="D15">
        <v>96.6</v>
      </c>
      <c r="E15">
        <f>100-FacilitiesTbl[[#This Row],[% of renter occupied units with complete plumbing]]</f>
        <v>0.90000000000000568</v>
      </c>
      <c r="F15">
        <f>100-FacilitiesTbl[[#This Row],[% of renter occupied units with complete kitchen]]</f>
        <v>3.4000000000000057</v>
      </c>
      <c r="G15">
        <v>13081</v>
      </c>
    </row>
    <row r="16" spans="1:7" x14ac:dyDescent="0.2">
      <c r="A16" t="s">
        <v>383</v>
      </c>
      <c r="B16" t="s">
        <v>103</v>
      </c>
      <c r="C16">
        <v>100</v>
      </c>
      <c r="D16">
        <v>96.7</v>
      </c>
      <c r="E16">
        <f>100-FacilitiesTbl[[#This Row],[% of renter occupied units with complete plumbing]]</f>
        <v>0</v>
      </c>
      <c r="F16">
        <f>100-FacilitiesTbl[[#This Row],[% of renter occupied units with complete kitchen]]</f>
        <v>3.2999999999999972</v>
      </c>
      <c r="G16">
        <v>13143</v>
      </c>
    </row>
    <row r="17" spans="1:7" x14ac:dyDescent="0.2">
      <c r="A17" t="s">
        <v>384</v>
      </c>
      <c r="B17" t="s">
        <v>105</v>
      </c>
      <c r="C17">
        <v>96.9</v>
      </c>
      <c r="D17">
        <v>96.9</v>
      </c>
      <c r="E17">
        <f>100-FacilitiesTbl[[#This Row],[% of renter occupied units with complete plumbing]]</f>
        <v>3.0999999999999943</v>
      </c>
      <c r="F17">
        <f>100-FacilitiesTbl[[#This Row],[% of renter occupied units with complete kitchen]]</f>
        <v>3.0999999999999943</v>
      </c>
      <c r="G17">
        <v>13147</v>
      </c>
    </row>
    <row r="18" spans="1:7" x14ac:dyDescent="0.2">
      <c r="A18" t="s">
        <v>385</v>
      </c>
      <c r="B18" t="s">
        <v>110</v>
      </c>
      <c r="C18">
        <v>98.8</v>
      </c>
      <c r="D18">
        <v>96.9</v>
      </c>
      <c r="E18">
        <f>100-FacilitiesTbl[[#This Row],[% of renter occupied units with complete plumbing]]</f>
        <v>1.2000000000000028</v>
      </c>
      <c r="F18">
        <f>100-FacilitiesTbl[[#This Row],[% of renter occupied units with complete kitchen]]</f>
        <v>3.0999999999999943</v>
      </c>
      <c r="G18">
        <v>13157</v>
      </c>
    </row>
    <row r="19" spans="1:7" x14ac:dyDescent="0.2">
      <c r="A19" t="s">
        <v>386</v>
      </c>
      <c r="B19" t="s">
        <v>109</v>
      </c>
      <c r="C19">
        <v>97</v>
      </c>
      <c r="D19">
        <v>97</v>
      </c>
      <c r="E19">
        <f>100-FacilitiesTbl[[#This Row],[% of renter occupied units with complete plumbing]]</f>
        <v>3</v>
      </c>
      <c r="F19">
        <f>100-FacilitiesTbl[[#This Row],[% of renter occupied units with complete kitchen]]</f>
        <v>3</v>
      </c>
      <c r="G19">
        <v>13155</v>
      </c>
    </row>
    <row r="20" spans="1:7" x14ac:dyDescent="0.2">
      <c r="A20" t="s">
        <v>387</v>
      </c>
      <c r="B20" t="s">
        <v>146</v>
      </c>
      <c r="C20">
        <v>98.4</v>
      </c>
      <c r="D20">
        <v>97.1</v>
      </c>
      <c r="E20">
        <f>100-FacilitiesTbl[[#This Row],[% of renter occupied units with complete plumbing]]</f>
        <v>1.5999999999999943</v>
      </c>
      <c r="F20">
        <f>100-FacilitiesTbl[[#This Row],[% of renter occupied units with complete kitchen]]</f>
        <v>2.9000000000000057</v>
      </c>
      <c r="G20">
        <v>13231</v>
      </c>
    </row>
    <row r="21" spans="1:7" x14ac:dyDescent="0.2">
      <c r="A21" t="s">
        <v>388</v>
      </c>
      <c r="B21" t="s">
        <v>68</v>
      </c>
      <c r="C21">
        <v>99.2</v>
      </c>
      <c r="D21">
        <v>97.2</v>
      </c>
      <c r="E21">
        <f>100-FacilitiesTbl[[#This Row],[% of renter occupied units with complete plumbing]]</f>
        <v>0.79999999999999716</v>
      </c>
      <c r="F21">
        <f>100-FacilitiesTbl[[#This Row],[% of renter occupied units with complete kitchen]]</f>
        <v>2.7999999999999972</v>
      </c>
      <c r="G21">
        <v>13073</v>
      </c>
    </row>
    <row r="22" spans="1:7" x14ac:dyDescent="0.2">
      <c r="A22" t="s">
        <v>389</v>
      </c>
      <c r="B22" t="s">
        <v>69</v>
      </c>
      <c r="C22">
        <v>99.4</v>
      </c>
      <c r="D22">
        <v>97.4</v>
      </c>
      <c r="E22">
        <f>100-FacilitiesTbl[[#This Row],[% of renter occupied units with complete plumbing]]</f>
        <v>0.59999999999999432</v>
      </c>
      <c r="F22">
        <f>100-FacilitiesTbl[[#This Row],[% of renter occupied units with complete kitchen]]</f>
        <v>2.5999999999999943</v>
      </c>
      <c r="G22">
        <v>13075</v>
      </c>
    </row>
    <row r="23" spans="1:7" x14ac:dyDescent="0.2">
      <c r="A23" t="s">
        <v>390</v>
      </c>
      <c r="B23" t="s">
        <v>52</v>
      </c>
      <c r="C23">
        <v>98.2</v>
      </c>
      <c r="D23">
        <v>97.5</v>
      </c>
      <c r="E23">
        <f>100-FacilitiesTbl[[#This Row],[% of renter occupied units with complete plumbing]]</f>
        <v>1.7999999999999972</v>
      </c>
      <c r="F23">
        <f>100-FacilitiesTbl[[#This Row],[% of renter occupied units with complete kitchen]]</f>
        <v>2.5</v>
      </c>
      <c r="G23">
        <v>13039</v>
      </c>
    </row>
    <row r="24" spans="1:7" x14ac:dyDescent="0.2">
      <c r="A24" t="s">
        <v>391</v>
      </c>
      <c r="B24" t="s">
        <v>54</v>
      </c>
      <c r="C24">
        <v>99.9</v>
      </c>
      <c r="D24">
        <v>97.5</v>
      </c>
      <c r="E24">
        <f>100-FacilitiesTbl[[#This Row],[% of renter occupied units with complete plumbing]]</f>
        <v>9.9999999999994316E-2</v>
      </c>
      <c r="F24">
        <f>100-FacilitiesTbl[[#This Row],[% of renter occupied units with complete kitchen]]</f>
        <v>2.5</v>
      </c>
      <c r="G24">
        <v>13045</v>
      </c>
    </row>
    <row r="25" spans="1:7" x14ac:dyDescent="0.2">
      <c r="A25" t="s">
        <v>392</v>
      </c>
      <c r="B25" t="s">
        <v>49</v>
      </c>
      <c r="C25">
        <v>98.6</v>
      </c>
      <c r="D25">
        <v>97.7</v>
      </c>
      <c r="E25">
        <f>100-FacilitiesTbl[[#This Row],[% of renter occupied units with complete plumbing]]</f>
        <v>1.4000000000000057</v>
      </c>
      <c r="F25">
        <f>100-FacilitiesTbl[[#This Row],[% of renter occupied units with complete kitchen]]</f>
        <v>2.2999999999999972</v>
      </c>
      <c r="G25">
        <v>13033</v>
      </c>
    </row>
    <row r="26" spans="1:7" x14ac:dyDescent="0.2">
      <c r="A26" t="s">
        <v>393</v>
      </c>
      <c r="B26" t="s">
        <v>125</v>
      </c>
      <c r="C26">
        <v>100</v>
      </c>
      <c r="D26">
        <v>97.7</v>
      </c>
      <c r="E26">
        <f>100-FacilitiesTbl[[#This Row],[% of renter occupied units with complete plumbing]]</f>
        <v>0</v>
      </c>
      <c r="F26">
        <f>100-FacilitiesTbl[[#This Row],[% of renter occupied units with complete kitchen]]</f>
        <v>2.2999999999999972</v>
      </c>
      <c r="G26">
        <v>13187</v>
      </c>
    </row>
    <row r="27" spans="1:7" x14ac:dyDescent="0.2">
      <c r="A27" t="s">
        <v>394</v>
      </c>
      <c r="B27" t="s">
        <v>156</v>
      </c>
      <c r="C27">
        <v>100</v>
      </c>
      <c r="D27">
        <v>97.7</v>
      </c>
      <c r="E27">
        <f>100-FacilitiesTbl[[#This Row],[% of renter occupied units with complete plumbing]]</f>
        <v>0</v>
      </c>
      <c r="F27">
        <f>100-FacilitiesTbl[[#This Row],[% of renter occupied units with complete kitchen]]</f>
        <v>2.2999999999999972</v>
      </c>
      <c r="G27">
        <v>13251</v>
      </c>
    </row>
    <row r="28" spans="1:7" x14ac:dyDescent="0.2">
      <c r="A28" t="s">
        <v>395</v>
      </c>
      <c r="B28" t="s">
        <v>191</v>
      </c>
      <c r="C28">
        <v>100</v>
      </c>
      <c r="D28">
        <v>97.7</v>
      </c>
      <c r="E28">
        <f>100-FacilitiesTbl[[#This Row],[% of renter occupied units with complete plumbing]]</f>
        <v>0</v>
      </c>
      <c r="F28">
        <f>100-FacilitiesTbl[[#This Row],[% of renter occupied units with complete kitchen]]</f>
        <v>2.2999999999999972</v>
      </c>
      <c r="G28">
        <v>13321</v>
      </c>
    </row>
    <row r="29" spans="1:7" x14ac:dyDescent="0.2">
      <c r="A29" t="s">
        <v>396</v>
      </c>
      <c r="B29" t="s">
        <v>102</v>
      </c>
      <c r="C29">
        <v>97.8</v>
      </c>
      <c r="D29">
        <v>97.8</v>
      </c>
      <c r="E29">
        <f>100-FacilitiesTbl[[#This Row],[% of renter occupied units with complete plumbing]]</f>
        <v>2.2000000000000028</v>
      </c>
      <c r="F29">
        <f>100-FacilitiesTbl[[#This Row],[% of renter occupied units with complete kitchen]]</f>
        <v>2.2000000000000028</v>
      </c>
      <c r="G29">
        <v>13141</v>
      </c>
    </row>
    <row r="30" spans="1:7" x14ac:dyDescent="0.2">
      <c r="A30" t="s">
        <v>397</v>
      </c>
      <c r="B30" t="s">
        <v>86</v>
      </c>
      <c r="C30">
        <v>99.2</v>
      </c>
      <c r="D30">
        <v>97.8</v>
      </c>
      <c r="E30">
        <f>100-FacilitiesTbl[[#This Row],[% of renter occupied units with complete plumbing]]</f>
        <v>0.79999999999999716</v>
      </c>
      <c r="F30">
        <f>100-FacilitiesTbl[[#This Row],[% of renter occupied units with complete kitchen]]</f>
        <v>2.2000000000000028</v>
      </c>
      <c r="G30">
        <v>13109</v>
      </c>
    </row>
    <row r="31" spans="1:7" x14ac:dyDescent="0.2">
      <c r="A31" t="s">
        <v>398</v>
      </c>
      <c r="B31" t="s">
        <v>79</v>
      </c>
      <c r="C31">
        <v>99.8</v>
      </c>
      <c r="D31">
        <v>97.8</v>
      </c>
      <c r="E31">
        <f>100-FacilitiesTbl[[#This Row],[% of renter occupied units with complete plumbing]]</f>
        <v>0.20000000000000284</v>
      </c>
      <c r="F31">
        <f>100-FacilitiesTbl[[#This Row],[% of renter occupied units with complete kitchen]]</f>
        <v>2.2000000000000028</v>
      </c>
      <c r="G31">
        <v>13095</v>
      </c>
    </row>
    <row r="32" spans="1:7" x14ac:dyDescent="0.2">
      <c r="A32" t="s">
        <v>399</v>
      </c>
      <c r="B32" t="s">
        <v>139</v>
      </c>
      <c r="C32">
        <v>99.8</v>
      </c>
      <c r="D32">
        <v>97.8</v>
      </c>
      <c r="E32">
        <f>100-FacilitiesTbl[[#This Row],[% of renter occupied units with complete plumbing]]</f>
        <v>0.20000000000000284</v>
      </c>
      <c r="F32">
        <f>100-FacilitiesTbl[[#This Row],[% of renter occupied units with complete kitchen]]</f>
        <v>2.2000000000000028</v>
      </c>
      <c r="G32">
        <v>13217</v>
      </c>
    </row>
    <row r="33" spans="1:7" x14ac:dyDescent="0.2">
      <c r="A33" t="s">
        <v>400</v>
      </c>
      <c r="B33" t="s">
        <v>84</v>
      </c>
      <c r="C33">
        <v>100</v>
      </c>
      <c r="D33">
        <v>97.8</v>
      </c>
      <c r="E33">
        <f>100-FacilitiesTbl[[#This Row],[% of renter occupied units with complete plumbing]]</f>
        <v>0</v>
      </c>
      <c r="F33">
        <f>100-FacilitiesTbl[[#This Row],[% of renter occupied units with complete kitchen]]</f>
        <v>2.2000000000000028</v>
      </c>
      <c r="G33">
        <v>13105</v>
      </c>
    </row>
    <row r="34" spans="1:7" x14ac:dyDescent="0.2">
      <c r="A34" t="s">
        <v>401</v>
      </c>
      <c r="B34" t="s">
        <v>133</v>
      </c>
      <c r="C34">
        <v>100</v>
      </c>
      <c r="D34">
        <v>97.8</v>
      </c>
      <c r="E34">
        <f>100-FacilitiesTbl[[#This Row],[% of renter occupied units with complete plumbing]]</f>
        <v>0</v>
      </c>
      <c r="F34">
        <f>100-FacilitiesTbl[[#This Row],[% of renter occupied units with complete kitchen]]</f>
        <v>2.2000000000000028</v>
      </c>
      <c r="G34">
        <v>13205</v>
      </c>
    </row>
    <row r="35" spans="1:7" x14ac:dyDescent="0.2">
      <c r="A35" t="s">
        <v>402</v>
      </c>
      <c r="B35" t="s">
        <v>44</v>
      </c>
      <c r="C35">
        <v>98.7</v>
      </c>
      <c r="D35">
        <v>98</v>
      </c>
      <c r="E35">
        <f>100-FacilitiesTbl[[#This Row],[% of renter occupied units with complete plumbing]]</f>
        <v>1.2999999999999972</v>
      </c>
      <c r="F35">
        <f>100-FacilitiesTbl[[#This Row],[% of renter occupied units with complete kitchen]]</f>
        <v>2</v>
      </c>
      <c r="G35">
        <v>13023</v>
      </c>
    </row>
    <row r="36" spans="1:7" x14ac:dyDescent="0.2">
      <c r="A36" t="s">
        <v>403</v>
      </c>
      <c r="B36" t="s">
        <v>169</v>
      </c>
      <c r="C36">
        <v>98.9</v>
      </c>
      <c r="D36">
        <v>98</v>
      </c>
      <c r="E36">
        <f>100-FacilitiesTbl[[#This Row],[% of renter occupied units with complete plumbing]]</f>
        <v>1.0999999999999943</v>
      </c>
      <c r="F36">
        <f>100-FacilitiesTbl[[#This Row],[% of renter occupied units with complete kitchen]]</f>
        <v>2</v>
      </c>
      <c r="G36">
        <v>13277</v>
      </c>
    </row>
    <row r="37" spans="1:7" x14ac:dyDescent="0.2">
      <c r="A37" t="s">
        <v>404</v>
      </c>
      <c r="B37" t="s">
        <v>81</v>
      </c>
      <c r="C37">
        <v>99</v>
      </c>
      <c r="D37">
        <v>98</v>
      </c>
      <c r="E37">
        <f>100-FacilitiesTbl[[#This Row],[% of renter occupied units with complete plumbing]]</f>
        <v>1</v>
      </c>
      <c r="F37">
        <f>100-FacilitiesTbl[[#This Row],[% of renter occupied units with complete kitchen]]</f>
        <v>2</v>
      </c>
      <c r="G37">
        <v>13099</v>
      </c>
    </row>
    <row r="38" spans="1:7" x14ac:dyDescent="0.2">
      <c r="A38" t="s">
        <v>405</v>
      </c>
      <c r="B38" t="s">
        <v>98</v>
      </c>
      <c r="C38">
        <v>100</v>
      </c>
      <c r="D38">
        <v>98</v>
      </c>
      <c r="E38">
        <f>100-FacilitiesTbl[[#This Row],[% of renter occupied units with complete plumbing]]</f>
        <v>0</v>
      </c>
      <c r="F38">
        <f>100-FacilitiesTbl[[#This Row],[% of renter occupied units with complete kitchen]]</f>
        <v>2</v>
      </c>
      <c r="G38">
        <v>13133</v>
      </c>
    </row>
    <row r="39" spans="1:7" x14ac:dyDescent="0.2">
      <c r="A39" t="s">
        <v>406</v>
      </c>
      <c r="B39" t="s">
        <v>88</v>
      </c>
      <c r="C39">
        <v>99.5</v>
      </c>
      <c r="D39">
        <v>98.1</v>
      </c>
      <c r="E39">
        <f>100-FacilitiesTbl[[#This Row],[% of renter occupied units with complete plumbing]]</f>
        <v>0.5</v>
      </c>
      <c r="F39">
        <f>100-FacilitiesTbl[[#This Row],[% of renter occupied units with complete kitchen]]</f>
        <v>1.9000000000000057</v>
      </c>
      <c r="G39">
        <v>13113</v>
      </c>
    </row>
    <row r="40" spans="1:7" x14ac:dyDescent="0.2">
      <c r="A40" t="s">
        <v>407</v>
      </c>
      <c r="B40" t="s">
        <v>158</v>
      </c>
      <c r="C40">
        <v>99.5</v>
      </c>
      <c r="D40">
        <v>98.1</v>
      </c>
      <c r="E40">
        <f>100-FacilitiesTbl[[#This Row],[% of renter occupied units with complete plumbing]]</f>
        <v>0.5</v>
      </c>
      <c r="F40">
        <f>100-FacilitiesTbl[[#This Row],[% of renter occupied units with complete kitchen]]</f>
        <v>1.9000000000000057</v>
      </c>
      <c r="G40">
        <v>13255</v>
      </c>
    </row>
    <row r="41" spans="1:7" x14ac:dyDescent="0.2">
      <c r="A41" t="s">
        <v>408</v>
      </c>
      <c r="B41" t="s">
        <v>124</v>
      </c>
      <c r="C41">
        <v>98.3</v>
      </c>
      <c r="D41">
        <v>98.2</v>
      </c>
      <c r="E41">
        <f>100-FacilitiesTbl[[#This Row],[% of renter occupied units with complete plumbing]]</f>
        <v>1.7000000000000028</v>
      </c>
      <c r="F41">
        <f>100-FacilitiesTbl[[#This Row],[% of renter occupied units with complete kitchen]]</f>
        <v>1.7999999999999972</v>
      </c>
      <c r="G41">
        <v>13185</v>
      </c>
    </row>
    <row r="42" spans="1:7" x14ac:dyDescent="0.2">
      <c r="A42" t="s">
        <v>409</v>
      </c>
      <c r="B42" t="s">
        <v>96</v>
      </c>
      <c r="C42">
        <v>99.7</v>
      </c>
      <c r="D42">
        <v>98.2</v>
      </c>
      <c r="E42">
        <f>100-FacilitiesTbl[[#This Row],[% of renter occupied units with complete plumbing]]</f>
        <v>0.29999999999999716</v>
      </c>
      <c r="F42">
        <f>100-FacilitiesTbl[[#This Row],[% of renter occupied units with complete kitchen]]</f>
        <v>1.7999999999999972</v>
      </c>
      <c r="G42">
        <v>13129</v>
      </c>
    </row>
    <row r="43" spans="1:7" x14ac:dyDescent="0.2">
      <c r="A43" t="s">
        <v>410</v>
      </c>
      <c r="B43" t="s">
        <v>100</v>
      </c>
      <c r="C43">
        <v>100</v>
      </c>
      <c r="D43">
        <v>98.2</v>
      </c>
      <c r="E43">
        <f>100-FacilitiesTbl[[#This Row],[% of renter occupied units with complete plumbing]]</f>
        <v>0</v>
      </c>
      <c r="F43">
        <f>100-FacilitiesTbl[[#This Row],[% of renter occupied units with complete kitchen]]</f>
        <v>1.7999999999999972</v>
      </c>
      <c r="G43">
        <v>13137</v>
      </c>
    </row>
    <row r="44" spans="1:7" x14ac:dyDescent="0.2">
      <c r="A44" t="s">
        <v>411</v>
      </c>
      <c r="B44" t="s">
        <v>171</v>
      </c>
      <c r="C44">
        <v>100</v>
      </c>
      <c r="D44">
        <v>98.2</v>
      </c>
      <c r="E44">
        <f>100-FacilitiesTbl[[#This Row],[% of renter occupied units with complete plumbing]]</f>
        <v>0</v>
      </c>
      <c r="F44">
        <f>100-FacilitiesTbl[[#This Row],[% of renter occupied units with complete kitchen]]</f>
        <v>1.7999999999999972</v>
      </c>
      <c r="G44">
        <v>13281</v>
      </c>
    </row>
    <row r="45" spans="1:7" x14ac:dyDescent="0.2">
      <c r="A45" t="s">
        <v>412</v>
      </c>
      <c r="B45" t="s">
        <v>60</v>
      </c>
      <c r="C45">
        <v>99.8</v>
      </c>
      <c r="D45">
        <v>98.3</v>
      </c>
      <c r="E45">
        <f>100-FacilitiesTbl[[#This Row],[% of renter occupied units with complete plumbing]]</f>
        <v>0.20000000000000284</v>
      </c>
      <c r="F45">
        <f>100-FacilitiesTbl[[#This Row],[% of renter occupied units with complete kitchen]]</f>
        <v>1.7000000000000028</v>
      </c>
      <c r="G45">
        <v>13057</v>
      </c>
    </row>
    <row r="46" spans="1:7" x14ac:dyDescent="0.2">
      <c r="A46" t="s">
        <v>413</v>
      </c>
      <c r="B46" t="s">
        <v>138</v>
      </c>
      <c r="C46">
        <v>99.9</v>
      </c>
      <c r="D46">
        <v>98.3</v>
      </c>
      <c r="E46">
        <f>100-FacilitiesTbl[[#This Row],[% of renter occupied units with complete plumbing]]</f>
        <v>9.9999999999994316E-2</v>
      </c>
      <c r="F46">
        <f>100-FacilitiesTbl[[#This Row],[% of renter occupied units with complete kitchen]]</f>
        <v>1.7000000000000028</v>
      </c>
      <c r="G46">
        <v>13215</v>
      </c>
    </row>
    <row r="47" spans="1:7" x14ac:dyDescent="0.2">
      <c r="A47" t="s">
        <v>414</v>
      </c>
      <c r="B47" t="s">
        <v>74</v>
      </c>
      <c r="C47">
        <v>100</v>
      </c>
      <c r="D47">
        <v>98.3</v>
      </c>
      <c r="E47">
        <f>100-FacilitiesTbl[[#This Row],[% of renter occupied units with complete plumbing]]</f>
        <v>0</v>
      </c>
      <c r="F47">
        <f>100-FacilitiesTbl[[#This Row],[% of renter occupied units with complete kitchen]]</f>
        <v>1.7000000000000028</v>
      </c>
      <c r="G47">
        <v>13085</v>
      </c>
    </row>
    <row r="48" spans="1:7" x14ac:dyDescent="0.2">
      <c r="A48" t="s">
        <v>415</v>
      </c>
      <c r="B48" t="s">
        <v>97</v>
      </c>
      <c r="C48">
        <v>100</v>
      </c>
      <c r="D48">
        <v>98.3</v>
      </c>
      <c r="E48">
        <f>100-FacilitiesTbl[[#This Row],[% of renter occupied units with complete plumbing]]</f>
        <v>0</v>
      </c>
      <c r="F48">
        <f>100-FacilitiesTbl[[#This Row],[% of renter occupied units with complete kitchen]]</f>
        <v>1.7000000000000028</v>
      </c>
      <c r="G48">
        <v>13131</v>
      </c>
    </row>
    <row r="49" spans="1:7" x14ac:dyDescent="0.2">
      <c r="A49" t="s">
        <v>416</v>
      </c>
      <c r="B49" t="s">
        <v>135</v>
      </c>
      <c r="C49">
        <v>100</v>
      </c>
      <c r="D49">
        <v>98.3</v>
      </c>
      <c r="E49">
        <f>100-FacilitiesTbl[[#This Row],[% of renter occupied units with complete plumbing]]</f>
        <v>0</v>
      </c>
      <c r="F49">
        <f>100-FacilitiesTbl[[#This Row],[% of renter occupied units with complete kitchen]]</f>
        <v>1.7000000000000028</v>
      </c>
      <c r="G49">
        <v>13209</v>
      </c>
    </row>
    <row r="50" spans="1:7" x14ac:dyDescent="0.2">
      <c r="A50" t="s">
        <v>417</v>
      </c>
      <c r="B50" t="s">
        <v>178</v>
      </c>
      <c r="C50">
        <v>100</v>
      </c>
      <c r="D50">
        <v>98.3</v>
      </c>
      <c r="E50">
        <f>100-FacilitiesTbl[[#This Row],[% of renter occupied units with complete plumbing]]</f>
        <v>0</v>
      </c>
      <c r="F50">
        <f>100-FacilitiesTbl[[#This Row],[% of renter occupied units with complete kitchen]]</f>
        <v>1.7000000000000028</v>
      </c>
      <c r="G50">
        <v>13295</v>
      </c>
    </row>
    <row r="51" spans="1:7" x14ac:dyDescent="0.2">
      <c r="A51" t="s">
        <v>418</v>
      </c>
      <c r="B51" t="s">
        <v>168</v>
      </c>
      <c r="C51">
        <v>99.2</v>
      </c>
      <c r="D51">
        <v>98.4</v>
      </c>
      <c r="E51">
        <f>100-FacilitiesTbl[[#This Row],[% of renter occupied units with complete plumbing]]</f>
        <v>0.79999999999999716</v>
      </c>
      <c r="F51">
        <f>100-FacilitiesTbl[[#This Row],[% of renter occupied units with complete kitchen]]</f>
        <v>1.5999999999999943</v>
      </c>
      <c r="G51">
        <v>13275</v>
      </c>
    </row>
    <row r="52" spans="1:7" x14ac:dyDescent="0.2">
      <c r="A52" t="s">
        <v>419</v>
      </c>
      <c r="B52" t="s">
        <v>43</v>
      </c>
      <c r="C52">
        <v>99.5</v>
      </c>
      <c r="D52">
        <v>98.4</v>
      </c>
      <c r="E52">
        <f>100-FacilitiesTbl[[#This Row],[% of renter occupied units with complete plumbing]]</f>
        <v>0.5</v>
      </c>
      <c r="F52">
        <f>100-FacilitiesTbl[[#This Row],[% of renter occupied units with complete kitchen]]</f>
        <v>1.5999999999999943</v>
      </c>
      <c r="G52">
        <v>13021</v>
      </c>
    </row>
    <row r="53" spans="1:7" x14ac:dyDescent="0.2">
      <c r="A53" t="s">
        <v>420</v>
      </c>
      <c r="B53" t="s">
        <v>176</v>
      </c>
      <c r="C53">
        <v>99.7</v>
      </c>
      <c r="D53">
        <v>98.4</v>
      </c>
      <c r="E53">
        <f>100-FacilitiesTbl[[#This Row],[% of renter occupied units with complete plumbing]]</f>
        <v>0.29999999999999716</v>
      </c>
      <c r="F53">
        <f>100-FacilitiesTbl[[#This Row],[% of renter occupied units with complete kitchen]]</f>
        <v>1.5999999999999943</v>
      </c>
      <c r="G53">
        <v>13291</v>
      </c>
    </row>
    <row r="54" spans="1:7" x14ac:dyDescent="0.2">
      <c r="A54" t="s">
        <v>421</v>
      </c>
      <c r="B54" t="s">
        <v>177</v>
      </c>
      <c r="C54">
        <v>98.8</v>
      </c>
      <c r="D54">
        <v>98.5</v>
      </c>
      <c r="E54">
        <f>100-FacilitiesTbl[[#This Row],[% of renter occupied units with complete plumbing]]</f>
        <v>1.2000000000000028</v>
      </c>
      <c r="F54">
        <f>100-FacilitiesTbl[[#This Row],[% of renter occupied units with complete kitchen]]</f>
        <v>1.5</v>
      </c>
      <c r="G54">
        <v>13293</v>
      </c>
    </row>
    <row r="55" spans="1:7" x14ac:dyDescent="0.2">
      <c r="A55" t="s">
        <v>422</v>
      </c>
      <c r="B55" t="s">
        <v>154</v>
      </c>
      <c r="C55">
        <v>99.1</v>
      </c>
      <c r="D55">
        <v>98.5</v>
      </c>
      <c r="E55">
        <f>100-FacilitiesTbl[[#This Row],[% of renter occupied units with complete plumbing]]</f>
        <v>0.90000000000000568</v>
      </c>
      <c r="F55">
        <f>100-FacilitiesTbl[[#This Row],[% of renter occupied units with complete kitchen]]</f>
        <v>1.5</v>
      </c>
      <c r="G55">
        <v>13247</v>
      </c>
    </row>
    <row r="56" spans="1:7" x14ac:dyDescent="0.2">
      <c r="A56" t="s">
        <v>423</v>
      </c>
      <c r="B56" t="s">
        <v>182</v>
      </c>
      <c r="C56">
        <v>99.8</v>
      </c>
      <c r="D56">
        <v>98.5</v>
      </c>
      <c r="E56">
        <f>100-FacilitiesTbl[[#This Row],[% of renter occupied units with complete plumbing]]</f>
        <v>0.20000000000000284</v>
      </c>
      <c r="F56">
        <f>100-FacilitiesTbl[[#This Row],[% of renter occupied units with complete kitchen]]</f>
        <v>1.5</v>
      </c>
      <c r="G56">
        <v>13303</v>
      </c>
    </row>
    <row r="57" spans="1:7" x14ac:dyDescent="0.2">
      <c r="A57" t="s">
        <v>424</v>
      </c>
      <c r="B57" t="s">
        <v>142</v>
      </c>
      <c r="C57">
        <v>100</v>
      </c>
      <c r="D57">
        <v>98.5</v>
      </c>
      <c r="E57">
        <f>100-FacilitiesTbl[[#This Row],[% of renter occupied units with complete plumbing]]</f>
        <v>0</v>
      </c>
      <c r="F57">
        <f>100-FacilitiesTbl[[#This Row],[% of renter occupied units with complete kitchen]]</f>
        <v>1.5</v>
      </c>
      <c r="G57">
        <v>13223</v>
      </c>
    </row>
    <row r="58" spans="1:7" x14ac:dyDescent="0.2">
      <c r="A58" t="s">
        <v>425</v>
      </c>
      <c r="B58" t="s">
        <v>91</v>
      </c>
      <c r="C58">
        <v>98.5</v>
      </c>
      <c r="D58">
        <v>98.6</v>
      </c>
      <c r="E58">
        <f>100-FacilitiesTbl[[#This Row],[% of renter occupied units with complete plumbing]]</f>
        <v>1.5</v>
      </c>
      <c r="F58">
        <f>100-FacilitiesTbl[[#This Row],[% of renter occupied units with complete kitchen]]</f>
        <v>1.4000000000000057</v>
      </c>
      <c r="G58">
        <v>13119</v>
      </c>
    </row>
    <row r="59" spans="1:7" x14ac:dyDescent="0.2">
      <c r="A59" t="s">
        <v>426</v>
      </c>
      <c r="B59" t="s">
        <v>45</v>
      </c>
      <c r="C59">
        <v>98.8</v>
      </c>
      <c r="D59">
        <v>98.6</v>
      </c>
      <c r="E59">
        <f>100-FacilitiesTbl[[#This Row],[% of renter occupied units with complete plumbing]]</f>
        <v>1.2000000000000028</v>
      </c>
      <c r="F59">
        <f>100-FacilitiesTbl[[#This Row],[% of renter occupied units with complete kitchen]]</f>
        <v>1.4000000000000057</v>
      </c>
      <c r="G59">
        <v>13025</v>
      </c>
    </row>
    <row r="60" spans="1:7" x14ac:dyDescent="0.2">
      <c r="A60" t="s">
        <v>427</v>
      </c>
      <c r="B60" t="s">
        <v>187</v>
      </c>
      <c r="C60">
        <v>99.4</v>
      </c>
      <c r="D60">
        <v>98.6</v>
      </c>
      <c r="E60">
        <f>100-FacilitiesTbl[[#This Row],[% of renter occupied units with complete plumbing]]</f>
        <v>0.59999999999999432</v>
      </c>
      <c r="F60">
        <f>100-FacilitiesTbl[[#This Row],[% of renter occupied units with complete kitchen]]</f>
        <v>1.4000000000000057</v>
      </c>
      <c r="G60">
        <v>13313</v>
      </c>
    </row>
    <row r="61" spans="1:7" x14ac:dyDescent="0.2">
      <c r="A61" t="s">
        <v>428</v>
      </c>
      <c r="B61" t="s">
        <v>46</v>
      </c>
      <c r="C61">
        <v>100</v>
      </c>
      <c r="D61">
        <v>98.7</v>
      </c>
      <c r="E61">
        <f>100-FacilitiesTbl[[#This Row],[% of renter occupied units with complete plumbing]]</f>
        <v>0</v>
      </c>
      <c r="F61">
        <f>100-FacilitiesTbl[[#This Row],[% of renter occupied units with complete kitchen]]</f>
        <v>1.2999999999999972</v>
      </c>
      <c r="G61">
        <v>13027</v>
      </c>
    </row>
    <row r="62" spans="1:7" x14ac:dyDescent="0.2">
      <c r="A62" t="s">
        <v>429</v>
      </c>
      <c r="B62" t="s">
        <v>104</v>
      </c>
      <c r="C62">
        <v>100</v>
      </c>
      <c r="D62">
        <v>98.7</v>
      </c>
      <c r="E62">
        <f>100-FacilitiesTbl[[#This Row],[% of renter occupied units with complete plumbing]]</f>
        <v>0</v>
      </c>
      <c r="F62">
        <f>100-FacilitiesTbl[[#This Row],[% of renter occupied units with complete kitchen]]</f>
        <v>1.2999999999999972</v>
      </c>
      <c r="G62">
        <v>13145</v>
      </c>
    </row>
    <row r="63" spans="1:7" x14ac:dyDescent="0.2">
      <c r="A63" t="s">
        <v>430</v>
      </c>
      <c r="B63" t="s">
        <v>148</v>
      </c>
      <c r="C63">
        <v>98.1</v>
      </c>
      <c r="D63">
        <v>98.8</v>
      </c>
      <c r="E63">
        <f>100-FacilitiesTbl[[#This Row],[% of renter occupied units with complete plumbing]]</f>
        <v>1.9000000000000057</v>
      </c>
      <c r="F63">
        <f>100-FacilitiesTbl[[#This Row],[% of renter occupied units with complete kitchen]]</f>
        <v>1.2000000000000028</v>
      </c>
      <c r="G63">
        <v>13235</v>
      </c>
    </row>
    <row r="64" spans="1:7" x14ac:dyDescent="0.2">
      <c r="A64" t="s">
        <v>431</v>
      </c>
      <c r="B64" t="s">
        <v>159</v>
      </c>
      <c r="C64">
        <v>98.6</v>
      </c>
      <c r="D64">
        <v>98.8</v>
      </c>
      <c r="E64">
        <f>100-FacilitiesTbl[[#This Row],[% of renter occupied units with complete plumbing]]</f>
        <v>1.4000000000000057</v>
      </c>
      <c r="F64">
        <f>100-FacilitiesTbl[[#This Row],[% of renter occupied units with complete kitchen]]</f>
        <v>1.2000000000000028</v>
      </c>
      <c r="G64">
        <v>13257</v>
      </c>
    </row>
    <row r="65" spans="1:7" x14ac:dyDescent="0.2">
      <c r="A65" t="s">
        <v>432</v>
      </c>
      <c r="B65" t="s">
        <v>166</v>
      </c>
      <c r="C65">
        <v>98.9</v>
      </c>
      <c r="D65">
        <v>98.8</v>
      </c>
      <c r="E65">
        <f>100-FacilitiesTbl[[#This Row],[% of renter occupied units with complete plumbing]]</f>
        <v>1.0999999999999943</v>
      </c>
      <c r="F65">
        <f>100-FacilitiesTbl[[#This Row],[% of renter occupied units with complete kitchen]]</f>
        <v>1.2000000000000028</v>
      </c>
      <c r="G65">
        <v>13271</v>
      </c>
    </row>
    <row r="66" spans="1:7" x14ac:dyDescent="0.2">
      <c r="A66" t="s">
        <v>433</v>
      </c>
      <c r="B66" t="s">
        <v>101</v>
      </c>
      <c r="C66">
        <v>99.2</v>
      </c>
      <c r="D66">
        <v>98.8</v>
      </c>
      <c r="E66">
        <f>100-FacilitiesTbl[[#This Row],[% of renter occupied units with complete plumbing]]</f>
        <v>0.79999999999999716</v>
      </c>
      <c r="F66">
        <f>100-FacilitiesTbl[[#This Row],[% of renter occupied units with complete kitchen]]</f>
        <v>1.2000000000000028</v>
      </c>
      <c r="G66">
        <v>13139</v>
      </c>
    </row>
    <row r="67" spans="1:7" x14ac:dyDescent="0.2">
      <c r="A67" t="s">
        <v>434</v>
      </c>
      <c r="B67" t="s">
        <v>61</v>
      </c>
      <c r="C67">
        <v>99.5</v>
      </c>
      <c r="D67">
        <v>98.8</v>
      </c>
      <c r="E67">
        <f>100-FacilitiesTbl[[#This Row],[% of renter occupied units with complete plumbing]]</f>
        <v>0.5</v>
      </c>
      <c r="F67">
        <f>100-FacilitiesTbl[[#This Row],[% of renter occupied units with complete kitchen]]</f>
        <v>1.2000000000000028</v>
      </c>
      <c r="G67">
        <v>13059</v>
      </c>
    </row>
    <row r="68" spans="1:7" x14ac:dyDescent="0.2">
      <c r="A68" t="s">
        <v>435</v>
      </c>
      <c r="B68" t="s">
        <v>93</v>
      </c>
      <c r="C68">
        <v>99.8</v>
      </c>
      <c r="D68">
        <v>98.8</v>
      </c>
      <c r="E68">
        <f>100-FacilitiesTbl[[#This Row],[% of renter occupied units with complete plumbing]]</f>
        <v>0.20000000000000284</v>
      </c>
      <c r="F68">
        <f>100-FacilitiesTbl[[#This Row],[% of renter occupied units with complete kitchen]]</f>
        <v>1.2000000000000028</v>
      </c>
      <c r="G68">
        <v>13123</v>
      </c>
    </row>
    <row r="69" spans="1:7" x14ac:dyDescent="0.2">
      <c r="A69" t="s">
        <v>436</v>
      </c>
      <c r="B69" t="s">
        <v>62</v>
      </c>
      <c r="C69">
        <v>100</v>
      </c>
      <c r="D69">
        <v>98.8</v>
      </c>
      <c r="E69">
        <f>100-FacilitiesTbl[[#This Row],[% of renter occupied units with complete plumbing]]</f>
        <v>0</v>
      </c>
      <c r="F69">
        <f>100-FacilitiesTbl[[#This Row],[% of renter occupied units with complete kitchen]]</f>
        <v>1.2000000000000028</v>
      </c>
      <c r="G69">
        <v>13061</v>
      </c>
    </row>
    <row r="70" spans="1:7" x14ac:dyDescent="0.2">
      <c r="A70" t="s">
        <v>437</v>
      </c>
      <c r="B70" t="s">
        <v>112</v>
      </c>
      <c r="C70">
        <v>98.9</v>
      </c>
      <c r="D70">
        <v>98.9</v>
      </c>
      <c r="E70">
        <f>100-FacilitiesTbl[[#This Row],[% of renter occupied units with complete plumbing]]</f>
        <v>1.0999999999999943</v>
      </c>
      <c r="F70">
        <f>100-FacilitiesTbl[[#This Row],[% of renter occupied units with complete kitchen]]</f>
        <v>1.0999999999999943</v>
      </c>
      <c r="G70">
        <v>13161</v>
      </c>
    </row>
    <row r="71" spans="1:7" x14ac:dyDescent="0.2">
      <c r="A71" t="s">
        <v>438</v>
      </c>
      <c r="B71" t="s">
        <v>179</v>
      </c>
      <c r="C71">
        <v>99.6</v>
      </c>
      <c r="D71">
        <v>98.9</v>
      </c>
      <c r="E71">
        <f>100-FacilitiesTbl[[#This Row],[% of renter occupied units with complete plumbing]]</f>
        <v>0.40000000000000568</v>
      </c>
      <c r="F71">
        <f>100-FacilitiesTbl[[#This Row],[% of renter occupied units with complete kitchen]]</f>
        <v>1.0999999999999943</v>
      </c>
      <c r="G71">
        <v>13297</v>
      </c>
    </row>
    <row r="72" spans="1:7" x14ac:dyDescent="0.2">
      <c r="A72" t="s">
        <v>439</v>
      </c>
      <c r="B72" t="s">
        <v>37</v>
      </c>
      <c r="C72">
        <v>99.4</v>
      </c>
      <c r="D72">
        <v>99</v>
      </c>
      <c r="E72">
        <f>100-FacilitiesTbl[[#This Row],[% of renter occupied units with complete plumbing]]</f>
        <v>0.59999999999999432</v>
      </c>
      <c r="F72">
        <f>100-FacilitiesTbl[[#This Row],[% of renter occupied units with complete kitchen]]</f>
        <v>1</v>
      </c>
      <c r="G72">
        <v>13009</v>
      </c>
    </row>
    <row r="73" spans="1:7" x14ac:dyDescent="0.2">
      <c r="A73" t="s">
        <v>440</v>
      </c>
      <c r="B73" t="s">
        <v>127</v>
      </c>
      <c r="C73">
        <v>99.4</v>
      </c>
      <c r="D73">
        <v>99</v>
      </c>
      <c r="E73">
        <f>100-FacilitiesTbl[[#This Row],[% of renter occupied units with complete plumbing]]</f>
        <v>0.59999999999999432</v>
      </c>
      <c r="F73">
        <f>100-FacilitiesTbl[[#This Row],[% of renter occupied units with complete kitchen]]</f>
        <v>1</v>
      </c>
      <c r="G73">
        <v>13195</v>
      </c>
    </row>
    <row r="74" spans="1:7" x14ac:dyDescent="0.2">
      <c r="A74" t="s">
        <v>441</v>
      </c>
      <c r="B74" t="s">
        <v>57</v>
      </c>
      <c r="C74">
        <v>99.7</v>
      </c>
      <c r="D74">
        <v>99</v>
      </c>
      <c r="E74">
        <f>100-FacilitiesTbl[[#This Row],[% of renter occupied units with complete plumbing]]</f>
        <v>0.29999999999999716</v>
      </c>
      <c r="F74">
        <f>100-FacilitiesTbl[[#This Row],[% of renter occupied units with complete kitchen]]</f>
        <v>1</v>
      </c>
      <c r="G74">
        <v>13051</v>
      </c>
    </row>
    <row r="75" spans="1:7" x14ac:dyDescent="0.2">
      <c r="A75" t="s">
        <v>442</v>
      </c>
      <c r="B75" t="s">
        <v>92</v>
      </c>
      <c r="C75">
        <v>99.7</v>
      </c>
      <c r="D75">
        <v>99</v>
      </c>
      <c r="E75">
        <f>100-FacilitiesTbl[[#This Row],[% of renter occupied units with complete plumbing]]</f>
        <v>0.29999999999999716</v>
      </c>
      <c r="F75">
        <f>100-FacilitiesTbl[[#This Row],[% of renter occupied units with complete kitchen]]</f>
        <v>1</v>
      </c>
      <c r="G75">
        <v>13121</v>
      </c>
    </row>
    <row r="76" spans="1:7" x14ac:dyDescent="0.2">
      <c r="A76" t="s">
        <v>443</v>
      </c>
      <c r="B76" t="s">
        <v>66</v>
      </c>
      <c r="C76">
        <v>99.8</v>
      </c>
      <c r="D76">
        <v>99</v>
      </c>
      <c r="E76">
        <f>100-FacilitiesTbl[[#This Row],[% of renter occupied units with complete plumbing]]</f>
        <v>0.20000000000000284</v>
      </c>
      <c r="F76">
        <f>100-FacilitiesTbl[[#This Row],[% of renter occupied units with complete kitchen]]</f>
        <v>1</v>
      </c>
      <c r="G76">
        <v>13069</v>
      </c>
    </row>
    <row r="77" spans="1:7" x14ac:dyDescent="0.2">
      <c r="A77" t="s">
        <v>444</v>
      </c>
      <c r="B77" t="s">
        <v>167</v>
      </c>
      <c r="C77">
        <v>100</v>
      </c>
      <c r="D77">
        <v>99</v>
      </c>
      <c r="E77">
        <f>100-FacilitiesTbl[[#This Row],[% of renter occupied units with complete plumbing]]</f>
        <v>0</v>
      </c>
      <c r="F77">
        <f>100-FacilitiesTbl[[#This Row],[% of renter occupied units with complete kitchen]]</f>
        <v>1</v>
      </c>
      <c r="G77">
        <v>13273</v>
      </c>
    </row>
    <row r="78" spans="1:7" x14ac:dyDescent="0.2">
      <c r="A78" t="s">
        <v>445</v>
      </c>
      <c r="B78" t="s">
        <v>126</v>
      </c>
      <c r="C78">
        <v>98.8</v>
      </c>
      <c r="D78">
        <v>99.1</v>
      </c>
      <c r="E78">
        <f>100-FacilitiesTbl[[#This Row],[% of renter occupied units with complete plumbing]]</f>
        <v>1.2000000000000028</v>
      </c>
      <c r="F78">
        <f>100-FacilitiesTbl[[#This Row],[% of renter occupied units with complete kitchen]]</f>
        <v>0.90000000000000568</v>
      </c>
      <c r="G78">
        <v>13193</v>
      </c>
    </row>
    <row r="79" spans="1:7" x14ac:dyDescent="0.2">
      <c r="A79" t="s">
        <v>446</v>
      </c>
      <c r="B79" t="s">
        <v>33</v>
      </c>
      <c r="C79">
        <v>99.1</v>
      </c>
      <c r="D79">
        <v>99.1</v>
      </c>
      <c r="E79">
        <f>100-FacilitiesTbl[[#This Row],[% of renter occupied units with complete plumbing]]</f>
        <v>0.90000000000000568</v>
      </c>
      <c r="F79">
        <f>100-FacilitiesTbl[[#This Row],[% of renter occupied units with complete kitchen]]</f>
        <v>0.90000000000000568</v>
      </c>
      <c r="G79">
        <v>13001</v>
      </c>
    </row>
    <row r="80" spans="1:7" x14ac:dyDescent="0.2">
      <c r="A80" t="s">
        <v>447</v>
      </c>
      <c r="B80" t="s">
        <v>144</v>
      </c>
      <c r="C80">
        <v>99.1</v>
      </c>
      <c r="D80">
        <v>99.1</v>
      </c>
      <c r="E80">
        <f>100-FacilitiesTbl[[#This Row],[% of renter occupied units with complete plumbing]]</f>
        <v>0.90000000000000568</v>
      </c>
      <c r="F80">
        <f>100-FacilitiesTbl[[#This Row],[% of renter occupied units with complete kitchen]]</f>
        <v>0.90000000000000568</v>
      </c>
      <c r="G80">
        <v>13227</v>
      </c>
    </row>
    <row r="81" spans="1:7" x14ac:dyDescent="0.2">
      <c r="A81" t="s">
        <v>448</v>
      </c>
      <c r="B81" t="s">
        <v>63</v>
      </c>
      <c r="C81">
        <v>99.2</v>
      </c>
      <c r="D81">
        <v>99.1</v>
      </c>
      <c r="E81">
        <f>100-FacilitiesTbl[[#This Row],[% of renter occupied units with complete plumbing]]</f>
        <v>0.79999999999999716</v>
      </c>
      <c r="F81">
        <f>100-FacilitiesTbl[[#This Row],[% of renter occupied units with complete kitchen]]</f>
        <v>0.90000000000000568</v>
      </c>
      <c r="G81">
        <v>13063</v>
      </c>
    </row>
    <row r="82" spans="1:7" x14ac:dyDescent="0.2">
      <c r="A82" t="s">
        <v>449</v>
      </c>
      <c r="B82" t="s">
        <v>95</v>
      </c>
      <c r="C82">
        <v>99.4</v>
      </c>
      <c r="D82">
        <v>99.1</v>
      </c>
      <c r="E82">
        <f>100-FacilitiesTbl[[#This Row],[% of renter occupied units with complete plumbing]]</f>
        <v>0.59999999999999432</v>
      </c>
      <c r="F82">
        <f>100-FacilitiesTbl[[#This Row],[% of renter occupied units with complete kitchen]]</f>
        <v>0.90000000000000568</v>
      </c>
      <c r="G82">
        <v>13127</v>
      </c>
    </row>
    <row r="83" spans="1:7" x14ac:dyDescent="0.2">
      <c r="A83" t="s">
        <v>450</v>
      </c>
      <c r="B83" t="s">
        <v>90</v>
      </c>
      <c r="C83">
        <v>99.5</v>
      </c>
      <c r="D83">
        <v>99.1</v>
      </c>
      <c r="E83">
        <f>100-FacilitiesTbl[[#This Row],[% of renter occupied units with complete plumbing]]</f>
        <v>0.5</v>
      </c>
      <c r="F83">
        <f>100-FacilitiesTbl[[#This Row],[% of renter occupied units with complete kitchen]]</f>
        <v>0.90000000000000568</v>
      </c>
      <c r="G83">
        <v>13117</v>
      </c>
    </row>
    <row r="84" spans="1:7" x14ac:dyDescent="0.2">
      <c r="A84" t="s">
        <v>451</v>
      </c>
      <c r="B84" t="s">
        <v>39</v>
      </c>
      <c r="C84">
        <v>99.6</v>
      </c>
      <c r="D84">
        <v>99.1</v>
      </c>
      <c r="E84">
        <f>100-FacilitiesTbl[[#This Row],[% of renter occupied units with complete plumbing]]</f>
        <v>0.40000000000000568</v>
      </c>
      <c r="F84">
        <f>100-FacilitiesTbl[[#This Row],[% of renter occupied units with complete kitchen]]</f>
        <v>0.90000000000000568</v>
      </c>
      <c r="G84">
        <v>13013</v>
      </c>
    </row>
    <row r="85" spans="1:7" x14ac:dyDescent="0.2">
      <c r="A85" t="s">
        <v>452</v>
      </c>
      <c r="B85" t="s">
        <v>65</v>
      </c>
      <c r="C85">
        <v>99.8</v>
      </c>
      <c r="D85">
        <v>99.1</v>
      </c>
      <c r="E85">
        <f>100-FacilitiesTbl[[#This Row],[% of renter occupied units with complete plumbing]]</f>
        <v>0.20000000000000284</v>
      </c>
      <c r="F85">
        <f>100-FacilitiesTbl[[#This Row],[% of renter occupied units with complete kitchen]]</f>
        <v>0.90000000000000568</v>
      </c>
      <c r="G85">
        <v>13067</v>
      </c>
    </row>
    <row r="86" spans="1:7" x14ac:dyDescent="0.2">
      <c r="A86" t="s">
        <v>453</v>
      </c>
      <c r="B86" t="s">
        <v>172</v>
      </c>
      <c r="C86">
        <v>98</v>
      </c>
      <c r="D86">
        <v>99.2</v>
      </c>
      <c r="E86">
        <f>100-FacilitiesTbl[[#This Row],[% of renter occupied units with complete plumbing]]</f>
        <v>2</v>
      </c>
      <c r="F86">
        <f>100-FacilitiesTbl[[#This Row],[% of renter occupied units with complete kitchen]]</f>
        <v>0.79999999999999716</v>
      </c>
      <c r="G86">
        <v>13283</v>
      </c>
    </row>
    <row r="87" spans="1:7" x14ac:dyDescent="0.2">
      <c r="A87" t="s">
        <v>454</v>
      </c>
      <c r="B87" t="s">
        <v>119</v>
      </c>
      <c r="C87">
        <v>99.1</v>
      </c>
      <c r="D87">
        <v>99.2</v>
      </c>
      <c r="E87">
        <f>100-FacilitiesTbl[[#This Row],[% of renter occupied units with complete plumbing]]</f>
        <v>0.90000000000000568</v>
      </c>
      <c r="F87">
        <f>100-FacilitiesTbl[[#This Row],[% of renter occupied units with complete kitchen]]</f>
        <v>0.79999999999999716</v>
      </c>
      <c r="G87">
        <v>13175</v>
      </c>
    </row>
    <row r="88" spans="1:7" x14ac:dyDescent="0.2">
      <c r="A88" t="s">
        <v>455</v>
      </c>
      <c r="B88" t="s">
        <v>173</v>
      </c>
      <c r="C88">
        <v>99.6</v>
      </c>
      <c r="D88">
        <v>99.2</v>
      </c>
      <c r="E88">
        <f>100-FacilitiesTbl[[#This Row],[% of renter occupied units with complete plumbing]]</f>
        <v>0.40000000000000568</v>
      </c>
      <c r="F88">
        <f>100-FacilitiesTbl[[#This Row],[% of renter occupied units with complete kitchen]]</f>
        <v>0.79999999999999716</v>
      </c>
      <c r="G88">
        <v>13285</v>
      </c>
    </row>
    <row r="89" spans="1:7" x14ac:dyDescent="0.2">
      <c r="A89" t="s">
        <v>456</v>
      </c>
      <c r="B89" t="s">
        <v>76</v>
      </c>
      <c r="C89">
        <v>99.7</v>
      </c>
      <c r="D89">
        <v>99.2</v>
      </c>
      <c r="E89">
        <f>100-FacilitiesTbl[[#This Row],[% of renter occupied units with complete plumbing]]</f>
        <v>0.29999999999999716</v>
      </c>
      <c r="F89">
        <f>100-FacilitiesTbl[[#This Row],[% of renter occupied units with complete kitchen]]</f>
        <v>0.79999999999999716</v>
      </c>
      <c r="G89">
        <v>13089</v>
      </c>
    </row>
    <row r="90" spans="1:7" x14ac:dyDescent="0.2">
      <c r="A90" t="s">
        <v>457</v>
      </c>
      <c r="B90" t="s">
        <v>58</v>
      </c>
      <c r="C90">
        <v>100</v>
      </c>
      <c r="D90">
        <v>99.2</v>
      </c>
      <c r="E90">
        <f>100-FacilitiesTbl[[#This Row],[% of renter occupied units with complete plumbing]]</f>
        <v>0</v>
      </c>
      <c r="F90">
        <f>100-FacilitiesTbl[[#This Row],[% of renter occupied units with complete kitchen]]</f>
        <v>0.79999999999999716</v>
      </c>
      <c r="G90">
        <v>13053</v>
      </c>
    </row>
    <row r="91" spans="1:7" x14ac:dyDescent="0.2">
      <c r="A91" t="s">
        <v>458</v>
      </c>
      <c r="B91" t="s">
        <v>130</v>
      </c>
      <c r="C91">
        <v>99.3</v>
      </c>
      <c r="D91">
        <v>99.3</v>
      </c>
      <c r="E91">
        <f>100-FacilitiesTbl[[#This Row],[% of renter occupied units with complete plumbing]]</f>
        <v>0.70000000000000284</v>
      </c>
      <c r="F91">
        <f>100-FacilitiesTbl[[#This Row],[% of renter occupied units with complete kitchen]]</f>
        <v>0.70000000000000284</v>
      </c>
      <c r="G91">
        <v>13191</v>
      </c>
    </row>
    <row r="92" spans="1:7" x14ac:dyDescent="0.2">
      <c r="A92" t="s">
        <v>459</v>
      </c>
      <c r="B92" t="s">
        <v>67</v>
      </c>
      <c r="C92">
        <v>99.7</v>
      </c>
      <c r="D92">
        <v>99.3</v>
      </c>
      <c r="E92">
        <f>100-FacilitiesTbl[[#This Row],[% of renter occupied units with complete plumbing]]</f>
        <v>0.29999999999999716</v>
      </c>
      <c r="F92">
        <f>100-FacilitiesTbl[[#This Row],[% of renter occupied units with complete kitchen]]</f>
        <v>0.70000000000000284</v>
      </c>
      <c r="G92">
        <v>13071</v>
      </c>
    </row>
    <row r="93" spans="1:7" x14ac:dyDescent="0.2">
      <c r="A93" t="s">
        <v>460</v>
      </c>
      <c r="B93" t="s">
        <v>48</v>
      </c>
      <c r="C93">
        <v>99.9</v>
      </c>
      <c r="D93">
        <v>99.3</v>
      </c>
      <c r="E93">
        <f>100-FacilitiesTbl[[#This Row],[% of renter occupied units with complete plumbing]]</f>
        <v>9.9999999999994316E-2</v>
      </c>
      <c r="F93">
        <f>100-FacilitiesTbl[[#This Row],[% of renter occupied units with complete kitchen]]</f>
        <v>0.70000000000000284</v>
      </c>
      <c r="G93">
        <v>13031</v>
      </c>
    </row>
    <row r="94" spans="1:7" x14ac:dyDescent="0.2">
      <c r="A94" t="s">
        <v>461</v>
      </c>
      <c r="B94" t="s">
        <v>64</v>
      </c>
      <c r="C94">
        <v>100</v>
      </c>
      <c r="D94">
        <v>99.3</v>
      </c>
      <c r="E94">
        <f>100-FacilitiesTbl[[#This Row],[% of renter occupied units with complete plumbing]]</f>
        <v>0</v>
      </c>
      <c r="F94">
        <f>100-FacilitiesTbl[[#This Row],[% of renter occupied units with complete kitchen]]</f>
        <v>0.70000000000000284</v>
      </c>
      <c r="G94">
        <v>13065</v>
      </c>
    </row>
    <row r="95" spans="1:7" x14ac:dyDescent="0.2">
      <c r="A95" t="s">
        <v>462</v>
      </c>
      <c r="B95" t="s">
        <v>80</v>
      </c>
      <c r="C95">
        <v>99.8</v>
      </c>
      <c r="D95">
        <v>99.4</v>
      </c>
      <c r="E95">
        <f>100-FacilitiesTbl[[#This Row],[% of renter occupied units with complete plumbing]]</f>
        <v>0.20000000000000284</v>
      </c>
      <c r="F95">
        <f>100-FacilitiesTbl[[#This Row],[% of renter occupied units with complete kitchen]]</f>
        <v>0.59999999999999432</v>
      </c>
      <c r="G95">
        <v>13097</v>
      </c>
    </row>
    <row r="96" spans="1:7" x14ac:dyDescent="0.2">
      <c r="A96" t="s">
        <v>463</v>
      </c>
      <c r="B96" t="s">
        <v>188</v>
      </c>
      <c r="C96">
        <v>100</v>
      </c>
      <c r="D96">
        <v>99.4</v>
      </c>
      <c r="E96">
        <f>100-FacilitiesTbl[[#This Row],[% of renter occupied units with complete plumbing]]</f>
        <v>0</v>
      </c>
      <c r="F96">
        <f>100-FacilitiesTbl[[#This Row],[% of renter occupied units with complete kitchen]]</f>
        <v>0.59999999999999432</v>
      </c>
      <c r="G96">
        <v>13315</v>
      </c>
    </row>
    <row r="97" spans="1:7" x14ac:dyDescent="0.2">
      <c r="A97" t="s">
        <v>464</v>
      </c>
      <c r="B97" t="s">
        <v>117</v>
      </c>
      <c r="C97">
        <v>97.9</v>
      </c>
      <c r="D97">
        <v>99.5</v>
      </c>
      <c r="E97">
        <f>100-FacilitiesTbl[[#This Row],[% of renter occupied units with complete plumbing]]</f>
        <v>2.0999999999999943</v>
      </c>
      <c r="F97">
        <f>100-FacilitiesTbl[[#This Row],[% of renter occupied units with complete kitchen]]</f>
        <v>0.5</v>
      </c>
      <c r="G97">
        <v>13171</v>
      </c>
    </row>
    <row r="98" spans="1:7" x14ac:dyDescent="0.2">
      <c r="A98" t="s">
        <v>465</v>
      </c>
      <c r="B98" t="s">
        <v>55</v>
      </c>
      <c r="C98">
        <v>99.2</v>
      </c>
      <c r="D98">
        <v>99.5</v>
      </c>
      <c r="E98">
        <f>100-FacilitiesTbl[[#This Row],[% of renter occupied units with complete plumbing]]</f>
        <v>0.79999999999999716</v>
      </c>
      <c r="F98">
        <f>100-FacilitiesTbl[[#This Row],[% of renter occupied units with complete kitchen]]</f>
        <v>0.5</v>
      </c>
      <c r="G98">
        <v>13047</v>
      </c>
    </row>
    <row r="99" spans="1:7" x14ac:dyDescent="0.2">
      <c r="A99" t="s">
        <v>466</v>
      </c>
      <c r="B99" t="s">
        <v>140</v>
      </c>
      <c r="C99">
        <v>99.2</v>
      </c>
      <c r="D99">
        <v>99.5</v>
      </c>
      <c r="E99">
        <f>100-FacilitiesTbl[[#This Row],[% of renter occupied units with complete plumbing]]</f>
        <v>0.79999999999999716</v>
      </c>
      <c r="F99">
        <f>100-FacilitiesTbl[[#This Row],[% of renter occupied units with complete kitchen]]</f>
        <v>0.5</v>
      </c>
      <c r="G99">
        <v>13219</v>
      </c>
    </row>
    <row r="100" spans="1:7" x14ac:dyDescent="0.2">
      <c r="A100" t="s">
        <v>467</v>
      </c>
      <c r="B100" t="s">
        <v>70</v>
      </c>
      <c r="C100">
        <v>99.3</v>
      </c>
      <c r="D100">
        <v>99.5</v>
      </c>
      <c r="E100">
        <f>100-FacilitiesTbl[[#This Row],[% of renter occupied units with complete plumbing]]</f>
        <v>0.70000000000000284</v>
      </c>
      <c r="F100">
        <f>100-FacilitiesTbl[[#This Row],[% of renter occupied units with complete kitchen]]</f>
        <v>0.5</v>
      </c>
      <c r="G100">
        <v>13077</v>
      </c>
    </row>
    <row r="101" spans="1:7" x14ac:dyDescent="0.2">
      <c r="A101" t="s">
        <v>468</v>
      </c>
      <c r="B101" t="s">
        <v>180</v>
      </c>
      <c r="C101">
        <v>99.6</v>
      </c>
      <c r="D101">
        <v>99.5</v>
      </c>
      <c r="E101">
        <f>100-FacilitiesTbl[[#This Row],[% of renter occupied units with complete plumbing]]</f>
        <v>0.40000000000000568</v>
      </c>
      <c r="F101">
        <f>100-FacilitiesTbl[[#This Row],[% of renter occupied units with complete kitchen]]</f>
        <v>0.5</v>
      </c>
      <c r="G101">
        <v>13299</v>
      </c>
    </row>
    <row r="102" spans="1:7" x14ac:dyDescent="0.2">
      <c r="A102" t="s">
        <v>469</v>
      </c>
      <c r="B102" t="s">
        <v>181</v>
      </c>
      <c r="C102">
        <v>99.7</v>
      </c>
      <c r="D102">
        <v>99.5</v>
      </c>
      <c r="E102">
        <f>100-FacilitiesTbl[[#This Row],[% of renter occupied units with complete plumbing]]</f>
        <v>0.29999999999999716</v>
      </c>
      <c r="F102">
        <f>100-FacilitiesTbl[[#This Row],[% of renter occupied units with complete kitchen]]</f>
        <v>0.5</v>
      </c>
      <c r="G102">
        <v>13301</v>
      </c>
    </row>
    <row r="103" spans="1:7" x14ac:dyDescent="0.2">
      <c r="A103" t="s">
        <v>470</v>
      </c>
      <c r="B103" t="s">
        <v>131</v>
      </c>
      <c r="C103">
        <v>98.5</v>
      </c>
      <c r="D103">
        <v>99.6</v>
      </c>
      <c r="E103">
        <f>100-FacilitiesTbl[[#This Row],[% of renter occupied units with complete plumbing]]</f>
        <v>1.5</v>
      </c>
      <c r="F103">
        <f>100-FacilitiesTbl[[#This Row],[% of renter occupied units with complete kitchen]]</f>
        <v>0.40000000000000568</v>
      </c>
      <c r="G103">
        <v>13199</v>
      </c>
    </row>
    <row r="104" spans="1:7" x14ac:dyDescent="0.2">
      <c r="A104" t="s">
        <v>471</v>
      </c>
      <c r="B104" t="s">
        <v>128</v>
      </c>
      <c r="C104">
        <v>99.3</v>
      </c>
      <c r="D104">
        <v>99.6</v>
      </c>
      <c r="E104">
        <f>100-FacilitiesTbl[[#This Row],[% of renter occupied units with complete plumbing]]</f>
        <v>0.70000000000000284</v>
      </c>
      <c r="F104">
        <f>100-FacilitiesTbl[[#This Row],[% of renter occupied units with complete kitchen]]</f>
        <v>0.40000000000000568</v>
      </c>
      <c r="G104">
        <v>13197</v>
      </c>
    </row>
    <row r="105" spans="1:7" x14ac:dyDescent="0.2">
      <c r="A105" t="s">
        <v>472</v>
      </c>
      <c r="B105" t="s">
        <v>40</v>
      </c>
      <c r="C105">
        <v>99.6</v>
      </c>
      <c r="D105">
        <v>99.6</v>
      </c>
      <c r="E105">
        <f>100-FacilitiesTbl[[#This Row],[% of renter occupied units with complete plumbing]]</f>
        <v>0.40000000000000568</v>
      </c>
      <c r="F105">
        <f>100-FacilitiesTbl[[#This Row],[% of renter occupied units with complete kitchen]]</f>
        <v>0.40000000000000568</v>
      </c>
      <c r="G105">
        <v>13015</v>
      </c>
    </row>
    <row r="106" spans="1:7" x14ac:dyDescent="0.2">
      <c r="A106" t="s">
        <v>473</v>
      </c>
      <c r="B106" t="s">
        <v>59</v>
      </c>
      <c r="C106">
        <v>99.6</v>
      </c>
      <c r="D106">
        <v>99.6</v>
      </c>
      <c r="E106">
        <f>100-FacilitiesTbl[[#This Row],[% of renter occupied units with complete plumbing]]</f>
        <v>0.40000000000000568</v>
      </c>
      <c r="F106">
        <f>100-FacilitiesTbl[[#This Row],[% of renter occupied units with complete kitchen]]</f>
        <v>0.40000000000000568</v>
      </c>
      <c r="G106">
        <v>13055</v>
      </c>
    </row>
    <row r="107" spans="1:7" x14ac:dyDescent="0.2">
      <c r="A107" t="s">
        <v>474</v>
      </c>
      <c r="B107" t="s">
        <v>123</v>
      </c>
      <c r="C107">
        <v>99.6</v>
      </c>
      <c r="D107">
        <v>99.6</v>
      </c>
      <c r="E107">
        <f>100-FacilitiesTbl[[#This Row],[% of renter occupied units with complete plumbing]]</f>
        <v>0.40000000000000568</v>
      </c>
      <c r="F107">
        <f>100-FacilitiesTbl[[#This Row],[% of renter occupied units with complete kitchen]]</f>
        <v>0.40000000000000568</v>
      </c>
      <c r="G107">
        <v>13183</v>
      </c>
    </row>
    <row r="108" spans="1:7" x14ac:dyDescent="0.2">
      <c r="A108" t="s">
        <v>475</v>
      </c>
      <c r="B108" t="s">
        <v>108</v>
      </c>
      <c r="C108">
        <v>99.7</v>
      </c>
      <c r="D108">
        <v>99.6</v>
      </c>
      <c r="E108">
        <f>100-FacilitiesTbl[[#This Row],[% of renter occupied units with complete plumbing]]</f>
        <v>0.29999999999999716</v>
      </c>
      <c r="F108">
        <f>100-FacilitiesTbl[[#This Row],[% of renter occupied units with complete kitchen]]</f>
        <v>0.40000000000000568</v>
      </c>
      <c r="G108">
        <v>13153</v>
      </c>
    </row>
    <row r="109" spans="1:7" x14ac:dyDescent="0.2">
      <c r="A109" t="s">
        <v>476</v>
      </c>
      <c r="B109" t="s">
        <v>99</v>
      </c>
      <c r="C109">
        <v>99.8</v>
      </c>
      <c r="D109">
        <v>99.6</v>
      </c>
      <c r="E109">
        <f>100-FacilitiesTbl[[#This Row],[% of renter occupied units with complete plumbing]]</f>
        <v>0.20000000000000284</v>
      </c>
      <c r="F109">
        <f>100-FacilitiesTbl[[#This Row],[% of renter occupied units with complete kitchen]]</f>
        <v>0.40000000000000568</v>
      </c>
      <c r="G109">
        <v>13135</v>
      </c>
    </row>
    <row r="110" spans="1:7" x14ac:dyDescent="0.2">
      <c r="A110" t="s">
        <v>477</v>
      </c>
      <c r="B110" t="s">
        <v>83</v>
      </c>
      <c r="C110">
        <v>100</v>
      </c>
      <c r="D110">
        <v>99.6</v>
      </c>
      <c r="E110">
        <f>100-FacilitiesTbl[[#This Row],[% of renter occupied units with complete plumbing]]</f>
        <v>0</v>
      </c>
      <c r="F110">
        <f>100-FacilitiesTbl[[#This Row],[% of renter occupied units with complete kitchen]]</f>
        <v>0.40000000000000568</v>
      </c>
      <c r="G110">
        <v>13103</v>
      </c>
    </row>
    <row r="111" spans="1:7" x14ac:dyDescent="0.2">
      <c r="A111" t="s">
        <v>478</v>
      </c>
      <c r="B111" t="s">
        <v>107</v>
      </c>
      <c r="C111">
        <v>100</v>
      </c>
      <c r="D111">
        <v>99.6</v>
      </c>
      <c r="E111">
        <f>100-FacilitiesTbl[[#This Row],[% of renter occupied units with complete plumbing]]</f>
        <v>0</v>
      </c>
      <c r="F111">
        <f>100-FacilitiesTbl[[#This Row],[% of renter occupied units with complete kitchen]]</f>
        <v>0.40000000000000568</v>
      </c>
      <c r="G111">
        <v>13151</v>
      </c>
    </row>
    <row r="112" spans="1:7" x14ac:dyDescent="0.2">
      <c r="A112" t="s">
        <v>479</v>
      </c>
      <c r="B112" t="s">
        <v>190</v>
      </c>
      <c r="C112">
        <v>100</v>
      </c>
      <c r="D112">
        <v>99.6</v>
      </c>
      <c r="E112">
        <f>100-FacilitiesTbl[[#This Row],[% of renter occupied units with complete plumbing]]</f>
        <v>0</v>
      </c>
      <c r="F112">
        <f>100-FacilitiesTbl[[#This Row],[% of renter occupied units with complete kitchen]]</f>
        <v>0.40000000000000568</v>
      </c>
      <c r="G112">
        <v>13319</v>
      </c>
    </row>
    <row r="113" spans="1:7" x14ac:dyDescent="0.2">
      <c r="A113" t="s">
        <v>480</v>
      </c>
      <c r="B113" t="s">
        <v>121</v>
      </c>
      <c r="C113">
        <v>99.5</v>
      </c>
      <c r="D113">
        <v>99.7</v>
      </c>
      <c r="E113">
        <f>100-FacilitiesTbl[[#This Row],[% of renter occupied units with complete plumbing]]</f>
        <v>0.5</v>
      </c>
      <c r="F113">
        <f>100-FacilitiesTbl[[#This Row],[% of renter occupied units with complete kitchen]]</f>
        <v>0.29999999999999716</v>
      </c>
      <c r="G113">
        <v>13179</v>
      </c>
    </row>
    <row r="114" spans="1:7" x14ac:dyDescent="0.2">
      <c r="A114" t="s">
        <v>481</v>
      </c>
      <c r="B114" t="s">
        <v>41</v>
      </c>
      <c r="C114">
        <v>99.7</v>
      </c>
      <c r="D114">
        <v>99.7</v>
      </c>
      <c r="E114">
        <f>100-FacilitiesTbl[[#This Row],[% of renter occupied units with complete plumbing]]</f>
        <v>0.29999999999999716</v>
      </c>
      <c r="F114">
        <f>100-FacilitiesTbl[[#This Row],[% of renter occupied units with complete kitchen]]</f>
        <v>0.29999999999999716</v>
      </c>
      <c r="G114">
        <v>13017</v>
      </c>
    </row>
    <row r="115" spans="1:7" x14ac:dyDescent="0.2">
      <c r="A115" t="s">
        <v>482</v>
      </c>
      <c r="B115" t="s">
        <v>136</v>
      </c>
      <c r="C115">
        <v>99.7</v>
      </c>
      <c r="D115">
        <v>99.7</v>
      </c>
      <c r="E115">
        <f>100-FacilitiesTbl[[#This Row],[% of renter occupied units with complete plumbing]]</f>
        <v>0.29999999999999716</v>
      </c>
      <c r="F115">
        <f>100-FacilitiesTbl[[#This Row],[% of renter occupied units with complete kitchen]]</f>
        <v>0.29999999999999716</v>
      </c>
      <c r="G115">
        <v>13211</v>
      </c>
    </row>
    <row r="116" spans="1:7" x14ac:dyDescent="0.2">
      <c r="A116" t="s">
        <v>483</v>
      </c>
      <c r="B116" t="s">
        <v>147</v>
      </c>
      <c r="C116">
        <v>99.7</v>
      </c>
      <c r="D116">
        <v>99.7</v>
      </c>
      <c r="E116">
        <f>100-FacilitiesTbl[[#This Row],[% of renter occupied units with complete plumbing]]</f>
        <v>0.29999999999999716</v>
      </c>
      <c r="F116">
        <f>100-FacilitiesTbl[[#This Row],[% of renter occupied units with complete kitchen]]</f>
        <v>0.29999999999999716</v>
      </c>
      <c r="G116">
        <v>13233</v>
      </c>
    </row>
    <row r="117" spans="1:7" x14ac:dyDescent="0.2">
      <c r="A117" t="s">
        <v>484</v>
      </c>
      <c r="B117" t="s">
        <v>153</v>
      </c>
      <c r="C117">
        <v>99.7</v>
      </c>
      <c r="D117">
        <v>99.7</v>
      </c>
      <c r="E117">
        <f>100-FacilitiesTbl[[#This Row],[% of renter occupied units with complete plumbing]]</f>
        <v>0.29999999999999716</v>
      </c>
      <c r="F117">
        <f>100-FacilitiesTbl[[#This Row],[% of renter occupied units with complete kitchen]]</f>
        <v>0.29999999999999716</v>
      </c>
      <c r="G117">
        <v>13245</v>
      </c>
    </row>
    <row r="118" spans="1:7" x14ac:dyDescent="0.2">
      <c r="A118" t="s">
        <v>485</v>
      </c>
      <c r="B118" t="s">
        <v>186</v>
      </c>
      <c r="C118">
        <v>99.7</v>
      </c>
      <c r="D118">
        <v>99.7</v>
      </c>
      <c r="E118">
        <f>100-FacilitiesTbl[[#This Row],[% of renter occupied units with complete plumbing]]</f>
        <v>0.29999999999999716</v>
      </c>
      <c r="F118">
        <f>100-FacilitiesTbl[[#This Row],[% of renter occupied units with complete kitchen]]</f>
        <v>0.29999999999999716</v>
      </c>
      <c r="G118">
        <v>13311</v>
      </c>
    </row>
    <row r="119" spans="1:7" x14ac:dyDescent="0.2">
      <c r="A119" t="s">
        <v>486</v>
      </c>
      <c r="B119" t="s">
        <v>113</v>
      </c>
      <c r="C119">
        <v>99.8</v>
      </c>
      <c r="D119">
        <v>99.7</v>
      </c>
      <c r="E119">
        <f>100-FacilitiesTbl[[#This Row],[% of renter occupied units with complete plumbing]]</f>
        <v>0.20000000000000284</v>
      </c>
      <c r="F119">
        <f>100-FacilitiesTbl[[#This Row],[% of renter occupied units with complete kitchen]]</f>
        <v>0.29999999999999716</v>
      </c>
      <c r="G119">
        <v>13163</v>
      </c>
    </row>
    <row r="120" spans="1:7" x14ac:dyDescent="0.2">
      <c r="A120" t="s">
        <v>487</v>
      </c>
      <c r="B120" t="s">
        <v>38</v>
      </c>
      <c r="C120">
        <v>100</v>
      </c>
      <c r="D120">
        <v>99.7</v>
      </c>
      <c r="E120">
        <f>100-FacilitiesTbl[[#This Row],[% of renter occupied units with complete plumbing]]</f>
        <v>0</v>
      </c>
      <c r="F120">
        <f>100-FacilitiesTbl[[#This Row],[% of renter occupied units with complete kitchen]]</f>
        <v>0.29999999999999716</v>
      </c>
      <c r="G120">
        <v>13011</v>
      </c>
    </row>
    <row r="121" spans="1:7" x14ac:dyDescent="0.2">
      <c r="A121" t="s">
        <v>488</v>
      </c>
      <c r="B121" t="s">
        <v>137</v>
      </c>
      <c r="C121">
        <v>99.5</v>
      </c>
      <c r="D121">
        <v>99.8</v>
      </c>
      <c r="E121">
        <f>100-FacilitiesTbl[[#This Row],[% of renter occupied units with complete plumbing]]</f>
        <v>0.5</v>
      </c>
      <c r="F121">
        <f>100-FacilitiesTbl[[#This Row],[% of renter occupied units with complete kitchen]]</f>
        <v>0.20000000000000284</v>
      </c>
      <c r="G121">
        <v>13213</v>
      </c>
    </row>
    <row r="122" spans="1:7" x14ac:dyDescent="0.2">
      <c r="A122" t="s">
        <v>489</v>
      </c>
      <c r="B122" t="s">
        <v>106</v>
      </c>
      <c r="C122">
        <v>100</v>
      </c>
      <c r="D122">
        <v>99.8</v>
      </c>
      <c r="E122">
        <f>100-FacilitiesTbl[[#This Row],[% of renter occupied units with complete plumbing]]</f>
        <v>0</v>
      </c>
      <c r="F122">
        <f>100-FacilitiesTbl[[#This Row],[% of renter occupied units with complete kitchen]]</f>
        <v>0.20000000000000284</v>
      </c>
      <c r="G122">
        <v>13149</v>
      </c>
    </row>
    <row r="123" spans="1:7" x14ac:dyDescent="0.2">
      <c r="A123" t="s">
        <v>490</v>
      </c>
      <c r="B123" t="s">
        <v>161</v>
      </c>
      <c r="C123">
        <v>100</v>
      </c>
      <c r="D123">
        <v>99.8</v>
      </c>
      <c r="E123">
        <f>100-FacilitiesTbl[[#This Row],[% of renter occupied units with complete plumbing]]</f>
        <v>0</v>
      </c>
      <c r="F123">
        <f>100-FacilitiesTbl[[#This Row],[% of renter occupied units with complete kitchen]]</f>
        <v>0.20000000000000284</v>
      </c>
      <c r="G123">
        <v>13261</v>
      </c>
    </row>
    <row r="124" spans="1:7" x14ac:dyDescent="0.2">
      <c r="A124" t="s">
        <v>491</v>
      </c>
      <c r="B124" t="s">
        <v>164</v>
      </c>
      <c r="C124">
        <v>99.9</v>
      </c>
      <c r="D124">
        <v>99.9</v>
      </c>
      <c r="E124">
        <f>100-FacilitiesTbl[[#This Row],[% of renter occupied units with complete plumbing]]</f>
        <v>9.9999999999994316E-2</v>
      </c>
      <c r="F124">
        <f>100-FacilitiesTbl[[#This Row],[% of renter occupied units with complete kitchen]]</f>
        <v>9.9999999999994316E-2</v>
      </c>
      <c r="G124">
        <v>13267</v>
      </c>
    </row>
    <row r="125" spans="1:7" x14ac:dyDescent="0.2">
      <c r="A125" t="s">
        <v>492</v>
      </c>
      <c r="B125" t="s">
        <v>163</v>
      </c>
      <c r="C125">
        <v>97.4</v>
      </c>
      <c r="D125">
        <v>100</v>
      </c>
      <c r="E125">
        <f>100-FacilitiesTbl[[#This Row],[% of renter occupied units with complete plumbing]]</f>
        <v>2.5999999999999943</v>
      </c>
      <c r="F125">
        <f>100-FacilitiesTbl[[#This Row],[% of renter occupied units with complete kitchen]]</f>
        <v>0</v>
      </c>
      <c r="G125">
        <v>13265</v>
      </c>
    </row>
    <row r="126" spans="1:7" x14ac:dyDescent="0.2">
      <c r="A126" t="s">
        <v>493</v>
      </c>
      <c r="B126" t="s">
        <v>42</v>
      </c>
      <c r="C126">
        <v>98.2</v>
      </c>
      <c r="D126">
        <v>100</v>
      </c>
      <c r="E126">
        <f>100-FacilitiesTbl[[#This Row],[% of renter occupied units with complete plumbing]]</f>
        <v>1.7999999999999972</v>
      </c>
      <c r="F126">
        <f>100-FacilitiesTbl[[#This Row],[% of renter occupied units with complete kitchen]]</f>
        <v>0</v>
      </c>
      <c r="G126">
        <v>13019</v>
      </c>
    </row>
    <row r="127" spans="1:7" x14ac:dyDescent="0.2">
      <c r="A127" t="s">
        <v>494</v>
      </c>
      <c r="B127" t="s">
        <v>145</v>
      </c>
      <c r="C127">
        <v>98.4</v>
      </c>
      <c r="D127">
        <v>100</v>
      </c>
      <c r="E127">
        <f>100-FacilitiesTbl[[#This Row],[% of renter occupied units with complete plumbing]]</f>
        <v>1.5999999999999943</v>
      </c>
      <c r="F127">
        <f>100-FacilitiesTbl[[#This Row],[% of renter occupied units with complete kitchen]]</f>
        <v>0</v>
      </c>
      <c r="G127">
        <v>13229</v>
      </c>
    </row>
    <row r="128" spans="1:7" x14ac:dyDescent="0.2">
      <c r="A128" t="s">
        <v>495</v>
      </c>
      <c r="B128" t="s">
        <v>111</v>
      </c>
      <c r="C128">
        <v>99.7</v>
      </c>
      <c r="D128">
        <v>100</v>
      </c>
      <c r="E128">
        <f>100-FacilitiesTbl[[#This Row],[% of renter occupied units with complete plumbing]]</f>
        <v>0.29999999999999716</v>
      </c>
      <c r="F128">
        <f>100-FacilitiesTbl[[#This Row],[% of renter occupied units with complete kitchen]]</f>
        <v>0</v>
      </c>
      <c r="G128">
        <v>13159</v>
      </c>
    </row>
    <row r="129" spans="1:7" x14ac:dyDescent="0.2">
      <c r="A129" t="s">
        <v>496</v>
      </c>
      <c r="B129" t="s">
        <v>165</v>
      </c>
      <c r="C129">
        <v>99.8</v>
      </c>
      <c r="D129">
        <v>100</v>
      </c>
      <c r="E129">
        <f>100-FacilitiesTbl[[#This Row],[% of renter occupied units with complete plumbing]]</f>
        <v>0.20000000000000284</v>
      </c>
      <c r="F129">
        <f>100-FacilitiesTbl[[#This Row],[% of renter occupied units with complete kitchen]]</f>
        <v>0</v>
      </c>
      <c r="G129">
        <v>13269</v>
      </c>
    </row>
    <row r="130" spans="1:7" x14ac:dyDescent="0.2">
      <c r="A130" t="s">
        <v>497</v>
      </c>
      <c r="B130" t="s">
        <v>35</v>
      </c>
      <c r="C130">
        <v>100</v>
      </c>
      <c r="D130">
        <v>100</v>
      </c>
      <c r="E130">
        <f>100-FacilitiesTbl[[#This Row],[% of renter occupied units with complete plumbing]]</f>
        <v>0</v>
      </c>
      <c r="F130">
        <f>100-FacilitiesTbl[[#This Row],[% of renter occupied units with complete kitchen]]</f>
        <v>0</v>
      </c>
      <c r="G130">
        <v>13005</v>
      </c>
    </row>
    <row r="131" spans="1:7" x14ac:dyDescent="0.2">
      <c r="A131" t="s">
        <v>498</v>
      </c>
      <c r="B131" t="s">
        <v>36</v>
      </c>
      <c r="C131">
        <v>100</v>
      </c>
      <c r="D131">
        <v>100</v>
      </c>
      <c r="E131">
        <f>100-FacilitiesTbl[[#This Row],[% of renter occupied units with complete plumbing]]</f>
        <v>0</v>
      </c>
      <c r="F131">
        <f>100-FacilitiesTbl[[#This Row],[% of renter occupied units with complete kitchen]]</f>
        <v>0</v>
      </c>
      <c r="G131">
        <v>13007</v>
      </c>
    </row>
    <row r="132" spans="1:7" x14ac:dyDescent="0.2">
      <c r="A132" t="s">
        <v>499</v>
      </c>
      <c r="B132" t="s">
        <v>47</v>
      </c>
      <c r="C132">
        <v>100</v>
      </c>
      <c r="D132">
        <v>100</v>
      </c>
      <c r="E132">
        <f>100-FacilitiesTbl[[#This Row],[% of renter occupied units with complete plumbing]]</f>
        <v>0</v>
      </c>
      <c r="F132">
        <f>100-FacilitiesTbl[[#This Row],[% of renter occupied units with complete kitchen]]</f>
        <v>0</v>
      </c>
      <c r="G132">
        <v>13029</v>
      </c>
    </row>
    <row r="133" spans="1:7" x14ac:dyDescent="0.2">
      <c r="A133" t="s">
        <v>500</v>
      </c>
      <c r="B133" t="s">
        <v>50</v>
      </c>
      <c r="C133">
        <v>100</v>
      </c>
      <c r="D133">
        <v>100</v>
      </c>
      <c r="E133">
        <f>100-FacilitiesTbl[[#This Row],[% of renter occupied units with complete plumbing]]</f>
        <v>0</v>
      </c>
      <c r="F133">
        <f>100-FacilitiesTbl[[#This Row],[% of renter occupied units with complete kitchen]]</f>
        <v>0</v>
      </c>
      <c r="G133">
        <v>13035</v>
      </c>
    </row>
    <row r="134" spans="1:7" x14ac:dyDescent="0.2">
      <c r="A134" t="s">
        <v>501</v>
      </c>
      <c r="B134" t="s">
        <v>53</v>
      </c>
      <c r="C134">
        <v>100</v>
      </c>
      <c r="D134">
        <v>100</v>
      </c>
      <c r="E134">
        <f>100-FacilitiesTbl[[#This Row],[% of renter occupied units with complete plumbing]]</f>
        <v>0</v>
      </c>
      <c r="F134">
        <f>100-FacilitiesTbl[[#This Row],[% of renter occupied units with complete kitchen]]</f>
        <v>0</v>
      </c>
      <c r="G134">
        <v>13043</v>
      </c>
    </row>
    <row r="135" spans="1:7" x14ac:dyDescent="0.2">
      <c r="A135" t="s">
        <v>502</v>
      </c>
      <c r="B135" t="s">
        <v>56</v>
      </c>
      <c r="C135">
        <v>100</v>
      </c>
      <c r="D135">
        <v>100</v>
      </c>
      <c r="E135">
        <f>100-FacilitiesTbl[[#This Row],[% of renter occupied units with complete plumbing]]</f>
        <v>0</v>
      </c>
      <c r="F135">
        <f>100-FacilitiesTbl[[#This Row],[% of renter occupied units with complete kitchen]]</f>
        <v>0</v>
      </c>
      <c r="G135">
        <v>13049</v>
      </c>
    </row>
    <row r="136" spans="1:7" x14ac:dyDescent="0.2">
      <c r="A136" t="s">
        <v>503</v>
      </c>
      <c r="B136" t="s">
        <v>71</v>
      </c>
      <c r="C136">
        <v>100</v>
      </c>
      <c r="D136">
        <v>100</v>
      </c>
      <c r="E136">
        <f>100-FacilitiesTbl[[#This Row],[% of renter occupied units with complete plumbing]]</f>
        <v>0</v>
      </c>
      <c r="F136">
        <f>100-FacilitiesTbl[[#This Row],[% of renter occupied units with complete kitchen]]</f>
        <v>0</v>
      </c>
      <c r="G136">
        <v>13079</v>
      </c>
    </row>
    <row r="137" spans="1:7" x14ac:dyDescent="0.2">
      <c r="A137" t="s">
        <v>504</v>
      </c>
      <c r="B137" t="s">
        <v>73</v>
      </c>
      <c r="C137">
        <v>100</v>
      </c>
      <c r="D137">
        <v>100</v>
      </c>
      <c r="E137">
        <f>100-FacilitiesTbl[[#This Row],[% of renter occupied units with complete plumbing]]</f>
        <v>0</v>
      </c>
      <c r="F137">
        <f>100-FacilitiesTbl[[#This Row],[% of renter occupied units with complete kitchen]]</f>
        <v>0</v>
      </c>
      <c r="G137">
        <v>13083</v>
      </c>
    </row>
    <row r="138" spans="1:7" x14ac:dyDescent="0.2">
      <c r="A138" t="s">
        <v>505</v>
      </c>
      <c r="B138" t="s">
        <v>77</v>
      </c>
      <c r="C138">
        <v>100</v>
      </c>
      <c r="D138">
        <v>100</v>
      </c>
      <c r="E138">
        <f>100-FacilitiesTbl[[#This Row],[% of renter occupied units with complete plumbing]]</f>
        <v>0</v>
      </c>
      <c r="F138">
        <f>100-FacilitiesTbl[[#This Row],[% of renter occupied units with complete kitchen]]</f>
        <v>0</v>
      </c>
      <c r="G138">
        <v>13091</v>
      </c>
    </row>
    <row r="139" spans="1:7" x14ac:dyDescent="0.2">
      <c r="A139" t="s">
        <v>506</v>
      </c>
      <c r="B139" t="s">
        <v>78</v>
      </c>
      <c r="C139">
        <v>100</v>
      </c>
      <c r="D139">
        <v>100</v>
      </c>
      <c r="E139">
        <f>100-FacilitiesTbl[[#This Row],[% of renter occupied units with complete plumbing]]</f>
        <v>0</v>
      </c>
      <c r="F139">
        <f>100-FacilitiesTbl[[#This Row],[% of renter occupied units with complete kitchen]]</f>
        <v>0</v>
      </c>
      <c r="G139">
        <v>13093</v>
      </c>
    </row>
    <row r="140" spans="1:7" x14ac:dyDescent="0.2">
      <c r="A140" t="s">
        <v>507</v>
      </c>
      <c r="B140" t="s">
        <v>82</v>
      </c>
      <c r="C140">
        <v>100</v>
      </c>
      <c r="D140">
        <v>100</v>
      </c>
      <c r="E140">
        <f>100-FacilitiesTbl[[#This Row],[% of renter occupied units with complete plumbing]]</f>
        <v>0</v>
      </c>
      <c r="F140">
        <f>100-FacilitiesTbl[[#This Row],[% of renter occupied units with complete kitchen]]</f>
        <v>0</v>
      </c>
      <c r="G140">
        <v>13101</v>
      </c>
    </row>
    <row r="141" spans="1:7" x14ac:dyDescent="0.2">
      <c r="A141" t="s">
        <v>508</v>
      </c>
      <c r="B141" t="s">
        <v>87</v>
      </c>
      <c r="C141">
        <v>100</v>
      </c>
      <c r="D141">
        <v>100</v>
      </c>
      <c r="E141">
        <f>100-FacilitiesTbl[[#This Row],[% of renter occupied units with complete plumbing]]</f>
        <v>0</v>
      </c>
      <c r="F141">
        <f>100-FacilitiesTbl[[#This Row],[% of renter occupied units with complete kitchen]]</f>
        <v>0</v>
      </c>
      <c r="G141">
        <v>13111</v>
      </c>
    </row>
    <row r="142" spans="1:7" x14ac:dyDescent="0.2">
      <c r="A142" t="s">
        <v>509</v>
      </c>
      <c r="B142" t="s">
        <v>94</v>
      </c>
      <c r="C142">
        <v>100</v>
      </c>
      <c r="D142">
        <v>100</v>
      </c>
      <c r="E142">
        <f>100-FacilitiesTbl[[#This Row],[% of renter occupied units with complete plumbing]]</f>
        <v>0</v>
      </c>
      <c r="F142">
        <f>100-FacilitiesTbl[[#This Row],[% of renter occupied units with complete kitchen]]</f>
        <v>0</v>
      </c>
      <c r="G142">
        <v>13125</v>
      </c>
    </row>
    <row r="143" spans="1:7" x14ac:dyDescent="0.2">
      <c r="A143" t="s">
        <v>510</v>
      </c>
      <c r="B143" t="s">
        <v>116</v>
      </c>
      <c r="C143">
        <v>100</v>
      </c>
      <c r="D143">
        <v>100</v>
      </c>
      <c r="E143">
        <f>100-FacilitiesTbl[[#This Row],[% of renter occupied units with complete plumbing]]</f>
        <v>0</v>
      </c>
      <c r="F143">
        <f>100-FacilitiesTbl[[#This Row],[% of renter occupied units with complete kitchen]]</f>
        <v>0</v>
      </c>
      <c r="G143">
        <v>13169</v>
      </c>
    </row>
    <row r="144" spans="1:7" x14ac:dyDescent="0.2">
      <c r="A144" t="s">
        <v>511</v>
      </c>
      <c r="B144" t="s">
        <v>120</v>
      </c>
      <c r="C144">
        <v>100</v>
      </c>
      <c r="D144">
        <v>100</v>
      </c>
      <c r="E144">
        <f>100-FacilitiesTbl[[#This Row],[% of renter occupied units with complete plumbing]]</f>
        <v>0</v>
      </c>
      <c r="F144">
        <f>100-FacilitiesTbl[[#This Row],[% of renter occupied units with complete kitchen]]</f>
        <v>0</v>
      </c>
      <c r="G144">
        <v>13177</v>
      </c>
    </row>
    <row r="145" spans="1:7" x14ac:dyDescent="0.2">
      <c r="A145" t="s">
        <v>512</v>
      </c>
      <c r="B145" t="s">
        <v>122</v>
      </c>
      <c r="C145">
        <v>100</v>
      </c>
      <c r="D145">
        <v>100</v>
      </c>
      <c r="E145">
        <f>100-FacilitiesTbl[[#This Row],[% of renter occupied units with complete plumbing]]</f>
        <v>0</v>
      </c>
      <c r="F145">
        <f>100-FacilitiesTbl[[#This Row],[% of renter occupied units with complete kitchen]]</f>
        <v>0</v>
      </c>
      <c r="G145">
        <v>13181</v>
      </c>
    </row>
    <row r="146" spans="1:7" x14ac:dyDescent="0.2">
      <c r="A146" t="s">
        <v>513</v>
      </c>
      <c r="B146" t="s">
        <v>129</v>
      </c>
      <c r="C146">
        <v>100</v>
      </c>
      <c r="D146">
        <v>100</v>
      </c>
      <c r="E146">
        <f>100-FacilitiesTbl[[#This Row],[% of renter occupied units with complete plumbing]]</f>
        <v>0</v>
      </c>
      <c r="F146">
        <f>100-FacilitiesTbl[[#This Row],[% of renter occupied units with complete kitchen]]</f>
        <v>0</v>
      </c>
      <c r="G146">
        <v>13189</v>
      </c>
    </row>
    <row r="147" spans="1:7" x14ac:dyDescent="0.2">
      <c r="A147" t="s">
        <v>514</v>
      </c>
      <c r="B147" t="s">
        <v>132</v>
      </c>
      <c r="C147">
        <v>100</v>
      </c>
      <c r="D147">
        <v>100</v>
      </c>
      <c r="E147">
        <f>100-FacilitiesTbl[[#This Row],[% of renter occupied units with complete plumbing]]</f>
        <v>0</v>
      </c>
      <c r="F147">
        <f>100-FacilitiesTbl[[#This Row],[% of renter occupied units with complete kitchen]]</f>
        <v>0</v>
      </c>
      <c r="G147">
        <v>13201</v>
      </c>
    </row>
    <row r="148" spans="1:7" x14ac:dyDescent="0.2">
      <c r="A148" t="s">
        <v>515</v>
      </c>
      <c r="B148" t="s">
        <v>141</v>
      </c>
      <c r="C148">
        <v>100</v>
      </c>
      <c r="D148">
        <v>100</v>
      </c>
      <c r="E148">
        <f>100-FacilitiesTbl[[#This Row],[% of renter occupied units with complete plumbing]]</f>
        <v>0</v>
      </c>
      <c r="F148">
        <f>100-FacilitiesTbl[[#This Row],[% of renter occupied units with complete kitchen]]</f>
        <v>0</v>
      </c>
      <c r="G148">
        <v>13221</v>
      </c>
    </row>
    <row r="149" spans="1:7" x14ac:dyDescent="0.2">
      <c r="A149" t="s">
        <v>516</v>
      </c>
      <c r="B149" t="s">
        <v>143</v>
      </c>
      <c r="C149">
        <v>100</v>
      </c>
      <c r="D149">
        <v>100</v>
      </c>
      <c r="E149">
        <f>100-FacilitiesTbl[[#This Row],[% of renter occupied units with complete plumbing]]</f>
        <v>0</v>
      </c>
      <c r="F149">
        <f>100-FacilitiesTbl[[#This Row],[% of renter occupied units with complete kitchen]]</f>
        <v>0</v>
      </c>
      <c r="G149">
        <v>13225</v>
      </c>
    </row>
    <row r="150" spans="1:7" x14ac:dyDescent="0.2">
      <c r="A150" t="s">
        <v>517</v>
      </c>
      <c r="B150" t="s">
        <v>149</v>
      </c>
      <c r="C150">
        <v>100</v>
      </c>
      <c r="D150">
        <v>100</v>
      </c>
      <c r="E150">
        <f>100-FacilitiesTbl[[#This Row],[% of renter occupied units with complete plumbing]]</f>
        <v>0</v>
      </c>
      <c r="F150">
        <f>100-FacilitiesTbl[[#This Row],[% of renter occupied units with complete kitchen]]</f>
        <v>0</v>
      </c>
      <c r="G150">
        <v>13237</v>
      </c>
    </row>
    <row r="151" spans="1:7" x14ac:dyDescent="0.2">
      <c r="A151" t="s">
        <v>518</v>
      </c>
      <c r="B151" t="s">
        <v>152</v>
      </c>
      <c r="C151">
        <v>100</v>
      </c>
      <c r="D151">
        <v>100</v>
      </c>
      <c r="E151">
        <f>100-FacilitiesTbl[[#This Row],[% of renter occupied units with complete plumbing]]</f>
        <v>0</v>
      </c>
      <c r="F151">
        <f>100-FacilitiesTbl[[#This Row],[% of renter occupied units with complete kitchen]]</f>
        <v>0</v>
      </c>
      <c r="G151">
        <v>13243</v>
      </c>
    </row>
    <row r="152" spans="1:7" x14ac:dyDescent="0.2">
      <c r="A152" t="s">
        <v>519</v>
      </c>
      <c r="B152" t="s">
        <v>155</v>
      </c>
      <c r="C152">
        <v>100</v>
      </c>
      <c r="D152">
        <v>100</v>
      </c>
      <c r="E152">
        <f>100-FacilitiesTbl[[#This Row],[% of renter occupied units with complete plumbing]]</f>
        <v>0</v>
      </c>
      <c r="F152">
        <f>100-FacilitiesTbl[[#This Row],[% of renter occupied units with complete kitchen]]</f>
        <v>0</v>
      </c>
      <c r="G152">
        <v>13249</v>
      </c>
    </row>
    <row r="153" spans="1:7" x14ac:dyDescent="0.2">
      <c r="A153" t="s">
        <v>520</v>
      </c>
      <c r="B153" t="s">
        <v>157</v>
      </c>
      <c r="C153">
        <v>100</v>
      </c>
      <c r="D153">
        <v>100</v>
      </c>
      <c r="E153">
        <f>100-FacilitiesTbl[[#This Row],[% of renter occupied units with complete plumbing]]</f>
        <v>0</v>
      </c>
      <c r="F153">
        <f>100-FacilitiesTbl[[#This Row],[% of renter occupied units with complete kitchen]]</f>
        <v>0</v>
      </c>
      <c r="G153">
        <v>13253</v>
      </c>
    </row>
    <row r="154" spans="1:7" x14ac:dyDescent="0.2">
      <c r="A154" t="s">
        <v>521</v>
      </c>
      <c r="B154" t="s">
        <v>160</v>
      </c>
      <c r="C154">
        <v>100</v>
      </c>
      <c r="D154">
        <v>100</v>
      </c>
      <c r="E154">
        <f>100-FacilitiesTbl[[#This Row],[% of renter occupied units with complete plumbing]]</f>
        <v>0</v>
      </c>
      <c r="F154">
        <f>100-FacilitiesTbl[[#This Row],[% of renter occupied units with complete kitchen]]</f>
        <v>0</v>
      </c>
      <c r="G154">
        <v>13259</v>
      </c>
    </row>
    <row r="155" spans="1:7" x14ac:dyDescent="0.2">
      <c r="A155" t="s">
        <v>522</v>
      </c>
      <c r="B155" t="s">
        <v>162</v>
      </c>
      <c r="C155">
        <v>100</v>
      </c>
      <c r="D155">
        <v>100</v>
      </c>
      <c r="E155">
        <f>100-FacilitiesTbl[[#This Row],[% of renter occupied units with complete plumbing]]</f>
        <v>0</v>
      </c>
      <c r="F155">
        <f>100-FacilitiesTbl[[#This Row],[% of renter occupied units with complete kitchen]]</f>
        <v>0</v>
      </c>
      <c r="G155">
        <v>13263</v>
      </c>
    </row>
    <row r="156" spans="1:7" x14ac:dyDescent="0.2">
      <c r="A156" t="s">
        <v>523</v>
      </c>
      <c r="B156" t="s">
        <v>174</v>
      </c>
      <c r="C156">
        <v>100</v>
      </c>
      <c r="D156">
        <v>100</v>
      </c>
      <c r="E156">
        <f>100-FacilitiesTbl[[#This Row],[% of renter occupied units with complete plumbing]]</f>
        <v>0</v>
      </c>
      <c r="F156">
        <f>100-FacilitiesTbl[[#This Row],[% of renter occupied units with complete kitchen]]</f>
        <v>0</v>
      </c>
      <c r="G156">
        <v>13287</v>
      </c>
    </row>
    <row r="157" spans="1:7" x14ac:dyDescent="0.2">
      <c r="A157" t="s">
        <v>524</v>
      </c>
      <c r="B157" t="s">
        <v>183</v>
      </c>
      <c r="C157">
        <v>100</v>
      </c>
      <c r="D157">
        <v>100</v>
      </c>
      <c r="E157">
        <f>100-FacilitiesTbl[[#This Row],[% of renter occupied units with complete plumbing]]</f>
        <v>0</v>
      </c>
      <c r="F157">
        <f>100-FacilitiesTbl[[#This Row],[% of renter occupied units with complete kitchen]]</f>
        <v>0</v>
      </c>
      <c r="G157">
        <v>13305</v>
      </c>
    </row>
    <row r="158" spans="1:7" x14ac:dyDescent="0.2">
      <c r="A158" t="s">
        <v>525</v>
      </c>
      <c r="B158" t="s">
        <v>184</v>
      </c>
      <c r="C158">
        <v>100</v>
      </c>
      <c r="D158">
        <v>100</v>
      </c>
      <c r="E158">
        <f>100-FacilitiesTbl[[#This Row],[% of renter occupied units with complete plumbing]]</f>
        <v>0</v>
      </c>
      <c r="F158">
        <f>100-FacilitiesTbl[[#This Row],[% of renter occupied units with complete kitchen]]</f>
        <v>0</v>
      </c>
      <c r="G158">
        <v>13307</v>
      </c>
    </row>
    <row r="159" spans="1:7" x14ac:dyDescent="0.2">
      <c r="A159" t="s">
        <v>526</v>
      </c>
      <c r="B159" t="s">
        <v>185</v>
      </c>
      <c r="C159">
        <v>100</v>
      </c>
      <c r="D159">
        <v>100</v>
      </c>
      <c r="E159">
        <f>100-FacilitiesTbl[[#This Row],[% of renter occupied units with complete plumbing]]</f>
        <v>0</v>
      </c>
      <c r="F159">
        <f>100-FacilitiesTbl[[#This Row],[% of renter occupied units with complete kitchen]]</f>
        <v>0</v>
      </c>
      <c r="G159">
        <v>13309</v>
      </c>
    </row>
    <row r="160" spans="1:7" x14ac:dyDescent="0.2">
      <c r="A160" t="s">
        <v>527</v>
      </c>
      <c r="B160" t="s">
        <v>189</v>
      </c>
      <c r="C160">
        <v>100</v>
      </c>
      <c r="D160">
        <v>100</v>
      </c>
      <c r="E160">
        <f>100-FacilitiesTbl[[#This Row],[% of renter occupied units with complete plumbing]]</f>
        <v>0</v>
      </c>
      <c r="F160">
        <f>100-FacilitiesTbl[[#This Row],[% of renter occupied units with complete kitchen]]</f>
        <v>0</v>
      </c>
      <c r="G160">
        <v>13317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753A-6630-4D1E-951D-15102A5801BF}">
  <dimension ref="A1:L160"/>
  <sheetViews>
    <sheetView workbookViewId="0">
      <selection activeCell="J28" sqref="J2:J28"/>
    </sheetView>
  </sheetViews>
  <sheetFormatPr baseColWidth="10" defaultColWidth="8.83203125" defaultRowHeight="15" x14ac:dyDescent="0.2"/>
  <cols>
    <col min="1" max="1" width="9.33203125" customWidth="1"/>
    <col min="2" max="2" width="28.5" bestFit="1" customWidth="1"/>
    <col min="3" max="8" width="13.5" hidden="1" customWidth="1"/>
    <col min="9" max="9" width="28.1640625" bestFit="1" customWidth="1"/>
    <col min="10" max="10" width="20.1640625" bestFit="1" customWidth="1"/>
    <col min="11" max="11" width="19.5" bestFit="1" customWidth="1"/>
  </cols>
  <sheetData>
    <row r="1" spans="1:12" x14ac:dyDescent="0.2">
      <c r="A1" t="s">
        <v>31</v>
      </c>
      <c r="B1" t="s">
        <v>363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368</v>
      </c>
    </row>
    <row r="2" spans="1:12" x14ac:dyDescent="0.2">
      <c r="A2" t="s">
        <v>378</v>
      </c>
      <c r="B2" t="s">
        <v>75</v>
      </c>
      <c r="C2">
        <v>3910</v>
      </c>
      <c r="D2">
        <v>2030</v>
      </c>
      <c r="E2">
        <v>1295</v>
      </c>
      <c r="F2">
        <v>127</v>
      </c>
      <c r="G2">
        <v>227</v>
      </c>
      <c r="H2">
        <v>231</v>
      </c>
      <c r="I2">
        <f>SUM(OvercrowdTbl[[#This Row],[1.01-1.50 occupants per room]:[&gt;=2.01 occupants per room]])/OvercrowdTbl[[#This Row],[Total Renter Occupied]]</f>
        <v>0.14961636828644501</v>
      </c>
      <c r="J2">
        <f>SUM(OvercrowdTbl[[#This Row],[1.51-2 occupants per room]:[&gt;=2.01 occupants per room]])/OvercrowdTbl[[#This Row],[Total Renter Occupied]]</f>
        <v>0.11713554987212277</v>
      </c>
      <c r="K2">
        <f>OvercrowdTbl[[#This Row],[&gt;=2.01 occupants per room]]/OvercrowdTbl[[#This Row],[Total Renter Occupied]]</f>
        <v>5.9079283887468033E-2</v>
      </c>
      <c r="L2">
        <v>13087</v>
      </c>
    </row>
    <row r="3" spans="1:12" x14ac:dyDescent="0.2">
      <c r="A3" t="s">
        <v>520</v>
      </c>
      <c r="B3" t="s">
        <v>157</v>
      </c>
      <c r="C3">
        <v>974</v>
      </c>
      <c r="D3">
        <v>540</v>
      </c>
      <c r="E3">
        <v>318</v>
      </c>
      <c r="F3">
        <v>7</v>
      </c>
      <c r="G3">
        <v>109</v>
      </c>
      <c r="H3">
        <v>0</v>
      </c>
      <c r="I3">
        <f>SUM(OvercrowdTbl[[#This Row],[1.01-1.50 occupants per room]:[&gt;=2.01 occupants per room]])/OvercrowdTbl[[#This Row],[Total Renter Occupied]]</f>
        <v>0.11909650924024641</v>
      </c>
      <c r="J3">
        <f>SUM(OvercrowdTbl[[#This Row],[1.51-2 occupants per room]:[&gt;=2.01 occupants per room]])/OvercrowdTbl[[#This Row],[Total Renter Occupied]]</f>
        <v>0.11190965092402463</v>
      </c>
      <c r="K3">
        <f>OvercrowdTbl[[#This Row],[&gt;=2.01 occupants per room]]/OvercrowdTbl[[#This Row],[Total Renter Occupied]]</f>
        <v>0</v>
      </c>
      <c r="L3">
        <v>13253</v>
      </c>
    </row>
    <row r="4" spans="1:12" x14ac:dyDescent="0.2">
      <c r="A4" t="s">
        <v>430</v>
      </c>
      <c r="B4" t="s">
        <v>148</v>
      </c>
      <c r="C4">
        <v>975</v>
      </c>
      <c r="D4">
        <v>524</v>
      </c>
      <c r="E4">
        <v>335</v>
      </c>
      <c r="F4">
        <v>42</v>
      </c>
      <c r="G4">
        <v>74</v>
      </c>
      <c r="H4">
        <v>0</v>
      </c>
      <c r="I4">
        <f>SUM(OvercrowdTbl[[#This Row],[1.01-1.50 occupants per room]:[&gt;=2.01 occupants per room]])/OvercrowdTbl[[#This Row],[Total Renter Occupied]]</f>
        <v>0.11897435897435897</v>
      </c>
      <c r="J4">
        <f>SUM(OvercrowdTbl[[#This Row],[1.51-2 occupants per room]:[&gt;=2.01 occupants per room]])/OvercrowdTbl[[#This Row],[Total Renter Occupied]]</f>
        <v>7.5897435897435903E-2</v>
      </c>
      <c r="K4">
        <f>OvercrowdTbl[[#This Row],[&gt;=2.01 occupants per room]]/OvercrowdTbl[[#This Row],[Total Renter Occupied]]</f>
        <v>0</v>
      </c>
      <c r="L4">
        <v>13235</v>
      </c>
    </row>
    <row r="5" spans="1:12" x14ac:dyDescent="0.2">
      <c r="A5" t="s">
        <v>404</v>
      </c>
      <c r="B5" t="s">
        <v>81</v>
      </c>
      <c r="C5">
        <v>1259</v>
      </c>
      <c r="D5">
        <v>676</v>
      </c>
      <c r="E5">
        <v>469</v>
      </c>
      <c r="F5">
        <v>20</v>
      </c>
      <c r="G5">
        <v>85</v>
      </c>
      <c r="H5">
        <v>9</v>
      </c>
      <c r="I5">
        <f>SUM(OvercrowdTbl[[#This Row],[1.01-1.50 occupants per room]:[&gt;=2.01 occupants per room]])/OvercrowdTbl[[#This Row],[Total Renter Occupied]]</f>
        <v>9.0548054011119941E-2</v>
      </c>
      <c r="J5">
        <f>SUM(OvercrowdTbl[[#This Row],[1.51-2 occupants per room]:[&gt;=2.01 occupants per room]])/OvercrowdTbl[[#This Row],[Total Renter Occupied]]</f>
        <v>7.4662430500397142E-2</v>
      </c>
      <c r="K5">
        <f>OvercrowdTbl[[#This Row],[&gt;=2.01 occupants per room]]/OvercrowdTbl[[#This Row],[Total Renter Occupied]]</f>
        <v>7.1485305798252583E-3</v>
      </c>
      <c r="L5">
        <v>13099</v>
      </c>
    </row>
    <row r="6" spans="1:12" x14ac:dyDescent="0.2">
      <c r="A6" t="s">
        <v>522</v>
      </c>
      <c r="B6" t="s">
        <v>162</v>
      </c>
      <c r="C6">
        <v>503</v>
      </c>
      <c r="D6">
        <v>403</v>
      </c>
      <c r="E6">
        <v>62</v>
      </c>
      <c r="F6">
        <v>4</v>
      </c>
      <c r="G6">
        <v>34</v>
      </c>
      <c r="H6">
        <v>0</v>
      </c>
      <c r="I6">
        <f>SUM(OvercrowdTbl[[#This Row],[1.01-1.50 occupants per room]:[&gt;=2.01 occupants per room]])/OvercrowdTbl[[#This Row],[Total Renter Occupied]]</f>
        <v>7.5546719681908542E-2</v>
      </c>
      <c r="J6">
        <f>SUM(OvercrowdTbl[[#This Row],[1.51-2 occupants per room]:[&gt;=2.01 occupants per room]])/OvercrowdTbl[[#This Row],[Total Renter Occupied]]</f>
        <v>6.7594433399602388E-2</v>
      </c>
      <c r="K6">
        <f>OvercrowdTbl[[#This Row],[&gt;=2.01 occupants per room]]/OvercrowdTbl[[#This Row],[Total Renter Occupied]]</f>
        <v>0</v>
      </c>
      <c r="L6">
        <v>13263</v>
      </c>
    </row>
    <row r="7" spans="1:12" x14ac:dyDescent="0.2">
      <c r="A7" t="s">
        <v>432</v>
      </c>
      <c r="B7" t="s">
        <v>166</v>
      </c>
      <c r="C7">
        <v>915</v>
      </c>
      <c r="D7">
        <v>570</v>
      </c>
      <c r="E7">
        <v>252</v>
      </c>
      <c r="F7">
        <v>38</v>
      </c>
      <c r="G7">
        <v>55</v>
      </c>
      <c r="H7">
        <v>0</v>
      </c>
      <c r="I7">
        <f>SUM(OvercrowdTbl[[#This Row],[1.01-1.50 occupants per room]:[&gt;=2.01 occupants per room]])/OvercrowdTbl[[#This Row],[Total Renter Occupied]]</f>
        <v>0.10163934426229508</v>
      </c>
      <c r="J7">
        <f>SUM(OvercrowdTbl[[#This Row],[1.51-2 occupants per room]:[&gt;=2.01 occupants per room]])/OvercrowdTbl[[#This Row],[Total Renter Occupied]]</f>
        <v>6.0109289617486336E-2</v>
      </c>
      <c r="K7">
        <f>OvercrowdTbl[[#This Row],[&gt;=2.01 occupants per room]]/OvercrowdTbl[[#This Row],[Total Renter Occupied]]</f>
        <v>0</v>
      </c>
      <c r="L7">
        <v>13271</v>
      </c>
    </row>
    <row r="8" spans="1:12" x14ac:dyDescent="0.2">
      <c r="A8" t="s">
        <v>509</v>
      </c>
      <c r="B8" t="s">
        <v>94</v>
      </c>
      <c r="C8">
        <v>295</v>
      </c>
      <c r="D8">
        <v>204</v>
      </c>
      <c r="E8">
        <v>32</v>
      </c>
      <c r="F8">
        <v>42</v>
      </c>
      <c r="G8">
        <v>17</v>
      </c>
      <c r="H8">
        <v>0</v>
      </c>
      <c r="I8">
        <f>SUM(OvercrowdTbl[[#This Row],[1.01-1.50 occupants per room]:[&gt;=2.01 occupants per room]])/OvercrowdTbl[[#This Row],[Total Renter Occupied]]</f>
        <v>0.2</v>
      </c>
      <c r="J8">
        <f>SUM(OvercrowdTbl[[#This Row],[1.51-2 occupants per room]:[&gt;=2.01 occupants per room]])/OvercrowdTbl[[#This Row],[Total Renter Occupied]]</f>
        <v>5.7627118644067797E-2</v>
      </c>
      <c r="K8">
        <f>OvercrowdTbl[[#This Row],[&gt;=2.01 occupants per room]]/OvercrowdTbl[[#This Row],[Total Renter Occupied]]</f>
        <v>0</v>
      </c>
      <c r="L8">
        <v>13125</v>
      </c>
    </row>
    <row r="9" spans="1:12" x14ac:dyDescent="0.2">
      <c r="A9" t="s">
        <v>435</v>
      </c>
      <c r="B9" t="s">
        <v>93</v>
      </c>
      <c r="C9">
        <v>3184</v>
      </c>
      <c r="D9">
        <v>2042</v>
      </c>
      <c r="E9">
        <v>888</v>
      </c>
      <c r="F9">
        <v>85</v>
      </c>
      <c r="G9">
        <v>137</v>
      </c>
      <c r="H9">
        <v>32</v>
      </c>
      <c r="I9">
        <f>SUM(OvercrowdTbl[[#This Row],[1.01-1.50 occupants per room]:[&gt;=2.01 occupants per room]])/OvercrowdTbl[[#This Row],[Total Renter Occupied]]</f>
        <v>7.9773869346733667E-2</v>
      </c>
      <c r="J9">
        <f>SUM(OvercrowdTbl[[#This Row],[1.51-2 occupants per room]:[&gt;=2.01 occupants per room]])/OvercrowdTbl[[#This Row],[Total Renter Occupied]]</f>
        <v>5.3077889447236182E-2</v>
      </c>
      <c r="K9">
        <f>OvercrowdTbl[[#This Row],[&gt;=2.01 occupants per room]]/OvercrowdTbl[[#This Row],[Total Renter Occupied]]</f>
        <v>1.0050251256281407E-2</v>
      </c>
      <c r="L9">
        <v>13123</v>
      </c>
    </row>
    <row r="10" spans="1:12" x14ac:dyDescent="0.2">
      <c r="A10" t="s">
        <v>498</v>
      </c>
      <c r="B10" t="s">
        <v>36</v>
      </c>
      <c r="C10">
        <v>405</v>
      </c>
      <c r="D10">
        <v>314</v>
      </c>
      <c r="E10">
        <v>65</v>
      </c>
      <c r="F10">
        <v>7</v>
      </c>
      <c r="G10">
        <v>19</v>
      </c>
      <c r="H10">
        <v>0</v>
      </c>
      <c r="I10">
        <f>SUM(OvercrowdTbl[[#This Row],[1.01-1.50 occupants per room]:[&gt;=2.01 occupants per room]])/OvercrowdTbl[[#This Row],[Total Renter Occupied]]</f>
        <v>6.4197530864197536E-2</v>
      </c>
      <c r="J10">
        <f>SUM(OvercrowdTbl[[#This Row],[1.51-2 occupants per room]:[&gt;=2.01 occupants per room]])/OvercrowdTbl[[#This Row],[Total Renter Occupied]]</f>
        <v>4.6913580246913583E-2</v>
      </c>
      <c r="K10">
        <f>OvercrowdTbl[[#This Row],[&gt;=2.01 occupants per room]]/OvercrowdTbl[[#This Row],[Total Renter Occupied]]</f>
        <v>0</v>
      </c>
      <c r="L10">
        <v>13007</v>
      </c>
    </row>
    <row r="11" spans="1:12" x14ac:dyDescent="0.2">
      <c r="A11" t="s">
        <v>409</v>
      </c>
      <c r="B11" t="s">
        <v>96</v>
      </c>
      <c r="C11">
        <v>6380</v>
      </c>
      <c r="D11">
        <v>3258</v>
      </c>
      <c r="E11">
        <v>2577</v>
      </c>
      <c r="F11">
        <v>262</v>
      </c>
      <c r="G11">
        <v>145</v>
      </c>
      <c r="H11">
        <v>138</v>
      </c>
      <c r="I11">
        <f>SUM(OvercrowdTbl[[#This Row],[1.01-1.50 occupants per room]:[&gt;=2.01 occupants per room]])/OvercrowdTbl[[#This Row],[Total Renter Occupied]]</f>
        <v>8.5423197492163011E-2</v>
      </c>
      <c r="J11">
        <f>SUM(OvercrowdTbl[[#This Row],[1.51-2 occupants per room]:[&gt;=2.01 occupants per room]])/OvercrowdTbl[[#This Row],[Total Renter Occupied]]</f>
        <v>4.4357366771159874E-2</v>
      </c>
      <c r="K11">
        <f>OvercrowdTbl[[#This Row],[&gt;=2.01 occupants per room]]/OvercrowdTbl[[#This Row],[Total Renter Occupied]]</f>
        <v>2.1630094043887146E-2</v>
      </c>
      <c r="L11">
        <v>13129</v>
      </c>
    </row>
    <row r="12" spans="1:12" x14ac:dyDescent="0.2">
      <c r="A12" t="s">
        <v>514</v>
      </c>
      <c r="B12" t="s">
        <v>132</v>
      </c>
      <c r="C12">
        <v>856</v>
      </c>
      <c r="D12">
        <v>487</v>
      </c>
      <c r="E12">
        <v>274</v>
      </c>
      <c r="F12">
        <v>60</v>
      </c>
      <c r="G12">
        <v>18</v>
      </c>
      <c r="H12">
        <v>17</v>
      </c>
      <c r="I12">
        <f>SUM(OvercrowdTbl[[#This Row],[1.01-1.50 occupants per room]:[&gt;=2.01 occupants per room]])/OvercrowdTbl[[#This Row],[Total Renter Occupied]]</f>
        <v>0.11098130841121495</v>
      </c>
      <c r="J12">
        <f>SUM(OvercrowdTbl[[#This Row],[1.51-2 occupants per room]:[&gt;=2.01 occupants per room]])/OvercrowdTbl[[#This Row],[Total Renter Occupied]]</f>
        <v>4.0887850467289717E-2</v>
      </c>
      <c r="K12">
        <f>OvercrowdTbl[[#This Row],[&gt;=2.01 occupants per room]]/OvercrowdTbl[[#This Row],[Total Renter Occupied]]</f>
        <v>1.9859813084112148E-2</v>
      </c>
      <c r="L12">
        <v>13201</v>
      </c>
    </row>
    <row r="13" spans="1:12" x14ac:dyDescent="0.2">
      <c r="A13" t="s">
        <v>465</v>
      </c>
      <c r="B13" t="s">
        <v>55</v>
      </c>
      <c r="C13">
        <v>6712</v>
      </c>
      <c r="D13">
        <v>4129</v>
      </c>
      <c r="E13">
        <v>2228</v>
      </c>
      <c r="F13">
        <v>84</v>
      </c>
      <c r="G13">
        <v>271</v>
      </c>
      <c r="H13">
        <v>0</v>
      </c>
      <c r="I13">
        <f>SUM(OvercrowdTbl[[#This Row],[1.01-1.50 occupants per room]:[&gt;=2.01 occupants per room]])/OvercrowdTbl[[#This Row],[Total Renter Occupied]]</f>
        <v>5.2890345649582837E-2</v>
      </c>
      <c r="J13">
        <f>SUM(OvercrowdTbl[[#This Row],[1.51-2 occupants per room]:[&gt;=2.01 occupants per room]])/OvercrowdTbl[[#This Row],[Total Renter Occupied]]</f>
        <v>4.0375446960667465E-2</v>
      </c>
      <c r="K13">
        <f>OvercrowdTbl[[#This Row],[&gt;=2.01 occupants per room]]/OvercrowdTbl[[#This Row],[Total Renter Occupied]]</f>
        <v>0</v>
      </c>
      <c r="L13">
        <v>13047</v>
      </c>
    </row>
    <row r="14" spans="1:12" x14ac:dyDescent="0.2">
      <c r="A14" t="s">
        <v>415</v>
      </c>
      <c r="B14" t="s">
        <v>97</v>
      </c>
      <c r="C14">
        <v>3384</v>
      </c>
      <c r="D14">
        <v>1775</v>
      </c>
      <c r="E14">
        <v>1332</v>
      </c>
      <c r="F14">
        <v>142</v>
      </c>
      <c r="G14">
        <v>135</v>
      </c>
      <c r="H14">
        <v>0</v>
      </c>
      <c r="I14">
        <f>SUM(OvercrowdTbl[[#This Row],[1.01-1.50 occupants per room]:[&gt;=2.01 occupants per room]])/OvercrowdTbl[[#This Row],[Total Renter Occupied]]</f>
        <v>8.1855791962174934E-2</v>
      </c>
      <c r="J14">
        <f>SUM(OvercrowdTbl[[#This Row],[1.51-2 occupants per room]:[&gt;=2.01 occupants per room]])/OvercrowdTbl[[#This Row],[Total Renter Occupied]]</f>
        <v>3.9893617021276598E-2</v>
      </c>
      <c r="K14">
        <f>OvercrowdTbl[[#This Row],[&gt;=2.01 occupants per room]]/OvercrowdTbl[[#This Row],[Total Renter Occupied]]</f>
        <v>0</v>
      </c>
      <c r="L14">
        <v>13131</v>
      </c>
    </row>
    <row r="15" spans="1:12" x14ac:dyDescent="0.2">
      <c r="A15" t="s">
        <v>403</v>
      </c>
      <c r="B15" t="s">
        <v>169</v>
      </c>
      <c r="C15">
        <v>5893</v>
      </c>
      <c r="D15">
        <v>3960</v>
      </c>
      <c r="E15">
        <v>1657</v>
      </c>
      <c r="F15">
        <v>44</v>
      </c>
      <c r="G15">
        <v>168</v>
      </c>
      <c r="H15">
        <v>64</v>
      </c>
      <c r="I15">
        <f>SUM(OvercrowdTbl[[#This Row],[1.01-1.50 occupants per room]:[&gt;=2.01 occupants per room]])/OvercrowdTbl[[#This Row],[Total Renter Occupied]]</f>
        <v>4.6835228236891228E-2</v>
      </c>
      <c r="J15">
        <f>SUM(OvercrowdTbl[[#This Row],[1.51-2 occupants per room]:[&gt;=2.01 occupants per room]])/OvercrowdTbl[[#This Row],[Total Renter Occupied]]</f>
        <v>3.9368742575937553E-2</v>
      </c>
      <c r="K15">
        <f>OvercrowdTbl[[#This Row],[&gt;=2.01 occupants per room]]/OvercrowdTbl[[#This Row],[Total Renter Occupied]]</f>
        <v>1.0860342779568981E-2</v>
      </c>
      <c r="L15">
        <v>13277</v>
      </c>
    </row>
    <row r="16" spans="1:12" x14ac:dyDescent="0.2">
      <c r="A16" t="s">
        <v>473</v>
      </c>
      <c r="B16" t="s">
        <v>59</v>
      </c>
      <c r="C16">
        <v>2960</v>
      </c>
      <c r="D16">
        <v>1619</v>
      </c>
      <c r="E16">
        <v>1098</v>
      </c>
      <c r="F16">
        <v>132</v>
      </c>
      <c r="G16">
        <v>102</v>
      </c>
      <c r="H16">
        <v>9</v>
      </c>
      <c r="I16">
        <f>SUM(OvercrowdTbl[[#This Row],[1.01-1.50 occupants per room]:[&gt;=2.01 occupants per room]])/OvercrowdTbl[[#This Row],[Total Renter Occupied]]</f>
        <v>8.2094594594594589E-2</v>
      </c>
      <c r="J16">
        <f>SUM(OvercrowdTbl[[#This Row],[1.51-2 occupants per room]:[&gt;=2.01 occupants per room]])/OvercrowdTbl[[#This Row],[Total Renter Occupied]]</f>
        <v>3.7499999999999999E-2</v>
      </c>
      <c r="K16">
        <f>OvercrowdTbl[[#This Row],[&gt;=2.01 occupants per room]]/OvercrowdTbl[[#This Row],[Total Renter Occupied]]</f>
        <v>3.0405405405405407E-3</v>
      </c>
      <c r="L16">
        <v>13055</v>
      </c>
    </row>
    <row r="17" spans="1:12" x14ac:dyDescent="0.2">
      <c r="A17" t="s">
        <v>519</v>
      </c>
      <c r="B17" t="s">
        <v>155</v>
      </c>
      <c r="C17">
        <v>459</v>
      </c>
      <c r="D17">
        <v>325</v>
      </c>
      <c r="E17">
        <v>106</v>
      </c>
      <c r="F17">
        <v>12</v>
      </c>
      <c r="G17">
        <v>0</v>
      </c>
      <c r="H17">
        <v>16</v>
      </c>
      <c r="I17">
        <f>SUM(OvercrowdTbl[[#This Row],[1.01-1.50 occupants per room]:[&gt;=2.01 occupants per room]])/OvercrowdTbl[[#This Row],[Total Renter Occupied]]</f>
        <v>6.1002178649237473E-2</v>
      </c>
      <c r="J17">
        <f>SUM(OvercrowdTbl[[#This Row],[1.51-2 occupants per room]:[&gt;=2.01 occupants per room]])/OvercrowdTbl[[#This Row],[Total Renter Occupied]]</f>
        <v>3.4858387799564274E-2</v>
      </c>
      <c r="K17">
        <f>OvercrowdTbl[[#This Row],[&gt;=2.01 occupants per room]]/OvercrowdTbl[[#This Row],[Total Renter Occupied]]</f>
        <v>3.4858387799564274E-2</v>
      </c>
      <c r="L17">
        <v>13249</v>
      </c>
    </row>
    <row r="18" spans="1:12" x14ac:dyDescent="0.2">
      <c r="A18" t="s">
        <v>397</v>
      </c>
      <c r="B18" t="s">
        <v>86</v>
      </c>
      <c r="C18">
        <v>1458</v>
      </c>
      <c r="D18">
        <v>900</v>
      </c>
      <c r="E18">
        <v>375</v>
      </c>
      <c r="F18">
        <v>137</v>
      </c>
      <c r="G18">
        <v>38</v>
      </c>
      <c r="H18">
        <v>8</v>
      </c>
      <c r="I18">
        <f>SUM(OvercrowdTbl[[#This Row],[1.01-1.50 occupants per room]:[&gt;=2.01 occupants per room]])/OvercrowdTbl[[#This Row],[Total Renter Occupied]]</f>
        <v>0.12551440329218108</v>
      </c>
      <c r="J18">
        <f>SUM(OvercrowdTbl[[#This Row],[1.51-2 occupants per room]:[&gt;=2.01 occupants per room]])/OvercrowdTbl[[#This Row],[Total Renter Occupied]]</f>
        <v>3.1550068587105622E-2</v>
      </c>
      <c r="K18">
        <f>OvercrowdTbl[[#This Row],[&gt;=2.01 occupants per room]]/OvercrowdTbl[[#This Row],[Total Renter Occupied]]</f>
        <v>5.4869684499314125E-3</v>
      </c>
      <c r="L18">
        <v>13109</v>
      </c>
    </row>
    <row r="19" spans="1:12" x14ac:dyDescent="0.2">
      <c r="A19" t="s">
        <v>428</v>
      </c>
      <c r="B19" t="s">
        <v>46</v>
      </c>
      <c r="C19">
        <v>1840</v>
      </c>
      <c r="D19">
        <v>1086</v>
      </c>
      <c r="E19">
        <v>697</v>
      </c>
      <c r="F19">
        <v>0</v>
      </c>
      <c r="G19">
        <v>19</v>
      </c>
      <c r="H19">
        <v>38</v>
      </c>
      <c r="I19">
        <f>SUM(OvercrowdTbl[[#This Row],[1.01-1.50 occupants per room]:[&gt;=2.01 occupants per room]])/OvercrowdTbl[[#This Row],[Total Renter Occupied]]</f>
        <v>3.0978260869565219E-2</v>
      </c>
      <c r="J19">
        <f>SUM(OvercrowdTbl[[#This Row],[1.51-2 occupants per room]:[&gt;=2.01 occupants per room]])/OvercrowdTbl[[#This Row],[Total Renter Occupied]]</f>
        <v>3.0978260869565219E-2</v>
      </c>
      <c r="K19">
        <f>OvercrowdTbl[[#This Row],[&gt;=2.01 occupants per room]]/OvercrowdTbl[[#This Row],[Total Renter Occupied]]</f>
        <v>2.0652173913043477E-2</v>
      </c>
      <c r="L19">
        <v>13027</v>
      </c>
    </row>
    <row r="20" spans="1:12" x14ac:dyDescent="0.2">
      <c r="A20" t="s">
        <v>483</v>
      </c>
      <c r="B20" t="s">
        <v>147</v>
      </c>
      <c r="C20">
        <v>5606</v>
      </c>
      <c r="D20">
        <v>3260</v>
      </c>
      <c r="E20">
        <v>2064</v>
      </c>
      <c r="F20">
        <v>119</v>
      </c>
      <c r="G20">
        <v>163</v>
      </c>
      <c r="H20">
        <v>0</v>
      </c>
      <c r="I20">
        <f>SUM(OvercrowdTbl[[#This Row],[1.01-1.50 occupants per room]:[&gt;=2.01 occupants per room]])/OvercrowdTbl[[#This Row],[Total Renter Occupied]]</f>
        <v>5.0303246521584015E-2</v>
      </c>
      <c r="J20">
        <f>SUM(OvercrowdTbl[[#This Row],[1.51-2 occupants per room]:[&gt;=2.01 occupants per room]])/OvercrowdTbl[[#This Row],[Total Renter Occupied]]</f>
        <v>2.907599001070282E-2</v>
      </c>
      <c r="K20">
        <f>OvercrowdTbl[[#This Row],[&gt;=2.01 occupants per room]]/OvercrowdTbl[[#This Row],[Total Renter Occupied]]</f>
        <v>0</v>
      </c>
      <c r="L20">
        <v>13233</v>
      </c>
    </row>
    <row r="21" spans="1:12" x14ac:dyDescent="0.2">
      <c r="A21" t="s">
        <v>469</v>
      </c>
      <c r="B21" t="s">
        <v>181</v>
      </c>
      <c r="C21">
        <v>643</v>
      </c>
      <c r="D21">
        <v>389</v>
      </c>
      <c r="E21">
        <v>220</v>
      </c>
      <c r="F21">
        <v>16</v>
      </c>
      <c r="G21">
        <v>0</v>
      </c>
      <c r="H21">
        <v>18</v>
      </c>
      <c r="I21">
        <f>SUM(OvercrowdTbl[[#This Row],[1.01-1.50 occupants per room]:[&gt;=2.01 occupants per room]])/OvercrowdTbl[[#This Row],[Total Renter Occupied]]</f>
        <v>5.2877138413685847E-2</v>
      </c>
      <c r="J21">
        <f>SUM(OvercrowdTbl[[#This Row],[1.51-2 occupants per room]:[&gt;=2.01 occupants per room]])/OvercrowdTbl[[#This Row],[Total Renter Occupied]]</f>
        <v>2.7993779160186624E-2</v>
      </c>
      <c r="K21">
        <f>OvercrowdTbl[[#This Row],[&gt;=2.01 occupants per room]]/OvercrowdTbl[[#This Row],[Total Renter Occupied]]</f>
        <v>2.7993779160186624E-2</v>
      </c>
      <c r="L21">
        <v>13301</v>
      </c>
    </row>
    <row r="22" spans="1:12" x14ac:dyDescent="0.2">
      <c r="A22" t="s">
        <v>437</v>
      </c>
      <c r="B22" t="s">
        <v>112</v>
      </c>
      <c r="C22">
        <v>1613</v>
      </c>
      <c r="D22">
        <v>1034</v>
      </c>
      <c r="E22">
        <v>505</v>
      </c>
      <c r="F22">
        <v>30</v>
      </c>
      <c r="G22">
        <v>44</v>
      </c>
      <c r="H22">
        <v>0</v>
      </c>
      <c r="I22">
        <f>SUM(OvercrowdTbl[[#This Row],[1.01-1.50 occupants per room]:[&gt;=2.01 occupants per room]])/OvercrowdTbl[[#This Row],[Total Renter Occupied]]</f>
        <v>4.5877247365158087E-2</v>
      </c>
      <c r="J22">
        <f>SUM(OvercrowdTbl[[#This Row],[1.51-2 occupants per room]:[&gt;=2.01 occupants per room]])/OvercrowdTbl[[#This Row],[Total Renter Occupied]]</f>
        <v>2.7278363298202109E-2</v>
      </c>
      <c r="K22">
        <f>OvercrowdTbl[[#This Row],[&gt;=2.01 occupants per room]]/OvercrowdTbl[[#This Row],[Total Renter Occupied]]</f>
        <v>0</v>
      </c>
      <c r="L22">
        <v>13161</v>
      </c>
    </row>
    <row r="23" spans="1:12" x14ac:dyDescent="0.2">
      <c r="A23" t="s">
        <v>461</v>
      </c>
      <c r="B23" t="s">
        <v>64</v>
      </c>
      <c r="C23">
        <v>669</v>
      </c>
      <c r="D23">
        <v>416</v>
      </c>
      <c r="E23">
        <v>159</v>
      </c>
      <c r="F23">
        <v>78</v>
      </c>
      <c r="G23">
        <v>0</v>
      </c>
      <c r="H23">
        <v>16</v>
      </c>
      <c r="I23">
        <f>SUM(OvercrowdTbl[[#This Row],[1.01-1.50 occupants per room]:[&gt;=2.01 occupants per room]])/OvercrowdTbl[[#This Row],[Total Renter Occupied]]</f>
        <v>0.14050822122571002</v>
      </c>
      <c r="J23">
        <f>SUM(OvercrowdTbl[[#This Row],[1.51-2 occupants per room]:[&gt;=2.01 occupants per room]])/OvercrowdTbl[[#This Row],[Total Renter Occupied]]</f>
        <v>2.391629297458894E-2</v>
      </c>
      <c r="K23">
        <f>OvercrowdTbl[[#This Row],[&gt;=2.01 occupants per room]]/OvercrowdTbl[[#This Row],[Total Renter Occupied]]</f>
        <v>2.391629297458894E-2</v>
      </c>
      <c r="L23">
        <v>13065</v>
      </c>
    </row>
    <row r="24" spans="1:12" x14ac:dyDescent="0.2">
      <c r="A24" t="s">
        <v>500</v>
      </c>
      <c r="B24" t="s">
        <v>50</v>
      </c>
      <c r="C24">
        <v>2370</v>
      </c>
      <c r="D24">
        <v>1457</v>
      </c>
      <c r="E24">
        <v>732</v>
      </c>
      <c r="F24">
        <v>125</v>
      </c>
      <c r="G24">
        <v>56</v>
      </c>
      <c r="H24">
        <v>0</v>
      </c>
      <c r="I24">
        <f>SUM(OvercrowdTbl[[#This Row],[1.01-1.50 occupants per room]:[&gt;=2.01 occupants per room]])/OvercrowdTbl[[#This Row],[Total Renter Occupied]]</f>
        <v>7.6371308016877637E-2</v>
      </c>
      <c r="J24">
        <f>SUM(OvercrowdTbl[[#This Row],[1.51-2 occupants per room]:[&gt;=2.01 occupants per room]])/OvercrowdTbl[[#This Row],[Total Renter Occupied]]</f>
        <v>2.3628691983122362E-2</v>
      </c>
      <c r="K24">
        <f>OvercrowdTbl[[#This Row],[&gt;=2.01 occupants per room]]/OvercrowdTbl[[#This Row],[Total Renter Occupied]]</f>
        <v>0</v>
      </c>
      <c r="L24">
        <v>13035</v>
      </c>
    </row>
    <row r="25" spans="1:12" x14ac:dyDescent="0.2">
      <c r="A25" t="s">
        <v>433</v>
      </c>
      <c r="B25" t="s">
        <v>101</v>
      </c>
      <c r="C25">
        <v>20293</v>
      </c>
      <c r="D25">
        <v>10290</v>
      </c>
      <c r="E25">
        <v>7746</v>
      </c>
      <c r="F25">
        <v>1791</v>
      </c>
      <c r="G25">
        <v>394</v>
      </c>
      <c r="H25">
        <v>72</v>
      </c>
      <c r="I25">
        <f>SUM(OvercrowdTbl[[#This Row],[1.01-1.50 occupants per room]:[&gt;=2.01 occupants per room]])/OvercrowdTbl[[#This Row],[Total Renter Occupied]]</f>
        <v>0.11122061794707534</v>
      </c>
      <c r="J25">
        <f>SUM(OvercrowdTbl[[#This Row],[1.51-2 occupants per room]:[&gt;=2.01 occupants per room]])/OvercrowdTbl[[#This Row],[Total Renter Occupied]]</f>
        <v>2.2963583501700094E-2</v>
      </c>
      <c r="K25">
        <f>OvercrowdTbl[[#This Row],[&gt;=2.01 occupants per room]]/OvercrowdTbl[[#This Row],[Total Renter Occupied]]</f>
        <v>3.5480214852412163E-3</v>
      </c>
      <c r="L25">
        <v>13139</v>
      </c>
    </row>
    <row r="26" spans="1:12" x14ac:dyDescent="0.2">
      <c r="A26" t="s">
        <v>372</v>
      </c>
      <c r="B26" t="s">
        <v>115</v>
      </c>
      <c r="C26">
        <v>852</v>
      </c>
      <c r="D26">
        <v>566</v>
      </c>
      <c r="E26">
        <v>213</v>
      </c>
      <c r="F26">
        <v>54</v>
      </c>
      <c r="G26">
        <v>19</v>
      </c>
      <c r="H26">
        <v>0</v>
      </c>
      <c r="I26">
        <f>SUM(OvercrowdTbl[[#This Row],[1.01-1.50 occupants per room]:[&gt;=2.01 occupants per room]])/OvercrowdTbl[[#This Row],[Total Renter Occupied]]</f>
        <v>8.5680751173708922E-2</v>
      </c>
      <c r="J26">
        <f>SUM(OvercrowdTbl[[#This Row],[1.51-2 occupants per room]:[&gt;=2.01 occupants per room]])/OvercrowdTbl[[#This Row],[Total Renter Occupied]]</f>
        <v>2.2300469483568074E-2</v>
      </c>
      <c r="K26">
        <f>OvercrowdTbl[[#This Row],[&gt;=2.01 occupants per room]]/OvercrowdTbl[[#This Row],[Total Renter Occupied]]</f>
        <v>0</v>
      </c>
      <c r="L26">
        <v>13167</v>
      </c>
    </row>
    <row r="27" spans="1:12" x14ac:dyDescent="0.2">
      <c r="A27" t="s">
        <v>376</v>
      </c>
      <c r="B27" t="s">
        <v>170</v>
      </c>
      <c r="C27">
        <v>3632</v>
      </c>
      <c r="D27">
        <v>2183</v>
      </c>
      <c r="E27">
        <v>1327</v>
      </c>
      <c r="F27">
        <v>44</v>
      </c>
      <c r="G27">
        <v>51</v>
      </c>
      <c r="H27">
        <v>27</v>
      </c>
      <c r="I27">
        <f>SUM(OvercrowdTbl[[#This Row],[1.01-1.50 occupants per room]:[&gt;=2.01 occupants per room]])/OvercrowdTbl[[#This Row],[Total Renter Occupied]]</f>
        <v>3.359030837004405E-2</v>
      </c>
      <c r="J27">
        <f>SUM(OvercrowdTbl[[#This Row],[1.51-2 occupants per room]:[&gt;=2.01 occupants per room]])/OvercrowdTbl[[#This Row],[Total Renter Occupied]]</f>
        <v>2.1475770925110133E-2</v>
      </c>
      <c r="K27">
        <f>OvercrowdTbl[[#This Row],[&gt;=2.01 occupants per room]]/OvercrowdTbl[[#This Row],[Total Renter Occupied]]</f>
        <v>7.4339207048458146E-3</v>
      </c>
      <c r="L27">
        <v>13279</v>
      </c>
    </row>
    <row r="28" spans="1:12" x14ac:dyDescent="0.2">
      <c r="A28" t="s">
        <v>374</v>
      </c>
      <c r="B28" t="s">
        <v>114</v>
      </c>
      <c r="C28">
        <v>672</v>
      </c>
      <c r="D28">
        <v>349</v>
      </c>
      <c r="E28">
        <v>309</v>
      </c>
      <c r="F28">
        <v>0</v>
      </c>
      <c r="G28">
        <v>14</v>
      </c>
      <c r="H28">
        <v>0</v>
      </c>
      <c r="I28">
        <f>SUM(OvercrowdTbl[[#This Row],[1.01-1.50 occupants per room]:[&gt;=2.01 occupants per room]])/OvercrowdTbl[[#This Row],[Total Renter Occupied]]</f>
        <v>2.0833333333333332E-2</v>
      </c>
      <c r="J28">
        <f>SUM(OvercrowdTbl[[#This Row],[1.51-2 occupants per room]:[&gt;=2.01 occupants per room]])/OvercrowdTbl[[#This Row],[Total Renter Occupied]]</f>
        <v>2.0833333333333332E-2</v>
      </c>
      <c r="K28">
        <f>OvercrowdTbl[[#This Row],[&gt;=2.01 occupants per room]]/OvercrowdTbl[[#This Row],[Total Renter Occupied]]</f>
        <v>0</v>
      </c>
      <c r="L28">
        <v>13165</v>
      </c>
    </row>
    <row r="29" spans="1:12" x14ac:dyDescent="0.2">
      <c r="A29" t="s">
        <v>510</v>
      </c>
      <c r="B29" t="s">
        <v>116</v>
      </c>
      <c r="C29">
        <v>1930</v>
      </c>
      <c r="D29">
        <v>1160</v>
      </c>
      <c r="E29">
        <v>714</v>
      </c>
      <c r="F29">
        <v>18</v>
      </c>
      <c r="G29">
        <v>0</v>
      </c>
      <c r="H29">
        <v>38</v>
      </c>
      <c r="I29">
        <f>SUM(OvercrowdTbl[[#This Row],[1.01-1.50 occupants per room]:[&gt;=2.01 occupants per room]])/OvercrowdTbl[[#This Row],[Total Renter Occupied]]</f>
        <v>2.9015544041450778E-2</v>
      </c>
      <c r="J29">
        <f>SUM(OvercrowdTbl[[#This Row],[1.51-2 occupants per room]:[&gt;=2.01 occupants per room]])/OvercrowdTbl[[#This Row],[Total Renter Occupied]]</f>
        <v>1.9689119170984457E-2</v>
      </c>
      <c r="K29">
        <f>OvercrowdTbl[[#This Row],[&gt;=2.01 occupants per room]]/OvercrowdTbl[[#This Row],[Total Renter Occupied]]</f>
        <v>1.9689119170984457E-2</v>
      </c>
      <c r="L29">
        <v>13169</v>
      </c>
    </row>
    <row r="30" spans="1:12" x14ac:dyDescent="0.2">
      <c r="A30" t="s">
        <v>457</v>
      </c>
      <c r="B30" t="s">
        <v>58</v>
      </c>
      <c r="C30">
        <v>1825</v>
      </c>
      <c r="D30">
        <v>1087</v>
      </c>
      <c r="E30">
        <v>703</v>
      </c>
      <c r="F30">
        <v>0</v>
      </c>
      <c r="G30">
        <v>35</v>
      </c>
      <c r="H30">
        <v>0</v>
      </c>
      <c r="I30">
        <f>SUM(OvercrowdTbl[[#This Row],[1.01-1.50 occupants per room]:[&gt;=2.01 occupants per room]])/OvercrowdTbl[[#This Row],[Total Renter Occupied]]</f>
        <v>1.9178082191780823E-2</v>
      </c>
      <c r="J30">
        <f>SUM(OvercrowdTbl[[#This Row],[1.51-2 occupants per room]:[&gt;=2.01 occupants per room]])/OvercrowdTbl[[#This Row],[Total Renter Occupied]]</f>
        <v>1.9178082191780823E-2</v>
      </c>
      <c r="K30">
        <f>OvercrowdTbl[[#This Row],[&gt;=2.01 occupants per room]]/OvercrowdTbl[[#This Row],[Total Renter Occupied]]</f>
        <v>0</v>
      </c>
      <c r="L30">
        <v>13053</v>
      </c>
    </row>
    <row r="31" spans="1:12" x14ac:dyDescent="0.2">
      <c r="A31" t="s">
        <v>416</v>
      </c>
      <c r="B31" t="s">
        <v>135</v>
      </c>
      <c r="C31">
        <v>713</v>
      </c>
      <c r="D31">
        <v>489</v>
      </c>
      <c r="E31">
        <v>172</v>
      </c>
      <c r="F31">
        <v>40</v>
      </c>
      <c r="G31">
        <v>12</v>
      </c>
      <c r="H31">
        <v>0</v>
      </c>
      <c r="I31">
        <f>SUM(OvercrowdTbl[[#This Row],[1.01-1.50 occupants per room]:[&gt;=2.01 occupants per room]])/OvercrowdTbl[[#This Row],[Total Renter Occupied]]</f>
        <v>7.2931276297335201E-2</v>
      </c>
      <c r="J31">
        <f>SUM(OvercrowdTbl[[#This Row],[1.51-2 occupants per room]:[&gt;=2.01 occupants per room]])/OvercrowdTbl[[#This Row],[Total Renter Occupied]]</f>
        <v>1.6830294530154277E-2</v>
      </c>
      <c r="K31">
        <f>OvercrowdTbl[[#This Row],[&gt;=2.01 occupants per room]]/OvercrowdTbl[[#This Row],[Total Renter Occupied]]</f>
        <v>0</v>
      </c>
      <c r="L31">
        <v>13209</v>
      </c>
    </row>
    <row r="32" spans="1:12" x14ac:dyDescent="0.2">
      <c r="A32" t="s">
        <v>472</v>
      </c>
      <c r="B32" t="s">
        <v>40</v>
      </c>
      <c r="C32">
        <v>11104</v>
      </c>
      <c r="D32">
        <v>6711</v>
      </c>
      <c r="E32">
        <v>3978</v>
      </c>
      <c r="F32">
        <v>230</v>
      </c>
      <c r="G32">
        <v>151</v>
      </c>
      <c r="H32">
        <v>34</v>
      </c>
      <c r="I32">
        <f>SUM(OvercrowdTbl[[#This Row],[1.01-1.50 occupants per room]:[&gt;=2.01 occupants per room]])/OvercrowdTbl[[#This Row],[Total Renter Occupied]]</f>
        <v>3.7373919308357352E-2</v>
      </c>
      <c r="J32">
        <f>SUM(OvercrowdTbl[[#This Row],[1.51-2 occupants per room]:[&gt;=2.01 occupants per room]])/OvercrowdTbl[[#This Row],[Total Renter Occupied]]</f>
        <v>1.6660662824207494E-2</v>
      </c>
      <c r="K32">
        <f>OvercrowdTbl[[#This Row],[&gt;=2.01 occupants per room]]/OvercrowdTbl[[#This Row],[Total Renter Occupied]]</f>
        <v>3.0619596541786743E-3</v>
      </c>
      <c r="L32">
        <v>13015</v>
      </c>
    </row>
    <row r="33" spans="1:12" x14ac:dyDescent="0.2">
      <c r="A33" t="s">
        <v>382</v>
      </c>
      <c r="B33" t="s">
        <v>72</v>
      </c>
      <c r="C33">
        <v>3432</v>
      </c>
      <c r="D33">
        <v>2169</v>
      </c>
      <c r="E33">
        <v>1139</v>
      </c>
      <c r="F33">
        <v>69</v>
      </c>
      <c r="G33">
        <v>55</v>
      </c>
      <c r="H33">
        <v>0</v>
      </c>
      <c r="I33">
        <f>SUM(OvercrowdTbl[[#This Row],[1.01-1.50 occupants per room]:[&gt;=2.01 occupants per room]])/OvercrowdTbl[[#This Row],[Total Renter Occupied]]</f>
        <v>3.6130536130536128E-2</v>
      </c>
      <c r="J33">
        <f>SUM(OvercrowdTbl[[#This Row],[1.51-2 occupants per room]:[&gt;=2.01 occupants per room]])/OvercrowdTbl[[#This Row],[Total Renter Occupied]]</f>
        <v>1.6025641025641024E-2</v>
      </c>
      <c r="K33">
        <f>OvercrowdTbl[[#This Row],[&gt;=2.01 occupants per room]]/OvercrowdTbl[[#This Row],[Total Renter Occupied]]</f>
        <v>0</v>
      </c>
      <c r="L33">
        <v>13081</v>
      </c>
    </row>
    <row r="34" spans="1:12" x14ac:dyDescent="0.2">
      <c r="A34" t="s">
        <v>442</v>
      </c>
      <c r="B34" t="s">
        <v>92</v>
      </c>
      <c r="C34">
        <v>207382</v>
      </c>
      <c r="D34">
        <v>141434</v>
      </c>
      <c r="E34">
        <v>58523</v>
      </c>
      <c r="F34">
        <v>4234</v>
      </c>
      <c r="G34">
        <v>2788</v>
      </c>
      <c r="H34">
        <v>403</v>
      </c>
      <c r="I34">
        <f>SUM(OvercrowdTbl[[#This Row],[1.01-1.50 occupants per room]:[&gt;=2.01 occupants per room]])/OvercrowdTbl[[#This Row],[Total Renter Occupied]]</f>
        <v>3.5803493070758308E-2</v>
      </c>
      <c r="J34">
        <f>SUM(OvercrowdTbl[[#This Row],[1.51-2 occupants per room]:[&gt;=2.01 occupants per room]])/OvercrowdTbl[[#This Row],[Total Renter Occupied]]</f>
        <v>1.5387063486705693E-2</v>
      </c>
      <c r="K34">
        <f>OvercrowdTbl[[#This Row],[&gt;=2.01 occupants per room]]/OvercrowdTbl[[#This Row],[Total Renter Occupied]]</f>
        <v>1.9432737653219663E-3</v>
      </c>
      <c r="L34">
        <v>13121</v>
      </c>
    </row>
    <row r="35" spans="1:12" x14ac:dyDescent="0.2">
      <c r="A35" t="s">
        <v>423</v>
      </c>
      <c r="B35" t="s">
        <v>182</v>
      </c>
      <c r="C35">
        <v>2415</v>
      </c>
      <c r="D35">
        <v>1709</v>
      </c>
      <c r="E35">
        <v>631</v>
      </c>
      <c r="F35">
        <v>38</v>
      </c>
      <c r="G35">
        <v>26</v>
      </c>
      <c r="H35">
        <v>11</v>
      </c>
      <c r="I35">
        <f>SUM(OvercrowdTbl[[#This Row],[1.01-1.50 occupants per room]:[&gt;=2.01 occupants per room]])/OvercrowdTbl[[#This Row],[Total Renter Occupied]]</f>
        <v>3.1055900621118012E-2</v>
      </c>
      <c r="J35">
        <f>SUM(OvercrowdTbl[[#This Row],[1.51-2 occupants per room]:[&gt;=2.01 occupants per room]])/OvercrowdTbl[[#This Row],[Total Renter Occupied]]</f>
        <v>1.5320910973084885E-2</v>
      </c>
      <c r="K35">
        <f>OvercrowdTbl[[#This Row],[&gt;=2.01 occupants per room]]/OvercrowdTbl[[#This Row],[Total Renter Occupied]]</f>
        <v>4.5548654244306416E-3</v>
      </c>
      <c r="L35">
        <v>13303</v>
      </c>
    </row>
    <row r="36" spans="1:12" x14ac:dyDescent="0.2">
      <c r="A36" t="s">
        <v>487</v>
      </c>
      <c r="B36" t="s">
        <v>38</v>
      </c>
      <c r="C36">
        <v>1593</v>
      </c>
      <c r="D36">
        <v>981</v>
      </c>
      <c r="E36">
        <v>516</v>
      </c>
      <c r="F36">
        <v>72</v>
      </c>
      <c r="G36">
        <v>24</v>
      </c>
      <c r="H36">
        <v>0</v>
      </c>
      <c r="I36">
        <f>SUM(OvercrowdTbl[[#This Row],[1.01-1.50 occupants per room]:[&gt;=2.01 occupants per room]])/OvercrowdTbl[[#This Row],[Total Renter Occupied]]</f>
        <v>6.0263653483992465E-2</v>
      </c>
      <c r="J36">
        <f>SUM(OvercrowdTbl[[#This Row],[1.51-2 occupants per room]:[&gt;=2.01 occupants per room]])/OvercrowdTbl[[#This Row],[Total Renter Occupied]]</f>
        <v>1.5065913370998116E-2</v>
      </c>
      <c r="K36">
        <f>OvercrowdTbl[[#This Row],[&gt;=2.01 occupants per room]]/OvercrowdTbl[[#This Row],[Total Renter Occupied]]</f>
        <v>0</v>
      </c>
      <c r="L36">
        <v>13011</v>
      </c>
    </row>
    <row r="37" spans="1:12" x14ac:dyDescent="0.2">
      <c r="A37" t="s">
        <v>450</v>
      </c>
      <c r="B37" t="s">
        <v>90</v>
      </c>
      <c r="C37">
        <v>12864</v>
      </c>
      <c r="D37">
        <v>8213</v>
      </c>
      <c r="E37">
        <v>3943</v>
      </c>
      <c r="F37">
        <v>516</v>
      </c>
      <c r="G37">
        <v>178</v>
      </c>
      <c r="H37">
        <v>14</v>
      </c>
      <c r="I37">
        <f>SUM(OvercrowdTbl[[#This Row],[1.01-1.50 occupants per room]:[&gt;=2.01 occupants per room]])/OvercrowdTbl[[#This Row],[Total Renter Occupied]]</f>
        <v>5.503731343283582E-2</v>
      </c>
      <c r="J37">
        <f>SUM(OvercrowdTbl[[#This Row],[1.51-2 occupants per room]:[&gt;=2.01 occupants per room]])/OvercrowdTbl[[#This Row],[Total Renter Occupied]]</f>
        <v>1.4925373134328358E-2</v>
      </c>
      <c r="K37">
        <f>OvercrowdTbl[[#This Row],[&gt;=2.01 occupants per room]]/OvercrowdTbl[[#This Row],[Total Renter Occupied]]</f>
        <v>1.0883084577114428E-3</v>
      </c>
      <c r="L37">
        <v>13117</v>
      </c>
    </row>
    <row r="38" spans="1:12" x14ac:dyDescent="0.2">
      <c r="A38" t="s">
        <v>456</v>
      </c>
      <c r="B38" t="s">
        <v>76</v>
      </c>
      <c r="C38">
        <v>123583</v>
      </c>
      <c r="D38">
        <v>82428</v>
      </c>
      <c r="E38">
        <v>35586</v>
      </c>
      <c r="F38">
        <v>3741</v>
      </c>
      <c r="G38">
        <v>1537</v>
      </c>
      <c r="H38">
        <v>291</v>
      </c>
      <c r="I38">
        <f>SUM(OvercrowdTbl[[#This Row],[1.01-1.50 occupants per room]:[&gt;=2.01 occupants per room]])/OvercrowdTbl[[#This Row],[Total Renter Occupied]]</f>
        <v>4.5062832266573878E-2</v>
      </c>
      <c r="J38">
        <f>SUM(OvercrowdTbl[[#This Row],[1.51-2 occupants per room]:[&gt;=2.01 occupants per room]])/OvercrowdTbl[[#This Row],[Total Renter Occupied]]</f>
        <v>1.4791678467103081E-2</v>
      </c>
      <c r="K38">
        <f>OvercrowdTbl[[#This Row],[&gt;=2.01 occupants per room]]/OvercrowdTbl[[#This Row],[Total Renter Occupied]]</f>
        <v>2.3546927975530616E-3</v>
      </c>
      <c r="L38">
        <v>13089</v>
      </c>
    </row>
    <row r="39" spans="1:12" x14ac:dyDescent="0.2">
      <c r="A39" t="s">
        <v>449</v>
      </c>
      <c r="B39" t="s">
        <v>95</v>
      </c>
      <c r="C39">
        <v>11122</v>
      </c>
      <c r="D39">
        <v>6768</v>
      </c>
      <c r="E39">
        <v>3891</v>
      </c>
      <c r="F39">
        <v>300</v>
      </c>
      <c r="G39">
        <v>158</v>
      </c>
      <c r="H39">
        <v>5</v>
      </c>
      <c r="I39">
        <f>SUM(OvercrowdTbl[[#This Row],[1.01-1.50 occupants per room]:[&gt;=2.01 occupants per room]])/OvercrowdTbl[[#This Row],[Total Renter Occupied]]</f>
        <v>4.162920338068693E-2</v>
      </c>
      <c r="J39">
        <f>SUM(OvercrowdTbl[[#This Row],[1.51-2 occupants per room]:[&gt;=2.01 occupants per room]])/OvercrowdTbl[[#This Row],[Total Renter Occupied]]</f>
        <v>1.4655637475274231E-2</v>
      </c>
      <c r="K39">
        <f>OvercrowdTbl[[#This Row],[&gt;=2.01 occupants per room]]/OvercrowdTbl[[#This Row],[Total Renter Occupied]]</f>
        <v>4.4955943175687828E-4</v>
      </c>
      <c r="L39">
        <v>13127</v>
      </c>
    </row>
    <row r="40" spans="1:12" x14ac:dyDescent="0.2">
      <c r="A40" t="s">
        <v>475</v>
      </c>
      <c r="B40" t="s">
        <v>108</v>
      </c>
      <c r="C40">
        <v>20187</v>
      </c>
      <c r="D40">
        <v>13245</v>
      </c>
      <c r="E40">
        <v>6320</v>
      </c>
      <c r="F40">
        <v>332</v>
      </c>
      <c r="G40">
        <v>271</v>
      </c>
      <c r="H40">
        <v>19</v>
      </c>
      <c r="I40">
        <f>SUM(OvercrowdTbl[[#This Row],[1.01-1.50 occupants per room]:[&gt;=2.01 occupants per room]])/OvercrowdTbl[[#This Row],[Total Renter Occupied]]</f>
        <v>3.081190865408431E-2</v>
      </c>
      <c r="J40">
        <f>SUM(OvercrowdTbl[[#This Row],[1.51-2 occupants per room]:[&gt;=2.01 occupants per room]])/OvercrowdTbl[[#This Row],[Total Renter Occupied]]</f>
        <v>1.4365680883737058E-2</v>
      </c>
      <c r="K40">
        <f>OvercrowdTbl[[#This Row],[&gt;=2.01 occupants per room]]/OvercrowdTbl[[#This Row],[Total Renter Occupied]]</f>
        <v>9.4119978203794524E-4</v>
      </c>
      <c r="L40">
        <v>13153</v>
      </c>
    </row>
    <row r="41" spans="1:12" x14ac:dyDescent="0.2">
      <c r="A41" t="s">
        <v>370</v>
      </c>
      <c r="B41" t="s">
        <v>34</v>
      </c>
      <c r="C41">
        <v>906</v>
      </c>
      <c r="D41">
        <v>465</v>
      </c>
      <c r="E41">
        <v>392</v>
      </c>
      <c r="F41">
        <v>36</v>
      </c>
      <c r="G41">
        <v>13</v>
      </c>
      <c r="H41">
        <v>0</v>
      </c>
      <c r="I41">
        <f>SUM(OvercrowdTbl[[#This Row],[1.01-1.50 occupants per room]:[&gt;=2.01 occupants per room]])/OvercrowdTbl[[#This Row],[Total Renter Occupied]]</f>
        <v>5.4083885209713023E-2</v>
      </c>
      <c r="J41">
        <f>SUM(OvercrowdTbl[[#This Row],[1.51-2 occupants per room]:[&gt;=2.01 occupants per room]])/OvercrowdTbl[[#This Row],[Total Renter Occupied]]</f>
        <v>1.434878587196468E-2</v>
      </c>
      <c r="K41">
        <f>OvercrowdTbl[[#This Row],[&gt;=2.01 occupants per room]]/OvercrowdTbl[[#This Row],[Total Renter Occupied]]</f>
        <v>0</v>
      </c>
      <c r="L41">
        <v>13003</v>
      </c>
    </row>
    <row r="42" spans="1:12" x14ac:dyDescent="0.2">
      <c r="A42" t="s">
        <v>383</v>
      </c>
      <c r="B42" t="s">
        <v>103</v>
      </c>
      <c r="C42">
        <v>3426</v>
      </c>
      <c r="D42">
        <v>2095</v>
      </c>
      <c r="E42">
        <v>1223</v>
      </c>
      <c r="F42">
        <v>59</v>
      </c>
      <c r="G42">
        <v>49</v>
      </c>
      <c r="H42">
        <v>0</v>
      </c>
      <c r="I42">
        <f>SUM(OvercrowdTbl[[#This Row],[1.01-1.50 occupants per room]:[&gt;=2.01 occupants per room]])/OvercrowdTbl[[#This Row],[Total Renter Occupied]]</f>
        <v>3.1523642732049037E-2</v>
      </c>
      <c r="J42">
        <f>SUM(OvercrowdTbl[[#This Row],[1.51-2 occupants per room]:[&gt;=2.01 occupants per room]])/OvercrowdTbl[[#This Row],[Total Renter Occupied]]</f>
        <v>1.4302393461762989E-2</v>
      </c>
      <c r="K42">
        <f>OvercrowdTbl[[#This Row],[&gt;=2.01 occupants per room]]/OvercrowdTbl[[#This Row],[Total Renter Occupied]]</f>
        <v>0</v>
      </c>
      <c r="L42">
        <v>13143</v>
      </c>
    </row>
    <row r="43" spans="1:12" x14ac:dyDescent="0.2">
      <c r="A43" t="s">
        <v>455</v>
      </c>
      <c r="B43" t="s">
        <v>173</v>
      </c>
      <c r="C43">
        <v>10447</v>
      </c>
      <c r="D43">
        <v>6488</v>
      </c>
      <c r="E43">
        <v>3484</v>
      </c>
      <c r="F43">
        <v>328</v>
      </c>
      <c r="G43">
        <v>109</v>
      </c>
      <c r="H43">
        <v>38</v>
      </c>
      <c r="I43">
        <f>SUM(OvercrowdTbl[[#This Row],[1.01-1.50 occupants per room]:[&gt;=2.01 occupants per room]])/OvercrowdTbl[[#This Row],[Total Renter Occupied]]</f>
        <v>4.5467598353594332E-2</v>
      </c>
      <c r="J43">
        <f>SUM(OvercrowdTbl[[#This Row],[1.51-2 occupants per room]:[&gt;=2.01 occupants per room]])/OvercrowdTbl[[#This Row],[Total Renter Occupied]]</f>
        <v>1.4071025174691299E-2</v>
      </c>
      <c r="K43">
        <f>OvercrowdTbl[[#This Row],[&gt;=2.01 occupants per room]]/OvercrowdTbl[[#This Row],[Total Renter Occupied]]</f>
        <v>3.6374078682875465E-3</v>
      </c>
      <c r="L43">
        <v>13285</v>
      </c>
    </row>
    <row r="44" spans="1:12" x14ac:dyDescent="0.2">
      <c r="A44" t="s">
        <v>468</v>
      </c>
      <c r="B44" t="s">
        <v>180</v>
      </c>
      <c r="C44">
        <v>4694</v>
      </c>
      <c r="D44">
        <v>3723</v>
      </c>
      <c r="E44">
        <v>783</v>
      </c>
      <c r="F44">
        <v>125</v>
      </c>
      <c r="G44">
        <v>63</v>
      </c>
      <c r="H44">
        <v>0</v>
      </c>
      <c r="I44">
        <f>SUM(OvercrowdTbl[[#This Row],[1.01-1.50 occupants per room]:[&gt;=2.01 occupants per room]])/OvercrowdTbl[[#This Row],[Total Renter Occupied]]</f>
        <v>4.0051129100979972E-2</v>
      </c>
      <c r="J44">
        <f>SUM(OvercrowdTbl[[#This Row],[1.51-2 occupants per room]:[&gt;=2.01 occupants per room]])/OvercrowdTbl[[#This Row],[Total Renter Occupied]]</f>
        <v>1.342138900724329E-2</v>
      </c>
      <c r="K44">
        <f>OvercrowdTbl[[#This Row],[&gt;=2.01 occupants per room]]/OvercrowdTbl[[#This Row],[Total Renter Occupied]]</f>
        <v>0</v>
      </c>
      <c r="L44">
        <v>13299</v>
      </c>
    </row>
    <row r="45" spans="1:12" x14ac:dyDescent="0.2">
      <c r="A45" t="s">
        <v>516</v>
      </c>
      <c r="B45" t="s">
        <v>143</v>
      </c>
      <c r="C45">
        <v>3535</v>
      </c>
      <c r="D45">
        <v>2149</v>
      </c>
      <c r="E45">
        <v>1272</v>
      </c>
      <c r="F45">
        <v>68</v>
      </c>
      <c r="G45">
        <v>0</v>
      </c>
      <c r="H45">
        <v>46</v>
      </c>
      <c r="I45">
        <f>SUM(OvercrowdTbl[[#This Row],[1.01-1.50 occupants per room]:[&gt;=2.01 occupants per room]])/OvercrowdTbl[[#This Row],[Total Renter Occupied]]</f>
        <v>3.2248939179632251E-2</v>
      </c>
      <c r="J45">
        <f>SUM(OvercrowdTbl[[#This Row],[1.51-2 occupants per room]:[&gt;=2.01 occupants per room]])/OvercrowdTbl[[#This Row],[Total Renter Occupied]]</f>
        <v>1.3012729844413012E-2</v>
      </c>
      <c r="K45">
        <f>OvercrowdTbl[[#This Row],[&gt;=2.01 occupants per room]]/OvercrowdTbl[[#This Row],[Total Renter Occupied]]</f>
        <v>1.3012729844413012E-2</v>
      </c>
      <c r="L45">
        <v>13225</v>
      </c>
    </row>
    <row r="46" spans="1:12" x14ac:dyDescent="0.2">
      <c r="A46" t="s">
        <v>391</v>
      </c>
      <c r="B46" t="s">
        <v>54</v>
      </c>
      <c r="C46">
        <v>13362</v>
      </c>
      <c r="D46">
        <v>7989</v>
      </c>
      <c r="E46">
        <v>4851</v>
      </c>
      <c r="F46">
        <v>350</v>
      </c>
      <c r="G46">
        <v>152</v>
      </c>
      <c r="H46">
        <v>20</v>
      </c>
      <c r="I46">
        <f>SUM(OvercrowdTbl[[#This Row],[1.01-1.50 occupants per room]:[&gt;=2.01 occupants per room]])/OvercrowdTbl[[#This Row],[Total Renter Occupied]]</f>
        <v>3.906600808262236E-2</v>
      </c>
      <c r="J46">
        <f>SUM(OvercrowdTbl[[#This Row],[1.51-2 occupants per room]:[&gt;=2.01 occupants per room]])/OvercrowdTbl[[#This Row],[Total Renter Occupied]]</f>
        <v>1.2872324502320011E-2</v>
      </c>
      <c r="K46">
        <f>OvercrowdTbl[[#This Row],[&gt;=2.01 occupants per room]]/OvercrowdTbl[[#This Row],[Total Renter Occupied]]</f>
        <v>1.4967819188744199E-3</v>
      </c>
      <c r="L46">
        <v>13045</v>
      </c>
    </row>
    <row r="47" spans="1:12" x14ac:dyDescent="0.2">
      <c r="A47" t="s">
        <v>476</v>
      </c>
      <c r="B47" t="s">
        <v>99</v>
      </c>
      <c r="C47">
        <v>103712</v>
      </c>
      <c r="D47">
        <v>59404</v>
      </c>
      <c r="E47">
        <v>39467</v>
      </c>
      <c r="F47">
        <v>3522</v>
      </c>
      <c r="G47">
        <v>1104</v>
      </c>
      <c r="H47">
        <v>215</v>
      </c>
      <c r="I47">
        <f>SUM(OvercrowdTbl[[#This Row],[1.01-1.50 occupants per room]:[&gt;=2.01 occupants per room]])/OvercrowdTbl[[#This Row],[Total Renter Occupied]]</f>
        <v>4.66773372415921E-2</v>
      </c>
      <c r="J47">
        <f>SUM(OvercrowdTbl[[#This Row],[1.51-2 occupants per room]:[&gt;=2.01 occupants per room]])/OvercrowdTbl[[#This Row],[Total Renter Occupied]]</f>
        <v>1.2717911138537489E-2</v>
      </c>
      <c r="K47">
        <f>OvercrowdTbl[[#This Row],[&gt;=2.01 occupants per room]]/OvercrowdTbl[[#This Row],[Total Renter Occupied]]</f>
        <v>2.0730484418389388E-3</v>
      </c>
      <c r="L47">
        <v>13135</v>
      </c>
    </row>
    <row r="48" spans="1:12" x14ac:dyDescent="0.2">
      <c r="A48" t="s">
        <v>438</v>
      </c>
      <c r="B48" t="s">
        <v>179</v>
      </c>
      <c r="C48">
        <v>8082</v>
      </c>
      <c r="D48">
        <v>4882</v>
      </c>
      <c r="E48">
        <v>2927</v>
      </c>
      <c r="F48">
        <v>171</v>
      </c>
      <c r="G48">
        <v>44</v>
      </c>
      <c r="H48">
        <v>58</v>
      </c>
      <c r="I48">
        <f>SUM(OvercrowdTbl[[#This Row],[1.01-1.50 occupants per room]:[&gt;=2.01 occupants per room]])/OvercrowdTbl[[#This Row],[Total Renter Occupied]]</f>
        <v>3.3778767631774315E-2</v>
      </c>
      <c r="J48">
        <f>SUM(OvercrowdTbl[[#This Row],[1.51-2 occupants per room]:[&gt;=2.01 occupants per room]])/OvercrowdTbl[[#This Row],[Total Renter Occupied]]</f>
        <v>1.2620638455827766E-2</v>
      </c>
      <c r="K48">
        <f>OvercrowdTbl[[#This Row],[&gt;=2.01 occupants per room]]/OvercrowdTbl[[#This Row],[Total Renter Occupied]]</f>
        <v>7.176441474882455E-3</v>
      </c>
      <c r="L48">
        <v>13297</v>
      </c>
    </row>
    <row r="49" spans="1:12" x14ac:dyDescent="0.2">
      <c r="A49" t="s">
        <v>481</v>
      </c>
      <c r="B49" t="s">
        <v>41</v>
      </c>
      <c r="C49">
        <v>2810</v>
      </c>
      <c r="D49">
        <v>1883</v>
      </c>
      <c r="E49">
        <v>805</v>
      </c>
      <c r="F49">
        <v>88</v>
      </c>
      <c r="G49">
        <v>34</v>
      </c>
      <c r="H49">
        <v>0</v>
      </c>
      <c r="I49">
        <f>SUM(OvercrowdTbl[[#This Row],[1.01-1.50 occupants per room]:[&gt;=2.01 occupants per room]])/OvercrowdTbl[[#This Row],[Total Renter Occupied]]</f>
        <v>4.3416370106761568E-2</v>
      </c>
      <c r="J49">
        <f>SUM(OvercrowdTbl[[#This Row],[1.51-2 occupants per room]:[&gt;=2.01 occupants per room]])/OvercrowdTbl[[#This Row],[Total Renter Occupied]]</f>
        <v>1.2099644128113879E-2</v>
      </c>
      <c r="K49">
        <f>OvercrowdTbl[[#This Row],[&gt;=2.01 occupants per room]]/OvercrowdTbl[[#This Row],[Total Renter Occupied]]</f>
        <v>0</v>
      </c>
      <c r="L49">
        <v>13017</v>
      </c>
    </row>
    <row r="50" spans="1:12" x14ac:dyDescent="0.2">
      <c r="A50" t="s">
        <v>448</v>
      </c>
      <c r="B50" t="s">
        <v>63</v>
      </c>
      <c r="C50">
        <v>49596</v>
      </c>
      <c r="D50">
        <v>29477</v>
      </c>
      <c r="E50">
        <v>17489</v>
      </c>
      <c r="F50">
        <v>2036</v>
      </c>
      <c r="G50">
        <v>548</v>
      </c>
      <c r="H50">
        <v>46</v>
      </c>
      <c r="I50">
        <f>SUM(OvercrowdTbl[[#This Row],[1.01-1.50 occupants per room]:[&gt;=2.01 occupants per room]])/OvercrowdTbl[[#This Row],[Total Renter Occupied]]</f>
        <v>5.3028470037906283E-2</v>
      </c>
      <c r="J50">
        <f>SUM(OvercrowdTbl[[#This Row],[1.51-2 occupants per room]:[&gt;=2.01 occupants per room]])/OvercrowdTbl[[#This Row],[Total Renter Occupied]]</f>
        <v>1.1976772320348415E-2</v>
      </c>
      <c r="K50">
        <f>OvercrowdTbl[[#This Row],[&gt;=2.01 occupants per room]]/OvercrowdTbl[[#This Row],[Total Renter Occupied]]</f>
        <v>9.274941527542544E-4</v>
      </c>
      <c r="L50">
        <v>13063</v>
      </c>
    </row>
    <row r="51" spans="1:12" x14ac:dyDescent="0.2">
      <c r="A51" t="s">
        <v>413</v>
      </c>
      <c r="B51" t="s">
        <v>138</v>
      </c>
      <c r="C51">
        <v>40411</v>
      </c>
      <c r="D51">
        <v>27278</v>
      </c>
      <c r="E51">
        <v>11532</v>
      </c>
      <c r="F51">
        <v>1133</v>
      </c>
      <c r="G51">
        <v>370</v>
      </c>
      <c r="H51">
        <v>98</v>
      </c>
      <c r="I51">
        <f>SUM(OvercrowdTbl[[#This Row],[1.01-1.50 occupants per room]:[&gt;=2.01 occupants per room]])/OvercrowdTbl[[#This Row],[Total Renter Occupied]]</f>
        <v>3.9617925812278833E-2</v>
      </c>
      <c r="J51">
        <f>SUM(OvercrowdTbl[[#This Row],[1.51-2 occupants per room]:[&gt;=2.01 occupants per room]])/OvercrowdTbl[[#This Row],[Total Renter Occupied]]</f>
        <v>1.1581005171859147E-2</v>
      </c>
      <c r="K51">
        <f>OvercrowdTbl[[#This Row],[&gt;=2.01 occupants per room]]/OvercrowdTbl[[#This Row],[Total Renter Occupied]]</f>
        <v>2.4250822795773429E-3</v>
      </c>
      <c r="L51">
        <v>13215</v>
      </c>
    </row>
    <row r="52" spans="1:12" x14ac:dyDescent="0.2">
      <c r="A52" t="s">
        <v>459</v>
      </c>
      <c r="B52" t="s">
        <v>67</v>
      </c>
      <c r="C52">
        <v>5740</v>
      </c>
      <c r="D52">
        <v>3468</v>
      </c>
      <c r="E52">
        <v>2090</v>
      </c>
      <c r="F52">
        <v>116</v>
      </c>
      <c r="G52">
        <v>53</v>
      </c>
      <c r="H52">
        <v>13</v>
      </c>
      <c r="I52">
        <f>SUM(OvercrowdTbl[[#This Row],[1.01-1.50 occupants per room]:[&gt;=2.01 occupants per room]])/OvercrowdTbl[[#This Row],[Total Renter Occupied]]</f>
        <v>3.1707317073170732E-2</v>
      </c>
      <c r="J52">
        <f>SUM(OvercrowdTbl[[#This Row],[1.51-2 occupants per room]:[&gt;=2.01 occupants per room]])/OvercrowdTbl[[#This Row],[Total Renter Occupied]]</f>
        <v>1.1498257839721254E-2</v>
      </c>
      <c r="K52">
        <f>OvercrowdTbl[[#This Row],[&gt;=2.01 occupants per room]]/OvercrowdTbl[[#This Row],[Total Renter Occupied]]</f>
        <v>2.2648083623693382E-3</v>
      </c>
      <c r="L52">
        <v>13071</v>
      </c>
    </row>
    <row r="53" spans="1:12" x14ac:dyDescent="0.2">
      <c r="A53" t="s">
        <v>439</v>
      </c>
      <c r="B53" t="s">
        <v>37</v>
      </c>
      <c r="C53">
        <v>5979</v>
      </c>
      <c r="D53">
        <v>4090</v>
      </c>
      <c r="E53">
        <v>1731</v>
      </c>
      <c r="F53">
        <v>90</v>
      </c>
      <c r="G53">
        <v>48</v>
      </c>
      <c r="H53">
        <v>20</v>
      </c>
      <c r="I53">
        <f>SUM(OvercrowdTbl[[#This Row],[1.01-1.50 occupants per room]:[&gt;=2.01 occupants per room]])/OvercrowdTbl[[#This Row],[Total Renter Occupied]]</f>
        <v>2.6425823716340526E-2</v>
      </c>
      <c r="J53">
        <f>SUM(OvercrowdTbl[[#This Row],[1.51-2 occupants per room]:[&gt;=2.01 occupants per room]])/OvercrowdTbl[[#This Row],[Total Renter Occupied]]</f>
        <v>1.1373139320956682E-2</v>
      </c>
      <c r="K53">
        <f>OvercrowdTbl[[#This Row],[&gt;=2.01 occupants per room]]/OvercrowdTbl[[#This Row],[Total Renter Occupied]]</f>
        <v>3.3450409767519654E-3</v>
      </c>
      <c r="L53">
        <v>13009</v>
      </c>
    </row>
    <row r="54" spans="1:12" x14ac:dyDescent="0.2">
      <c r="A54" t="s">
        <v>373</v>
      </c>
      <c r="B54" t="s">
        <v>151</v>
      </c>
      <c r="C54">
        <v>1517</v>
      </c>
      <c r="D54">
        <v>1126</v>
      </c>
      <c r="E54">
        <v>353</v>
      </c>
      <c r="F54">
        <v>21</v>
      </c>
      <c r="G54">
        <v>17</v>
      </c>
      <c r="H54">
        <v>0</v>
      </c>
      <c r="I54">
        <f>SUM(OvercrowdTbl[[#This Row],[1.01-1.50 occupants per room]:[&gt;=2.01 occupants per room]])/OvercrowdTbl[[#This Row],[Total Renter Occupied]]</f>
        <v>2.5049439683586024E-2</v>
      </c>
      <c r="J54">
        <f>SUM(OvercrowdTbl[[#This Row],[1.51-2 occupants per room]:[&gt;=2.01 occupants per room]])/OvercrowdTbl[[#This Row],[Total Renter Occupied]]</f>
        <v>1.1206328279499011E-2</v>
      </c>
      <c r="K54">
        <f>OvercrowdTbl[[#This Row],[&gt;=2.01 occupants per room]]/OvercrowdTbl[[#This Row],[Total Renter Occupied]]</f>
        <v>0</v>
      </c>
      <c r="L54">
        <v>13241</v>
      </c>
    </row>
    <row r="55" spans="1:12" x14ac:dyDescent="0.2">
      <c r="A55" t="s">
        <v>385</v>
      </c>
      <c r="B55" t="s">
        <v>110</v>
      </c>
      <c r="C55">
        <v>5196</v>
      </c>
      <c r="D55">
        <v>3271</v>
      </c>
      <c r="E55">
        <v>1768</v>
      </c>
      <c r="F55">
        <v>100</v>
      </c>
      <c r="G55">
        <v>35</v>
      </c>
      <c r="H55">
        <v>22</v>
      </c>
      <c r="I55">
        <f>SUM(OvercrowdTbl[[#This Row],[1.01-1.50 occupants per room]:[&gt;=2.01 occupants per room]])/OvercrowdTbl[[#This Row],[Total Renter Occupied]]</f>
        <v>3.0215550423402616E-2</v>
      </c>
      <c r="J55">
        <f>SUM(OvercrowdTbl[[#This Row],[1.51-2 occupants per room]:[&gt;=2.01 occupants per room]])/OvercrowdTbl[[#This Row],[Total Renter Occupied]]</f>
        <v>1.0969976905311778E-2</v>
      </c>
      <c r="K55">
        <f>OvercrowdTbl[[#This Row],[&gt;=2.01 occupants per room]]/OvercrowdTbl[[#This Row],[Total Renter Occupied]]</f>
        <v>4.2340261739799842E-3</v>
      </c>
      <c r="L55">
        <v>13157</v>
      </c>
    </row>
    <row r="56" spans="1:12" x14ac:dyDescent="0.2">
      <c r="A56" t="s">
        <v>380</v>
      </c>
      <c r="B56" t="s">
        <v>85</v>
      </c>
      <c r="C56">
        <v>3284</v>
      </c>
      <c r="D56">
        <v>1917</v>
      </c>
      <c r="E56">
        <v>1331</v>
      </c>
      <c r="F56">
        <v>0</v>
      </c>
      <c r="G56">
        <v>2</v>
      </c>
      <c r="H56">
        <v>34</v>
      </c>
      <c r="I56">
        <f>SUM(OvercrowdTbl[[#This Row],[1.01-1.50 occupants per room]:[&gt;=2.01 occupants per room]])/OvercrowdTbl[[#This Row],[Total Renter Occupied]]</f>
        <v>1.0962241169305725E-2</v>
      </c>
      <c r="J56">
        <f>SUM(OvercrowdTbl[[#This Row],[1.51-2 occupants per room]:[&gt;=2.01 occupants per room]])/OvercrowdTbl[[#This Row],[Total Renter Occupied]]</f>
        <v>1.0962241169305725E-2</v>
      </c>
      <c r="K56">
        <f>OvercrowdTbl[[#This Row],[&gt;=2.01 occupants per room]]/OvercrowdTbl[[#This Row],[Total Renter Occupied]]</f>
        <v>1.0353227771010963E-2</v>
      </c>
      <c r="L56">
        <v>13107</v>
      </c>
    </row>
    <row r="57" spans="1:12" x14ac:dyDescent="0.2">
      <c r="A57" t="s">
        <v>467</v>
      </c>
      <c r="B57" t="s">
        <v>70</v>
      </c>
      <c r="C57">
        <v>12955</v>
      </c>
      <c r="D57">
        <v>8044</v>
      </c>
      <c r="E57">
        <v>4521</v>
      </c>
      <c r="F57">
        <v>248</v>
      </c>
      <c r="G57">
        <v>142</v>
      </c>
      <c r="H57">
        <v>0</v>
      </c>
      <c r="I57">
        <f>SUM(OvercrowdTbl[[#This Row],[1.01-1.50 occupants per room]:[&gt;=2.01 occupants per room]])/OvercrowdTbl[[#This Row],[Total Renter Occupied]]</f>
        <v>3.010420686993439E-2</v>
      </c>
      <c r="J57">
        <f>SUM(OvercrowdTbl[[#This Row],[1.51-2 occupants per room]:[&gt;=2.01 occupants per room]])/OvercrowdTbl[[#This Row],[Total Renter Occupied]]</f>
        <v>1.0961018911617135E-2</v>
      </c>
      <c r="K57">
        <f>OvercrowdTbl[[#This Row],[&gt;=2.01 occupants per room]]/OvercrowdTbl[[#This Row],[Total Renter Occupied]]</f>
        <v>0</v>
      </c>
      <c r="L57">
        <v>13077</v>
      </c>
    </row>
    <row r="58" spans="1:12" x14ac:dyDescent="0.2">
      <c r="A58" t="s">
        <v>427</v>
      </c>
      <c r="B58" t="s">
        <v>187</v>
      </c>
      <c r="C58">
        <v>11848</v>
      </c>
      <c r="D58">
        <v>6456</v>
      </c>
      <c r="E58">
        <v>4344</v>
      </c>
      <c r="F58">
        <v>921</v>
      </c>
      <c r="G58">
        <v>99</v>
      </c>
      <c r="H58">
        <v>28</v>
      </c>
      <c r="I58">
        <f>SUM(OvercrowdTbl[[#This Row],[1.01-1.50 occupants per room]:[&gt;=2.01 occupants per room]])/OvercrowdTbl[[#This Row],[Total Renter Occupied]]</f>
        <v>8.8453747467927071E-2</v>
      </c>
      <c r="J58">
        <f>SUM(OvercrowdTbl[[#This Row],[1.51-2 occupants per room]:[&gt;=2.01 occupants per room]])/OvercrowdTbl[[#This Row],[Total Renter Occupied]]</f>
        <v>1.0719108710330858E-2</v>
      </c>
      <c r="K58">
        <f>OvercrowdTbl[[#This Row],[&gt;=2.01 occupants per room]]/OvercrowdTbl[[#This Row],[Total Renter Occupied]]</f>
        <v>2.3632680621201892E-3</v>
      </c>
      <c r="L58">
        <v>13313</v>
      </c>
    </row>
    <row r="59" spans="1:12" x14ac:dyDescent="0.2">
      <c r="A59" t="s">
        <v>408</v>
      </c>
      <c r="B59" t="s">
        <v>124</v>
      </c>
      <c r="C59">
        <v>19604</v>
      </c>
      <c r="D59">
        <v>13131</v>
      </c>
      <c r="E59">
        <v>5773</v>
      </c>
      <c r="F59">
        <v>500</v>
      </c>
      <c r="G59">
        <v>142</v>
      </c>
      <c r="H59">
        <v>58</v>
      </c>
      <c r="I59">
        <f>SUM(OvercrowdTbl[[#This Row],[1.01-1.50 occupants per room]:[&gt;=2.01 occupants per room]])/OvercrowdTbl[[#This Row],[Total Renter Occupied]]</f>
        <v>3.5706998571720057E-2</v>
      </c>
      <c r="J59">
        <f>SUM(OvercrowdTbl[[#This Row],[1.51-2 occupants per room]:[&gt;=2.01 occupants per room]])/OvercrowdTbl[[#This Row],[Total Renter Occupied]]</f>
        <v>1.0201999591920016E-2</v>
      </c>
      <c r="K59">
        <f>OvercrowdTbl[[#This Row],[&gt;=2.01 occupants per room]]/OvercrowdTbl[[#This Row],[Total Renter Occupied]]</f>
        <v>2.9585798816568047E-3</v>
      </c>
      <c r="L59">
        <v>13185</v>
      </c>
    </row>
    <row r="60" spans="1:12" x14ac:dyDescent="0.2">
      <c r="A60" t="s">
        <v>377</v>
      </c>
      <c r="B60" t="s">
        <v>89</v>
      </c>
      <c r="C60">
        <v>13370</v>
      </c>
      <c r="D60">
        <v>8219</v>
      </c>
      <c r="E60">
        <v>4578</v>
      </c>
      <c r="F60">
        <v>439</v>
      </c>
      <c r="G60">
        <v>83</v>
      </c>
      <c r="H60">
        <v>51</v>
      </c>
      <c r="I60">
        <f>SUM(OvercrowdTbl[[#This Row],[1.01-1.50 occupants per room]:[&gt;=2.01 occupants per room]])/OvercrowdTbl[[#This Row],[Total Renter Occupied]]</f>
        <v>4.2857142857142858E-2</v>
      </c>
      <c r="J60">
        <f>SUM(OvercrowdTbl[[#This Row],[1.51-2 occupants per room]:[&gt;=2.01 occupants per room]])/OvercrowdTbl[[#This Row],[Total Renter Occupied]]</f>
        <v>1.0022438294689604E-2</v>
      </c>
      <c r="K60">
        <f>OvercrowdTbl[[#This Row],[&gt;=2.01 occupants per room]]/OvercrowdTbl[[#This Row],[Total Renter Occupied]]</f>
        <v>3.8145100972326101E-3</v>
      </c>
      <c r="L60">
        <v>13115</v>
      </c>
    </row>
    <row r="61" spans="1:12" x14ac:dyDescent="0.2">
      <c r="A61" t="s">
        <v>401</v>
      </c>
      <c r="B61" t="s">
        <v>133</v>
      </c>
      <c r="C61">
        <v>2996</v>
      </c>
      <c r="D61">
        <v>1434</v>
      </c>
      <c r="E61">
        <v>1462</v>
      </c>
      <c r="F61">
        <v>70</v>
      </c>
      <c r="G61">
        <v>30</v>
      </c>
      <c r="H61">
        <v>0</v>
      </c>
      <c r="I61">
        <f>SUM(OvercrowdTbl[[#This Row],[1.01-1.50 occupants per room]:[&gt;=2.01 occupants per room]])/OvercrowdTbl[[#This Row],[Total Renter Occupied]]</f>
        <v>3.3377837116154871E-2</v>
      </c>
      <c r="J61">
        <f>SUM(OvercrowdTbl[[#This Row],[1.51-2 occupants per room]:[&gt;=2.01 occupants per room]])/OvercrowdTbl[[#This Row],[Total Renter Occupied]]</f>
        <v>1.0013351134846462E-2</v>
      </c>
      <c r="K61">
        <f>OvercrowdTbl[[#This Row],[&gt;=2.01 occupants per room]]/OvercrowdTbl[[#This Row],[Total Renter Occupied]]</f>
        <v>0</v>
      </c>
      <c r="L61">
        <v>13205</v>
      </c>
    </row>
    <row r="62" spans="1:12" x14ac:dyDescent="0.2">
      <c r="A62" t="s">
        <v>490</v>
      </c>
      <c r="B62" t="s">
        <v>161</v>
      </c>
      <c r="C62">
        <v>4409</v>
      </c>
      <c r="D62">
        <v>3067</v>
      </c>
      <c r="E62">
        <v>1278</v>
      </c>
      <c r="F62">
        <v>21</v>
      </c>
      <c r="G62">
        <v>43</v>
      </c>
      <c r="H62">
        <v>0</v>
      </c>
      <c r="I62">
        <f>SUM(OvercrowdTbl[[#This Row],[1.01-1.50 occupants per room]:[&gt;=2.01 occupants per room]])/OvercrowdTbl[[#This Row],[Total Renter Occupied]]</f>
        <v>1.451576321161261E-2</v>
      </c>
      <c r="J62">
        <f>SUM(OvercrowdTbl[[#This Row],[1.51-2 occupants per room]:[&gt;=2.01 occupants per room]])/OvercrowdTbl[[#This Row],[Total Renter Occupied]]</f>
        <v>9.7527784078022227E-3</v>
      </c>
      <c r="K62">
        <f>OvercrowdTbl[[#This Row],[&gt;=2.01 occupants per room]]/OvercrowdTbl[[#This Row],[Total Renter Occupied]]</f>
        <v>0</v>
      </c>
      <c r="L62">
        <v>13261</v>
      </c>
    </row>
    <row r="63" spans="1:12" x14ac:dyDescent="0.2">
      <c r="A63" t="s">
        <v>493</v>
      </c>
      <c r="B63" t="s">
        <v>42</v>
      </c>
      <c r="C63">
        <v>2074</v>
      </c>
      <c r="D63">
        <v>1451</v>
      </c>
      <c r="E63">
        <v>532</v>
      </c>
      <c r="F63">
        <v>71</v>
      </c>
      <c r="G63">
        <v>20</v>
      </c>
      <c r="H63">
        <v>0</v>
      </c>
      <c r="I63">
        <f>SUM(OvercrowdTbl[[#This Row],[1.01-1.50 occupants per room]:[&gt;=2.01 occupants per room]])/OvercrowdTbl[[#This Row],[Total Renter Occupied]]</f>
        <v>4.3876567020250723E-2</v>
      </c>
      <c r="J63">
        <f>SUM(OvercrowdTbl[[#This Row],[1.51-2 occupants per room]:[&gt;=2.01 occupants per room]])/OvercrowdTbl[[#This Row],[Total Renter Occupied]]</f>
        <v>9.643201542912247E-3</v>
      </c>
      <c r="K63">
        <f>OvercrowdTbl[[#This Row],[&gt;=2.01 occupants per room]]/OvercrowdTbl[[#This Row],[Total Renter Occupied]]</f>
        <v>0</v>
      </c>
      <c r="L63">
        <v>13019</v>
      </c>
    </row>
    <row r="64" spans="1:12" x14ac:dyDescent="0.2">
      <c r="A64" t="s">
        <v>386</v>
      </c>
      <c r="B64" t="s">
        <v>109</v>
      </c>
      <c r="C64">
        <v>984</v>
      </c>
      <c r="D64">
        <v>725</v>
      </c>
      <c r="E64">
        <v>250</v>
      </c>
      <c r="F64">
        <v>0</v>
      </c>
      <c r="G64">
        <v>0</v>
      </c>
      <c r="H64">
        <v>9</v>
      </c>
      <c r="I64">
        <f>SUM(OvercrowdTbl[[#This Row],[1.01-1.50 occupants per room]:[&gt;=2.01 occupants per room]])/OvercrowdTbl[[#This Row],[Total Renter Occupied]]</f>
        <v>9.1463414634146336E-3</v>
      </c>
      <c r="J64">
        <f>SUM(OvercrowdTbl[[#This Row],[1.51-2 occupants per room]:[&gt;=2.01 occupants per room]])/OvercrowdTbl[[#This Row],[Total Renter Occupied]]</f>
        <v>9.1463414634146336E-3</v>
      </c>
      <c r="K64">
        <f>OvercrowdTbl[[#This Row],[&gt;=2.01 occupants per room]]/OvercrowdTbl[[#This Row],[Total Renter Occupied]]</f>
        <v>9.1463414634146336E-3</v>
      </c>
      <c r="L64">
        <v>13155</v>
      </c>
    </row>
    <row r="65" spans="1:12" x14ac:dyDescent="0.2">
      <c r="A65" t="s">
        <v>480</v>
      </c>
      <c r="B65" t="s">
        <v>121</v>
      </c>
      <c r="C65">
        <v>11815</v>
      </c>
      <c r="D65">
        <v>7017</v>
      </c>
      <c r="E65">
        <v>4451</v>
      </c>
      <c r="F65">
        <v>245</v>
      </c>
      <c r="G65">
        <v>102</v>
      </c>
      <c r="H65">
        <v>0</v>
      </c>
      <c r="I65">
        <f>SUM(OvercrowdTbl[[#This Row],[1.01-1.50 occupants per room]:[&gt;=2.01 occupants per room]])/OvercrowdTbl[[#This Row],[Total Renter Occupied]]</f>
        <v>2.9369445619974607E-2</v>
      </c>
      <c r="J65">
        <f>SUM(OvercrowdTbl[[#This Row],[1.51-2 occupants per room]:[&gt;=2.01 occupants per room]])/OvercrowdTbl[[#This Row],[Total Renter Occupied]]</f>
        <v>8.6330935251798559E-3</v>
      </c>
      <c r="K65">
        <f>OvercrowdTbl[[#This Row],[&gt;=2.01 occupants per room]]/OvercrowdTbl[[#This Row],[Total Renter Occupied]]</f>
        <v>0</v>
      </c>
      <c r="L65">
        <v>13179</v>
      </c>
    </row>
    <row r="66" spans="1:12" x14ac:dyDescent="0.2">
      <c r="A66" t="s">
        <v>506</v>
      </c>
      <c r="B66" t="s">
        <v>78</v>
      </c>
      <c r="C66">
        <v>1066</v>
      </c>
      <c r="D66">
        <v>701</v>
      </c>
      <c r="E66">
        <v>237</v>
      </c>
      <c r="F66">
        <v>119</v>
      </c>
      <c r="G66">
        <v>9</v>
      </c>
      <c r="H66">
        <v>0</v>
      </c>
      <c r="I66">
        <f>SUM(OvercrowdTbl[[#This Row],[1.01-1.50 occupants per room]:[&gt;=2.01 occupants per room]])/OvercrowdTbl[[#This Row],[Total Renter Occupied]]</f>
        <v>0.1200750469043152</v>
      </c>
      <c r="J66">
        <f>SUM(OvercrowdTbl[[#This Row],[1.51-2 occupants per room]:[&gt;=2.01 occupants per room]])/OvercrowdTbl[[#This Row],[Total Renter Occupied]]</f>
        <v>8.4427767354596627E-3</v>
      </c>
      <c r="K66">
        <f>OvercrowdTbl[[#This Row],[&gt;=2.01 occupants per room]]/OvercrowdTbl[[#This Row],[Total Renter Occupied]]</f>
        <v>0</v>
      </c>
      <c r="L66">
        <v>13093</v>
      </c>
    </row>
    <row r="67" spans="1:12" x14ac:dyDescent="0.2">
      <c r="A67" t="s">
        <v>452</v>
      </c>
      <c r="B67" t="s">
        <v>65</v>
      </c>
      <c r="C67">
        <v>97035</v>
      </c>
      <c r="D67">
        <v>61916</v>
      </c>
      <c r="E67">
        <v>31321</v>
      </c>
      <c r="F67">
        <v>2992</v>
      </c>
      <c r="G67">
        <v>640</v>
      </c>
      <c r="H67">
        <v>166</v>
      </c>
      <c r="I67">
        <f>SUM(OvercrowdTbl[[#This Row],[1.01-1.50 occupants per room]:[&gt;=2.01 occupants per room]])/OvercrowdTbl[[#This Row],[Total Renter Occupied]]</f>
        <v>3.9140516308548465E-2</v>
      </c>
      <c r="J67">
        <f>SUM(OvercrowdTbl[[#This Row],[1.51-2 occupants per room]:[&gt;=2.01 occupants per room]])/OvercrowdTbl[[#This Row],[Total Renter Occupied]]</f>
        <v>8.3062812387282945E-3</v>
      </c>
      <c r="K67">
        <f>OvercrowdTbl[[#This Row],[&gt;=2.01 occupants per room]]/OvercrowdTbl[[#This Row],[Total Renter Occupied]]</f>
        <v>1.7107229350234452E-3</v>
      </c>
      <c r="L67">
        <v>13067</v>
      </c>
    </row>
    <row r="68" spans="1:12" x14ac:dyDescent="0.2">
      <c r="A68" t="s">
        <v>422</v>
      </c>
      <c r="B68" t="s">
        <v>154</v>
      </c>
      <c r="C68">
        <v>11242</v>
      </c>
      <c r="D68">
        <v>7418</v>
      </c>
      <c r="E68">
        <v>3139</v>
      </c>
      <c r="F68">
        <v>592</v>
      </c>
      <c r="G68">
        <v>83</v>
      </c>
      <c r="H68">
        <v>10</v>
      </c>
      <c r="I68">
        <f>SUM(OvercrowdTbl[[#This Row],[1.01-1.50 occupants per room]:[&gt;=2.01 occupants per room]])/OvercrowdTbl[[#This Row],[Total Renter Occupied]]</f>
        <v>6.0932218466465043E-2</v>
      </c>
      <c r="J68">
        <f>SUM(OvercrowdTbl[[#This Row],[1.51-2 occupants per room]:[&gt;=2.01 occupants per room]])/OvercrowdTbl[[#This Row],[Total Renter Occupied]]</f>
        <v>8.2725493684397793E-3</v>
      </c>
      <c r="K68">
        <f>OvercrowdTbl[[#This Row],[&gt;=2.01 occupants per room]]/OvercrowdTbl[[#This Row],[Total Renter Occupied]]</f>
        <v>8.8952143746664299E-4</v>
      </c>
      <c r="L68">
        <v>13247</v>
      </c>
    </row>
    <row r="69" spans="1:12" x14ac:dyDescent="0.2">
      <c r="A69" t="s">
        <v>398</v>
      </c>
      <c r="B69" t="s">
        <v>79</v>
      </c>
      <c r="C69">
        <v>18604</v>
      </c>
      <c r="D69">
        <v>12539</v>
      </c>
      <c r="E69">
        <v>5646</v>
      </c>
      <c r="F69">
        <v>271</v>
      </c>
      <c r="G69">
        <v>131</v>
      </c>
      <c r="H69">
        <v>17</v>
      </c>
      <c r="I69">
        <f>SUM(OvercrowdTbl[[#This Row],[1.01-1.50 occupants per room]:[&gt;=2.01 occupants per room]])/OvercrowdTbl[[#This Row],[Total Renter Occupied]]</f>
        <v>2.2522038271339497E-2</v>
      </c>
      <c r="J69">
        <f>SUM(OvercrowdTbl[[#This Row],[1.51-2 occupants per room]:[&gt;=2.01 occupants per room]])/OvercrowdTbl[[#This Row],[Total Renter Occupied]]</f>
        <v>7.9552784347452169E-3</v>
      </c>
      <c r="K69">
        <f>OvercrowdTbl[[#This Row],[&gt;=2.01 occupants per room]]/OvercrowdTbl[[#This Row],[Total Renter Occupied]]</f>
        <v>9.137819823693829E-4</v>
      </c>
      <c r="L69">
        <v>13095</v>
      </c>
    </row>
    <row r="70" spans="1:12" x14ac:dyDescent="0.2">
      <c r="A70" t="s">
        <v>419</v>
      </c>
      <c r="B70" t="s">
        <v>43</v>
      </c>
      <c r="C70">
        <v>27673</v>
      </c>
      <c r="D70">
        <v>18647</v>
      </c>
      <c r="E70">
        <v>8309</v>
      </c>
      <c r="F70">
        <v>501</v>
      </c>
      <c r="G70">
        <v>159</v>
      </c>
      <c r="H70">
        <v>57</v>
      </c>
      <c r="I70">
        <f>SUM(OvercrowdTbl[[#This Row],[1.01-1.50 occupants per room]:[&gt;=2.01 occupants per room]])/OvercrowdTbl[[#This Row],[Total Renter Occupied]]</f>
        <v>2.5909731507245331E-2</v>
      </c>
      <c r="J70">
        <f>SUM(OvercrowdTbl[[#This Row],[1.51-2 occupants per room]:[&gt;=2.01 occupants per room]])/OvercrowdTbl[[#This Row],[Total Renter Occupied]]</f>
        <v>7.8054421277057055E-3</v>
      </c>
      <c r="K70">
        <f>OvercrowdTbl[[#This Row],[&gt;=2.01 occupants per room]]/OvercrowdTbl[[#This Row],[Total Renter Occupied]]</f>
        <v>2.0597694503667837E-3</v>
      </c>
      <c r="L70">
        <v>13021</v>
      </c>
    </row>
    <row r="71" spans="1:12" x14ac:dyDescent="0.2">
      <c r="A71" t="s">
        <v>484</v>
      </c>
      <c r="B71" t="s">
        <v>153</v>
      </c>
      <c r="C71">
        <v>35804</v>
      </c>
      <c r="D71">
        <v>25315</v>
      </c>
      <c r="E71">
        <v>9475</v>
      </c>
      <c r="F71">
        <v>778</v>
      </c>
      <c r="G71">
        <v>181</v>
      </c>
      <c r="H71">
        <v>55</v>
      </c>
      <c r="I71">
        <f>SUM(OvercrowdTbl[[#This Row],[1.01-1.50 occupants per room]:[&gt;=2.01 occupants per room]])/OvercrowdTbl[[#This Row],[Total Renter Occupied]]</f>
        <v>2.8320858004692213E-2</v>
      </c>
      <c r="J71">
        <f>SUM(OvercrowdTbl[[#This Row],[1.51-2 occupants per room]:[&gt;=2.01 occupants per room]])/OvercrowdTbl[[#This Row],[Total Renter Occupied]]</f>
        <v>6.5914422969500612E-3</v>
      </c>
      <c r="K71">
        <f>OvercrowdTbl[[#This Row],[&gt;=2.01 occupants per room]]/OvercrowdTbl[[#This Row],[Total Renter Occupied]]</f>
        <v>1.5361412132722601E-3</v>
      </c>
      <c r="L71">
        <v>13245</v>
      </c>
    </row>
    <row r="72" spans="1:12" x14ac:dyDescent="0.2">
      <c r="A72" t="s">
        <v>454</v>
      </c>
      <c r="B72" t="s">
        <v>119</v>
      </c>
      <c r="C72">
        <v>6136</v>
      </c>
      <c r="D72">
        <v>3689</v>
      </c>
      <c r="E72">
        <v>2266</v>
      </c>
      <c r="F72">
        <v>142</v>
      </c>
      <c r="G72">
        <v>20</v>
      </c>
      <c r="H72">
        <v>19</v>
      </c>
      <c r="I72">
        <f>SUM(OvercrowdTbl[[#This Row],[1.01-1.50 occupants per room]:[&gt;=2.01 occupants per room]])/OvercrowdTbl[[#This Row],[Total Renter Occupied]]</f>
        <v>2.9498044328552804E-2</v>
      </c>
      <c r="J72">
        <f>SUM(OvercrowdTbl[[#This Row],[1.51-2 occupants per room]:[&gt;=2.01 occupants per room]])/OvercrowdTbl[[#This Row],[Total Renter Occupied]]</f>
        <v>6.3559322033898309E-3</v>
      </c>
      <c r="K72">
        <f>OvercrowdTbl[[#This Row],[&gt;=2.01 occupants per room]]/OvercrowdTbl[[#This Row],[Total Renter Occupied]]</f>
        <v>3.0964797913950455E-3</v>
      </c>
      <c r="L72">
        <v>13175</v>
      </c>
    </row>
    <row r="73" spans="1:12" x14ac:dyDescent="0.2">
      <c r="A73" t="s">
        <v>445</v>
      </c>
      <c r="B73" t="s">
        <v>126</v>
      </c>
      <c r="C73">
        <v>1586</v>
      </c>
      <c r="D73">
        <v>1199</v>
      </c>
      <c r="E73">
        <v>351</v>
      </c>
      <c r="F73">
        <v>26</v>
      </c>
      <c r="G73">
        <v>0</v>
      </c>
      <c r="H73">
        <v>10</v>
      </c>
      <c r="I73">
        <f>SUM(OvercrowdTbl[[#This Row],[1.01-1.50 occupants per room]:[&gt;=2.01 occupants per room]])/OvercrowdTbl[[#This Row],[Total Renter Occupied]]</f>
        <v>2.269861286254729E-2</v>
      </c>
      <c r="J73">
        <f>SUM(OvercrowdTbl[[#This Row],[1.51-2 occupants per room]:[&gt;=2.01 occupants per room]])/OvercrowdTbl[[#This Row],[Total Renter Occupied]]</f>
        <v>6.3051702395964691E-3</v>
      </c>
      <c r="K73">
        <f>OvercrowdTbl[[#This Row],[&gt;=2.01 occupants per room]]/OvercrowdTbl[[#This Row],[Total Renter Occupied]]</f>
        <v>6.3051702395964691E-3</v>
      </c>
      <c r="L73">
        <v>13193</v>
      </c>
    </row>
    <row r="74" spans="1:12" x14ac:dyDescent="0.2">
      <c r="A74" t="s">
        <v>418</v>
      </c>
      <c r="B74" t="s">
        <v>168</v>
      </c>
      <c r="C74">
        <v>6543</v>
      </c>
      <c r="D74">
        <v>3857</v>
      </c>
      <c r="E74">
        <v>2466</v>
      </c>
      <c r="F74">
        <v>180</v>
      </c>
      <c r="G74">
        <v>26</v>
      </c>
      <c r="H74">
        <v>14</v>
      </c>
      <c r="I74">
        <f>SUM(OvercrowdTbl[[#This Row],[1.01-1.50 occupants per room]:[&gt;=2.01 occupants per room]])/OvercrowdTbl[[#This Row],[Total Renter Occupied]]</f>
        <v>3.3623720006113404E-2</v>
      </c>
      <c r="J74">
        <f>SUM(OvercrowdTbl[[#This Row],[1.51-2 occupants per room]:[&gt;=2.01 occupants per room]])/OvercrowdTbl[[#This Row],[Total Renter Occupied]]</f>
        <v>6.1134036374751646E-3</v>
      </c>
      <c r="K74">
        <f>OvercrowdTbl[[#This Row],[&gt;=2.01 occupants per room]]/OvercrowdTbl[[#This Row],[Total Renter Occupied]]</f>
        <v>2.1396912731163073E-3</v>
      </c>
      <c r="L74">
        <v>13275</v>
      </c>
    </row>
    <row r="75" spans="1:12" x14ac:dyDescent="0.2">
      <c r="A75" t="s">
        <v>499</v>
      </c>
      <c r="B75" t="s">
        <v>47</v>
      </c>
      <c r="C75">
        <v>4029</v>
      </c>
      <c r="D75">
        <v>2319</v>
      </c>
      <c r="E75">
        <v>1609</v>
      </c>
      <c r="F75">
        <v>78</v>
      </c>
      <c r="G75">
        <v>23</v>
      </c>
      <c r="H75">
        <v>0</v>
      </c>
      <c r="I75">
        <f>SUM(OvercrowdTbl[[#This Row],[1.01-1.50 occupants per room]:[&gt;=2.01 occupants per room]])/OvercrowdTbl[[#This Row],[Total Renter Occupied]]</f>
        <v>2.5068255150161329E-2</v>
      </c>
      <c r="J75">
        <f>SUM(OvercrowdTbl[[#This Row],[1.51-2 occupants per room]:[&gt;=2.01 occupants per room]])/OvercrowdTbl[[#This Row],[Total Renter Occupied]]</f>
        <v>5.7086125589476296E-3</v>
      </c>
      <c r="K75">
        <f>OvercrowdTbl[[#This Row],[&gt;=2.01 occupants per room]]/OvercrowdTbl[[#This Row],[Total Renter Occupied]]</f>
        <v>0</v>
      </c>
      <c r="L75">
        <v>13029</v>
      </c>
    </row>
    <row r="76" spans="1:12" x14ac:dyDescent="0.2">
      <c r="A76" t="s">
        <v>460</v>
      </c>
      <c r="B76" t="s">
        <v>48</v>
      </c>
      <c r="C76">
        <v>13555</v>
      </c>
      <c r="D76">
        <v>9115</v>
      </c>
      <c r="E76">
        <v>3963</v>
      </c>
      <c r="F76">
        <v>401</v>
      </c>
      <c r="G76">
        <v>45</v>
      </c>
      <c r="H76">
        <v>31</v>
      </c>
      <c r="I76">
        <f>SUM(OvercrowdTbl[[#This Row],[1.01-1.50 occupants per room]:[&gt;=2.01 occupants per room]])/OvercrowdTbl[[#This Row],[Total Renter Occupied]]</f>
        <v>3.5189966801918111E-2</v>
      </c>
      <c r="J76">
        <f>SUM(OvercrowdTbl[[#This Row],[1.51-2 occupants per room]:[&gt;=2.01 occupants per room]])/OvercrowdTbl[[#This Row],[Total Renter Occupied]]</f>
        <v>5.6067871634083366E-3</v>
      </c>
      <c r="K76">
        <f>OvercrowdTbl[[#This Row],[&gt;=2.01 occupants per room]]/OvercrowdTbl[[#This Row],[Total Renter Occupied]]</f>
        <v>2.2869789745481373E-3</v>
      </c>
      <c r="L76">
        <v>13031</v>
      </c>
    </row>
    <row r="77" spans="1:12" x14ac:dyDescent="0.2">
      <c r="A77" t="s">
        <v>431</v>
      </c>
      <c r="B77" t="s">
        <v>159</v>
      </c>
      <c r="C77">
        <v>2677</v>
      </c>
      <c r="D77">
        <v>1906</v>
      </c>
      <c r="E77">
        <v>723</v>
      </c>
      <c r="F77">
        <v>33</v>
      </c>
      <c r="G77">
        <v>15</v>
      </c>
      <c r="H77">
        <v>0</v>
      </c>
      <c r="I77">
        <f>SUM(OvercrowdTbl[[#This Row],[1.01-1.50 occupants per room]:[&gt;=2.01 occupants per room]])/OvercrowdTbl[[#This Row],[Total Renter Occupied]]</f>
        <v>1.7930519237952934E-2</v>
      </c>
      <c r="J77">
        <f>SUM(OvercrowdTbl[[#This Row],[1.51-2 occupants per room]:[&gt;=2.01 occupants per room]])/OvercrowdTbl[[#This Row],[Total Renter Occupied]]</f>
        <v>5.6032872618602915E-3</v>
      </c>
      <c r="K77">
        <f>OvercrowdTbl[[#This Row],[&gt;=2.01 occupants per room]]/OvercrowdTbl[[#This Row],[Total Renter Occupied]]</f>
        <v>0</v>
      </c>
      <c r="L77">
        <v>13257</v>
      </c>
    </row>
    <row r="78" spans="1:12" x14ac:dyDescent="0.2">
      <c r="A78" t="s">
        <v>388</v>
      </c>
      <c r="B78" t="s">
        <v>68</v>
      </c>
      <c r="C78">
        <v>9591</v>
      </c>
      <c r="D78">
        <v>6914</v>
      </c>
      <c r="E78">
        <v>2514</v>
      </c>
      <c r="F78">
        <v>111</v>
      </c>
      <c r="G78">
        <v>52</v>
      </c>
      <c r="H78">
        <v>0</v>
      </c>
      <c r="I78">
        <f>SUM(OvercrowdTbl[[#This Row],[1.01-1.50 occupants per room]:[&gt;=2.01 occupants per room]])/OvercrowdTbl[[#This Row],[Total Renter Occupied]]</f>
        <v>1.6995099572515899E-2</v>
      </c>
      <c r="J78">
        <f>SUM(OvercrowdTbl[[#This Row],[1.51-2 occupants per room]:[&gt;=2.01 occupants per room]])/OvercrowdTbl[[#This Row],[Total Renter Occupied]]</f>
        <v>5.4217495568762378E-3</v>
      </c>
      <c r="K78">
        <f>OvercrowdTbl[[#This Row],[&gt;=2.01 occupants per room]]/OvercrowdTbl[[#This Row],[Total Renter Occupied]]</f>
        <v>0</v>
      </c>
      <c r="L78">
        <v>13073</v>
      </c>
    </row>
    <row r="79" spans="1:12" x14ac:dyDescent="0.2">
      <c r="A79" t="s">
        <v>407</v>
      </c>
      <c r="B79" t="s">
        <v>158</v>
      </c>
      <c r="C79">
        <v>9322</v>
      </c>
      <c r="D79">
        <v>5865</v>
      </c>
      <c r="E79">
        <v>3171</v>
      </c>
      <c r="F79">
        <v>237</v>
      </c>
      <c r="G79">
        <v>49</v>
      </c>
      <c r="H79">
        <v>0</v>
      </c>
      <c r="I79">
        <f>SUM(OvercrowdTbl[[#This Row],[1.01-1.50 occupants per room]:[&gt;=2.01 occupants per room]])/OvercrowdTbl[[#This Row],[Total Renter Occupied]]</f>
        <v>3.0680111564042052E-2</v>
      </c>
      <c r="J79">
        <f>SUM(OvercrowdTbl[[#This Row],[1.51-2 occupants per room]:[&gt;=2.01 occupants per room]])/OvercrowdTbl[[#This Row],[Total Renter Occupied]]</f>
        <v>5.2563827504827293E-3</v>
      </c>
      <c r="K79">
        <f>OvercrowdTbl[[#This Row],[&gt;=2.01 occupants per room]]/OvercrowdTbl[[#This Row],[Total Renter Occupied]]</f>
        <v>0</v>
      </c>
      <c r="L79">
        <v>13255</v>
      </c>
    </row>
    <row r="80" spans="1:12" x14ac:dyDescent="0.2">
      <c r="A80" t="s">
        <v>389</v>
      </c>
      <c r="B80" t="s">
        <v>69</v>
      </c>
      <c r="C80">
        <v>2155</v>
      </c>
      <c r="D80">
        <v>1210</v>
      </c>
      <c r="E80">
        <v>853</v>
      </c>
      <c r="F80">
        <v>81</v>
      </c>
      <c r="G80">
        <v>11</v>
      </c>
      <c r="H80">
        <v>0</v>
      </c>
      <c r="I80">
        <f>SUM(OvercrowdTbl[[#This Row],[1.01-1.50 occupants per room]:[&gt;=2.01 occupants per room]])/OvercrowdTbl[[#This Row],[Total Renter Occupied]]</f>
        <v>4.269141531322506E-2</v>
      </c>
      <c r="J80">
        <f>SUM(OvercrowdTbl[[#This Row],[1.51-2 occupants per room]:[&gt;=2.01 occupants per room]])/OvercrowdTbl[[#This Row],[Total Renter Occupied]]</f>
        <v>5.1044083526682136E-3</v>
      </c>
      <c r="K80">
        <f>OvercrowdTbl[[#This Row],[&gt;=2.01 occupants per room]]/OvercrowdTbl[[#This Row],[Total Renter Occupied]]</f>
        <v>0</v>
      </c>
      <c r="L80">
        <v>13075</v>
      </c>
    </row>
    <row r="81" spans="1:12" x14ac:dyDescent="0.2">
      <c r="A81" t="s">
        <v>513</v>
      </c>
      <c r="B81" t="s">
        <v>129</v>
      </c>
      <c r="C81">
        <v>2469</v>
      </c>
      <c r="D81">
        <v>1776</v>
      </c>
      <c r="E81">
        <v>681</v>
      </c>
      <c r="F81">
        <v>0</v>
      </c>
      <c r="G81">
        <v>0</v>
      </c>
      <c r="H81">
        <v>12</v>
      </c>
      <c r="I81">
        <f>SUM(OvercrowdTbl[[#This Row],[1.01-1.50 occupants per room]:[&gt;=2.01 occupants per room]])/OvercrowdTbl[[#This Row],[Total Renter Occupied]]</f>
        <v>4.8602673147023082E-3</v>
      </c>
      <c r="J81">
        <f>SUM(OvercrowdTbl[[#This Row],[1.51-2 occupants per room]:[&gt;=2.01 occupants per room]])/OvercrowdTbl[[#This Row],[Total Renter Occupied]]</f>
        <v>4.8602673147023082E-3</v>
      </c>
      <c r="K81">
        <f>OvercrowdTbl[[#This Row],[&gt;=2.01 occupants per room]]/OvercrowdTbl[[#This Row],[Total Renter Occupied]]</f>
        <v>4.8602673147023082E-3</v>
      </c>
      <c r="L81">
        <v>13189</v>
      </c>
    </row>
    <row r="82" spans="1:12" x14ac:dyDescent="0.2">
      <c r="A82" t="s">
        <v>390</v>
      </c>
      <c r="B82" t="s">
        <v>52</v>
      </c>
      <c r="C82">
        <v>7362</v>
      </c>
      <c r="D82">
        <v>4259</v>
      </c>
      <c r="E82">
        <v>2922</v>
      </c>
      <c r="F82">
        <v>149</v>
      </c>
      <c r="G82">
        <v>32</v>
      </c>
      <c r="H82">
        <v>0</v>
      </c>
      <c r="I82">
        <f>SUM(OvercrowdTbl[[#This Row],[1.01-1.50 occupants per room]:[&gt;=2.01 occupants per room]])/OvercrowdTbl[[#This Row],[Total Renter Occupied]]</f>
        <v>2.4585710404781309E-2</v>
      </c>
      <c r="J82">
        <f>SUM(OvercrowdTbl[[#This Row],[1.51-2 occupants per room]:[&gt;=2.01 occupants per room]])/OvercrowdTbl[[#This Row],[Total Renter Occupied]]</f>
        <v>4.3466449334419992E-3</v>
      </c>
      <c r="K82">
        <f>OvercrowdTbl[[#This Row],[&gt;=2.01 occupants per room]]/OvercrowdTbl[[#This Row],[Total Renter Occupied]]</f>
        <v>0</v>
      </c>
      <c r="L82">
        <v>13039</v>
      </c>
    </row>
    <row r="83" spans="1:12" x14ac:dyDescent="0.2">
      <c r="A83" t="s">
        <v>497</v>
      </c>
      <c r="B83" t="s">
        <v>35</v>
      </c>
      <c r="C83">
        <v>1048</v>
      </c>
      <c r="D83">
        <v>508</v>
      </c>
      <c r="E83">
        <v>523</v>
      </c>
      <c r="F83">
        <v>13</v>
      </c>
      <c r="G83">
        <v>0</v>
      </c>
      <c r="H83">
        <v>4</v>
      </c>
      <c r="I83">
        <f>SUM(OvercrowdTbl[[#This Row],[1.01-1.50 occupants per room]:[&gt;=2.01 occupants per room]])/OvercrowdTbl[[#This Row],[Total Renter Occupied]]</f>
        <v>1.6221374045801526E-2</v>
      </c>
      <c r="J83">
        <f>SUM(OvercrowdTbl[[#This Row],[1.51-2 occupants per room]:[&gt;=2.01 occupants per room]])/OvercrowdTbl[[#This Row],[Total Renter Occupied]]</f>
        <v>3.8167938931297708E-3</v>
      </c>
      <c r="K83">
        <f>OvercrowdTbl[[#This Row],[&gt;=2.01 occupants per room]]/OvercrowdTbl[[#This Row],[Total Renter Occupied]]</f>
        <v>3.8167938931297708E-3</v>
      </c>
      <c r="L83">
        <v>13005</v>
      </c>
    </row>
    <row r="84" spans="1:12" x14ac:dyDescent="0.2">
      <c r="A84" t="s">
        <v>470</v>
      </c>
      <c r="B84" t="s">
        <v>131</v>
      </c>
      <c r="C84">
        <v>2465</v>
      </c>
      <c r="D84">
        <v>1407</v>
      </c>
      <c r="E84">
        <v>995</v>
      </c>
      <c r="F84">
        <v>54</v>
      </c>
      <c r="G84">
        <v>9</v>
      </c>
      <c r="H84">
        <v>0</v>
      </c>
      <c r="I84">
        <f>SUM(OvercrowdTbl[[#This Row],[1.01-1.50 occupants per room]:[&gt;=2.01 occupants per room]])/OvercrowdTbl[[#This Row],[Total Renter Occupied]]</f>
        <v>2.5557809330628803E-2</v>
      </c>
      <c r="J84">
        <f>SUM(OvercrowdTbl[[#This Row],[1.51-2 occupants per room]:[&gt;=2.01 occupants per room]])/OvercrowdTbl[[#This Row],[Total Renter Occupied]]</f>
        <v>3.6511156186612576E-3</v>
      </c>
      <c r="K84">
        <f>OvercrowdTbl[[#This Row],[&gt;=2.01 occupants per room]]/OvercrowdTbl[[#This Row],[Total Renter Occupied]]</f>
        <v>0</v>
      </c>
      <c r="L84">
        <v>13199</v>
      </c>
    </row>
    <row r="85" spans="1:12" x14ac:dyDescent="0.2">
      <c r="A85" t="s">
        <v>485</v>
      </c>
      <c r="B85" t="s">
        <v>186</v>
      </c>
      <c r="C85">
        <v>2305</v>
      </c>
      <c r="D85">
        <v>1475</v>
      </c>
      <c r="E85">
        <v>719</v>
      </c>
      <c r="F85">
        <v>103</v>
      </c>
      <c r="G85">
        <v>0</v>
      </c>
      <c r="H85">
        <v>8</v>
      </c>
      <c r="I85">
        <f>SUM(OvercrowdTbl[[#This Row],[1.01-1.50 occupants per room]:[&gt;=2.01 occupants per room]])/OvercrowdTbl[[#This Row],[Total Renter Occupied]]</f>
        <v>4.8156182212581347E-2</v>
      </c>
      <c r="J85">
        <f>SUM(OvercrowdTbl[[#This Row],[1.51-2 occupants per room]:[&gt;=2.01 occupants per room]])/OvercrowdTbl[[#This Row],[Total Renter Occupied]]</f>
        <v>3.4707158351409977E-3</v>
      </c>
      <c r="K85">
        <f>OvercrowdTbl[[#This Row],[&gt;=2.01 occupants per room]]/OvercrowdTbl[[#This Row],[Total Renter Occupied]]</f>
        <v>3.4707158351409977E-3</v>
      </c>
      <c r="L85">
        <v>13311</v>
      </c>
    </row>
    <row r="86" spans="1:12" x14ac:dyDescent="0.2">
      <c r="A86" t="s">
        <v>477</v>
      </c>
      <c r="B86" t="s">
        <v>83</v>
      </c>
      <c r="C86">
        <v>5290</v>
      </c>
      <c r="D86">
        <v>3855</v>
      </c>
      <c r="E86">
        <v>1354</v>
      </c>
      <c r="F86">
        <v>63</v>
      </c>
      <c r="G86">
        <v>18</v>
      </c>
      <c r="H86">
        <v>0</v>
      </c>
      <c r="I86">
        <f>SUM(OvercrowdTbl[[#This Row],[1.01-1.50 occupants per room]:[&gt;=2.01 occupants per room]])/OvercrowdTbl[[#This Row],[Total Renter Occupied]]</f>
        <v>1.5311909262759925E-2</v>
      </c>
      <c r="J86">
        <f>SUM(OvercrowdTbl[[#This Row],[1.51-2 occupants per room]:[&gt;=2.01 occupants per room]])/OvercrowdTbl[[#This Row],[Total Renter Occupied]]</f>
        <v>3.4026465028355389E-3</v>
      </c>
      <c r="K86">
        <f>OvercrowdTbl[[#This Row],[&gt;=2.01 occupants per room]]/OvercrowdTbl[[#This Row],[Total Renter Occupied]]</f>
        <v>0</v>
      </c>
      <c r="L86">
        <v>13103</v>
      </c>
    </row>
    <row r="87" spans="1:12" x14ac:dyDescent="0.2">
      <c r="A87" t="s">
        <v>441</v>
      </c>
      <c r="B87" t="s">
        <v>57</v>
      </c>
      <c r="C87">
        <v>50229</v>
      </c>
      <c r="D87">
        <v>34729</v>
      </c>
      <c r="E87">
        <v>14416</v>
      </c>
      <c r="F87">
        <v>928</v>
      </c>
      <c r="G87">
        <v>97</v>
      </c>
      <c r="H87">
        <v>59</v>
      </c>
      <c r="I87">
        <f>SUM(OvercrowdTbl[[#This Row],[1.01-1.50 occupants per room]:[&gt;=2.01 occupants per room]])/OvercrowdTbl[[#This Row],[Total Renter Occupied]]</f>
        <v>2.1581158295008861E-2</v>
      </c>
      <c r="J87">
        <f>SUM(OvercrowdTbl[[#This Row],[1.51-2 occupants per room]:[&gt;=2.01 occupants per room]])/OvercrowdTbl[[#This Row],[Total Renter Occupied]]</f>
        <v>3.1057755479902047E-3</v>
      </c>
      <c r="K87">
        <f>OvercrowdTbl[[#This Row],[&gt;=2.01 occupants per room]]/OvercrowdTbl[[#This Row],[Total Renter Occupied]]</f>
        <v>1.1746202393039878E-3</v>
      </c>
      <c r="L87">
        <v>13051</v>
      </c>
    </row>
    <row r="88" spans="1:12" x14ac:dyDescent="0.2">
      <c r="A88" t="s">
        <v>443</v>
      </c>
      <c r="B88" t="s">
        <v>66</v>
      </c>
      <c r="C88">
        <v>5276</v>
      </c>
      <c r="D88">
        <v>3242</v>
      </c>
      <c r="E88">
        <v>1781</v>
      </c>
      <c r="F88">
        <v>237</v>
      </c>
      <c r="G88">
        <v>16</v>
      </c>
      <c r="H88">
        <v>0</v>
      </c>
      <c r="I88">
        <f>SUM(OvercrowdTbl[[#This Row],[1.01-1.50 occupants per room]:[&gt;=2.01 occupants per room]])/OvercrowdTbl[[#This Row],[Total Renter Occupied]]</f>
        <v>4.7952994692949204E-2</v>
      </c>
      <c r="J88">
        <f>SUM(OvercrowdTbl[[#This Row],[1.51-2 occupants per room]:[&gt;=2.01 occupants per room]])/OvercrowdTbl[[#This Row],[Total Renter Occupied]]</f>
        <v>3.0326004548900682E-3</v>
      </c>
      <c r="K88">
        <f>OvercrowdTbl[[#This Row],[&gt;=2.01 occupants per room]]/OvercrowdTbl[[#This Row],[Total Renter Occupied]]</f>
        <v>0</v>
      </c>
      <c r="L88">
        <v>13069</v>
      </c>
    </row>
    <row r="89" spans="1:12" x14ac:dyDescent="0.2">
      <c r="A89" t="s">
        <v>425</v>
      </c>
      <c r="B89" t="s">
        <v>91</v>
      </c>
      <c r="C89">
        <v>2404</v>
      </c>
      <c r="D89">
        <v>1469</v>
      </c>
      <c r="E89">
        <v>819</v>
      </c>
      <c r="F89">
        <v>109</v>
      </c>
      <c r="G89">
        <v>7</v>
      </c>
      <c r="H89">
        <v>0</v>
      </c>
      <c r="I89">
        <f>SUM(OvercrowdTbl[[#This Row],[1.01-1.50 occupants per room]:[&gt;=2.01 occupants per room]])/OvercrowdTbl[[#This Row],[Total Renter Occupied]]</f>
        <v>4.8252911813643926E-2</v>
      </c>
      <c r="J89">
        <f>SUM(OvercrowdTbl[[#This Row],[1.51-2 occupants per room]:[&gt;=2.01 occupants per room]])/OvercrowdTbl[[#This Row],[Total Renter Occupied]]</f>
        <v>2.9118136439267887E-3</v>
      </c>
      <c r="K89">
        <f>OvercrowdTbl[[#This Row],[&gt;=2.01 occupants per room]]/OvercrowdTbl[[#This Row],[Total Renter Occupied]]</f>
        <v>0</v>
      </c>
      <c r="L89">
        <v>13119</v>
      </c>
    </row>
    <row r="90" spans="1:12" x14ac:dyDescent="0.2">
      <c r="A90" t="s">
        <v>434</v>
      </c>
      <c r="B90" t="s">
        <v>61</v>
      </c>
      <c r="C90">
        <v>30697</v>
      </c>
      <c r="D90">
        <v>20576</v>
      </c>
      <c r="E90">
        <v>9399</v>
      </c>
      <c r="F90">
        <v>634</v>
      </c>
      <c r="G90">
        <v>74</v>
      </c>
      <c r="H90">
        <v>14</v>
      </c>
      <c r="I90">
        <f>SUM(OvercrowdTbl[[#This Row],[1.01-1.50 occupants per room]:[&gt;=2.01 occupants per room]])/OvercrowdTbl[[#This Row],[Total Renter Occupied]]</f>
        <v>2.3520213701664659E-2</v>
      </c>
      <c r="J90">
        <f>SUM(OvercrowdTbl[[#This Row],[1.51-2 occupants per room]:[&gt;=2.01 occupants per room]])/OvercrowdTbl[[#This Row],[Total Renter Occupied]]</f>
        <v>2.8667296478483238E-3</v>
      </c>
      <c r="K90">
        <f>OvercrowdTbl[[#This Row],[&gt;=2.01 occupants per room]]/OvercrowdTbl[[#This Row],[Total Renter Occupied]]</f>
        <v>4.5607062579405155E-4</v>
      </c>
      <c r="L90">
        <v>13059</v>
      </c>
    </row>
    <row r="91" spans="1:12" x14ac:dyDescent="0.2">
      <c r="A91" t="s">
        <v>429</v>
      </c>
      <c r="B91" t="s">
        <v>104</v>
      </c>
      <c r="C91">
        <v>1399</v>
      </c>
      <c r="D91">
        <v>954</v>
      </c>
      <c r="E91">
        <v>432</v>
      </c>
      <c r="F91">
        <v>9</v>
      </c>
      <c r="G91">
        <v>0</v>
      </c>
      <c r="H91">
        <v>4</v>
      </c>
      <c r="I91">
        <f>SUM(OvercrowdTbl[[#This Row],[1.01-1.50 occupants per room]:[&gt;=2.01 occupants per room]])/OvercrowdTbl[[#This Row],[Total Renter Occupied]]</f>
        <v>9.2923516797712644E-3</v>
      </c>
      <c r="J91">
        <f>SUM(OvercrowdTbl[[#This Row],[1.51-2 occupants per room]:[&gt;=2.01 occupants per room]])/OvercrowdTbl[[#This Row],[Total Renter Occupied]]</f>
        <v>2.8591851322373124E-3</v>
      </c>
      <c r="K91">
        <f>OvercrowdTbl[[#This Row],[&gt;=2.01 occupants per room]]/OvercrowdTbl[[#This Row],[Total Renter Occupied]]</f>
        <v>2.8591851322373124E-3</v>
      </c>
      <c r="L91">
        <v>13145</v>
      </c>
    </row>
    <row r="92" spans="1:12" x14ac:dyDescent="0.2">
      <c r="A92" t="s">
        <v>478</v>
      </c>
      <c r="B92" t="s">
        <v>107</v>
      </c>
      <c r="C92">
        <v>22894</v>
      </c>
      <c r="D92">
        <v>14896</v>
      </c>
      <c r="E92">
        <v>7621</v>
      </c>
      <c r="F92">
        <v>313</v>
      </c>
      <c r="G92">
        <v>21</v>
      </c>
      <c r="H92">
        <v>43</v>
      </c>
      <c r="I92">
        <f>SUM(OvercrowdTbl[[#This Row],[1.01-1.50 occupants per room]:[&gt;=2.01 occupants per room]])/OvercrowdTbl[[#This Row],[Total Renter Occupied]]</f>
        <v>1.6467196645409278E-2</v>
      </c>
      <c r="J92">
        <f>SUM(OvercrowdTbl[[#This Row],[1.51-2 occupants per room]:[&gt;=2.01 occupants per room]])/OvercrowdTbl[[#This Row],[Total Renter Occupied]]</f>
        <v>2.7954922687166944E-3</v>
      </c>
      <c r="K92">
        <f>OvercrowdTbl[[#This Row],[&gt;=2.01 occupants per room]]/OvercrowdTbl[[#This Row],[Total Renter Occupied]]</f>
        <v>1.8782213680440291E-3</v>
      </c>
      <c r="L92">
        <v>13151</v>
      </c>
    </row>
    <row r="93" spans="1:12" x14ac:dyDescent="0.2">
      <c r="A93" t="s">
        <v>462</v>
      </c>
      <c r="B93" t="s">
        <v>80</v>
      </c>
      <c r="C93">
        <v>17180</v>
      </c>
      <c r="D93">
        <v>11651</v>
      </c>
      <c r="E93">
        <v>4843</v>
      </c>
      <c r="F93">
        <v>639</v>
      </c>
      <c r="G93">
        <v>47</v>
      </c>
      <c r="H93">
        <v>0</v>
      </c>
      <c r="I93">
        <f>SUM(OvercrowdTbl[[#This Row],[1.01-1.50 occupants per room]:[&gt;=2.01 occupants per room]])/OvercrowdTbl[[#This Row],[Total Renter Occupied]]</f>
        <v>3.9930151338766005E-2</v>
      </c>
      <c r="J93">
        <f>SUM(OvercrowdTbl[[#This Row],[1.51-2 occupants per room]:[&gt;=2.01 occupants per room]])/OvercrowdTbl[[#This Row],[Total Renter Occupied]]</f>
        <v>2.7357392316647265E-3</v>
      </c>
      <c r="K93">
        <f>OvercrowdTbl[[#This Row],[&gt;=2.01 occupants per room]]/OvercrowdTbl[[#This Row],[Total Renter Occupied]]</f>
        <v>0</v>
      </c>
      <c r="L93">
        <v>13097</v>
      </c>
    </row>
    <row r="94" spans="1:12" x14ac:dyDescent="0.2">
      <c r="A94" t="s">
        <v>399</v>
      </c>
      <c r="B94" t="s">
        <v>139</v>
      </c>
      <c r="C94">
        <v>10753</v>
      </c>
      <c r="D94">
        <v>6470</v>
      </c>
      <c r="E94">
        <v>4139</v>
      </c>
      <c r="F94">
        <v>118</v>
      </c>
      <c r="G94">
        <v>22</v>
      </c>
      <c r="H94">
        <v>4</v>
      </c>
      <c r="I94">
        <f>SUM(OvercrowdTbl[[#This Row],[1.01-1.50 occupants per room]:[&gt;=2.01 occupants per room]])/OvercrowdTbl[[#This Row],[Total Renter Occupied]]</f>
        <v>1.3391611643262346E-2</v>
      </c>
      <c r="J94">
        <f>SUM(OvercrowdTbl[[#This Row],[1.51-2 occupants per room]:[&gt;=2.01 occupants per room]])/OvercrowdTbl[[#This Row],[Total Renter Occupied]]</f>
        <v>2.4179298800334789E-3</v>
      </c>
      <c r="K94">
        <f>OvercrowdTbl[[#This Row],[&gt;=2.01 occupants per room]]/OvercrowdTbl[[#This Row],[Total Renter Occupied]]</f>
        <v>3.719892123128429E-4</v>
      </c>
      <c r="L94">
        <v>13217</v>
      </c>
    </row>
    <row r="95" spans="1:12" x14ac:dyDescent="0.2">
      <c r="A95" t="s">
        <v>501</v>
      </c>
      <c r="B95" t="s">
        <v>53</v>
      </c>
      <c r="C95">
        <v>1672</v>
      </c>
      <c r="D95">
        <v>1262</v>
      </c>
      <c r="E95">
        <v>406</v>
      </c>
      <c r="F95">
        <v>0</v>
      </c>
      <c r="G95">
        <v>0</v>
      </c>
      <c r="H95">
        <v>4</v>
      </c>
      <c r="I95">
        <f>SUM(OvercrowdTbl[[#This Row],[1.01-1.50 occupants per room]:[&gt;=2.01 occupants per room]])/OvercrowdTbl[[#This Row],[Total Renter Occupied]]</f>
        <v>2.3923444976076554E-3</v>
      </c>
      <c r="J95">
        <f>SUM(OvercrowdTbl[[#This Row],[1.51-2 occupants per room]:[&gt;=2.01 occupants per room]])/OvercrowdTbl[[#This Row],[Total Renter Occupied]]</f>
        <v>2.3923444976076554E-3</v>
      </c>
      <c r="K95">
        <f>OvercrowdTbl[[#This Row],[&gt;=2.01 occupants per room]]/OvercrowdTbl[[#This Row],[Total Renter Occupied]]</f>
        <v>2.3923444976076554E-3</v>
      </c>
      <c r="L95">
        <v>13043</v>
      </c>
    </row>
    <row r="96" spans="1:12" x14ac:dyDescent="0.2">
      <c r="A96" t="s">
        <v>410</v>
      </c>
      <c r="B96" t="s">
        <v>100</v>
      </c>
      <c r="C96">
        <v>3355</v>
      </c>
      <c r="D96">
        <v>2298</v>
      </c>
      <c r="E96">
        <v>995</v>
      </c>
      <c r="F96">
        <v>54</v>
      </c>
      <c r="G96">
        <v>8</v>
      </c>
      <c r="H96">
        <v>0</v>
      </c>
      <c r="I96">
        <f>SUM(OvercrowdTbl[[#This Row],[1.01-1.50 occupants per room]:[&gt;=2.01 occupants per room]])/OvercrowdTbl[[#This Row],[Total Renter Occupied]]</f>
        <v>1.8479880774962744E-2</v>
      </c>
      <c r="J96">
        <f>SUM(OvercrowdTbl[[#This Row],[1.51-2 occupants per room]:[&gt;=2.01 occupants per room]])/OvercrowdTbl[[#This Row],[Total Renter Occupied]]</f>
        <v>2.3845007451564829E-3</v>
      </c>
      <c r="K96">
        <f>OvercrowdTbl[[#This Row],[&gt;=2.01 occupants per room]]/OvercrowdTbl[[#This Row],[Total Renter Occupied]]</f>
        <v>0</v>
      </c>
      <c r="L96">
        <v>13137</v>
      </c>
    </row>
    <row r="97" spans="1:12" x14ac:dyDescent="0.2">
      <c r="A97" t="s">
        <v>524</v>
      </c>
      <c r="B97" t="s">
        <v>183</v>
      </c>
      <c r="C97">
        <v>4214</v>
      </c>
      <c r="D97">
        <v>2595</v>
      </c>
      <c r="E97">
        <v>1448</v>
      </c>
      <c r="F97">
        <v>161</v>
      </c>
      <c r="G97">
        <v>10</v>
      </c>
      <c r="H97">
        <v>0</v>
      </c>
      <c r="I97">
        <f>SUM(OvercrowdTbl[[#This Row],[1.01-1.50 occupants per room]:[&gt;=2.01 occupants per room]])/OvercrowdTbl[[#This Row],[Total Renter Occupied]]</f>
        <v>4.057902230659706E-2</v>
      </c>
      <c r="J97">
        <f>SUM(OvercrowdTbl[[#This Row],[1.51-2 occupants per room]:[&gt;=2.01 occupants per room]])/OvercrowdTbl[[#This Row],[Total Renter Occupied]]</f>
        <v>2.3730422401518746E-3</v>
      </c>
      <c r="K97">
        <f>OvercrowdTbl[[#This Row],[&gt;=2.01 occupants per room]]/OvercrowdTbl[[#This Row],[Total Renter Occupied]]</f>
        <v>0</v>
      </c>
      <c r="L97">
        <v>13305</v>
      </c>
    </row>
    <row r="98" spans="1:12" x14ac:dyDescent="0.2">
      <c r="A98" t="s">
        <v>526</v>
      </c>
      <c r="B98" t="s">
        <v>185</v>
      </c>
      <c r="C98">
        <v>454</v>
      </c>
      <c r="D98">
        <v>367</v>
      </c>
      <c r="E98">
        <v>78</v>
      </c>
      <c r="F98">
        <v>8</v>
      </c>
      <c r="G98">
        <v>1</v>
      </c>
      <c r="H98">
        <v>0</v>
      </c>
      <c r="I98">
        <f>SUM(OvercrowdTbl[[#This Row],[1.01-1.50 occupants per room]:[&gt;=2.01 occupants per room]])/OvercrowdTbl[[#This Row],[Total Renter Occupied]]</f>
        <v>1.9823788546255508E-2</v>
      </c>
      <c r="J98">
        <f>SUM(OvercrowdTbl[[#This Row],[1.51-2 occupants per room]:[&gt;=2.01 occupants per room]])/OvercrowdTbl[[#This Row],[Total Renter Occupied]]</f>
        <v>2.2026431718061676E-3</v>
      </c>
      <c r="K98">
        <f>OvercrowdTbl[[#This Row],[&gt;=2.01 occupants per room]]/OvercrowdTbl[[#This Row],[Total Renter Occupied]]</f>
        <v>0</v>
      </c>
      <c r="L98">
        <v>13309</v>
      </c>
    </row>
    <row r="99" spans="1:12" x14ac:dyDescent="0.2">
      <c r="A99" t="s">
        <v>412</v>
      </c>
      <c r="B99" t="s">
        <v>60</v>
      </c>
      <c r="C99">
        <v>22057</v>
      </c>
      <c r="D99">
        <v>14574</v>
      </c>
      <c r="E99">
        <v>7029</v>
      </c>
      <c r="F99">
        <v>407</v>
      </c>
      <c r="G99">
        <v>41</v>
      </c>
      <c r="H99">
        <v>6</v>
      </c>
      <c r="I99">
        <f>SUM(OvercrowdTbl[[#This Row],[1.01-1.50 occupants per room]:[&gt;=2.01 occupants per room]])/OvercrowdTbl[[#This Row],[Total Renter Occupied]]</f>
        <v>2.0583034864215442E-2</v>
      </c>
      <c r="J99">
        <f>SUM(OvercrowdTbl[[#This Row],[1.51-2 occupants per room]:[&gt;=2.01 occupants per room]])/OvercrowdTbl[[#This Row],[Total Renter Occupied]]</f>
        <v>2.1308428163394843E-3</v>
      </c>
      <c r="K99">
        <f>OvercrowdTbl[[#This Row],[&gt;=2.01 occupants per room]]/OvercrowdTbl[[#This Row],[Total Renter Occupied]]</f>
        <v>2.7202248719227455E-4</v>
      </c>
      <c r="L99">
        <v>13057</v>
      </c>
    </row>
    <row r="100" spans="1:12" x14ac:dyDescent="0.2">
      <c r="A100" t="s">
        <v>447</v>
      </c>
      <c r="B100" t="s">
        <v>144</v>
      </c>
      <c r="C100">
        <v>2502</v>
      </c>
      <c r="D100">
        <v>1348</v>
      </c>
      <c r="E100">
        <v>883</v>
      </c>
      <c r="F100">
        <v>267</v>
      </c>
      <c r="G100">
        <v>4</v>
      </c>
      <c r="H100">
        <v>0</v>
      </c>
      <c r="I100">
        <f>SUM(OvercrowdTbl[[#This Row],[1.01-1.50 occupants per room]:[&gt;=2.01 occupants per room]])/OvercrowdTbl[[#This Row],[Total Renter Occupied]]</f>
        <v>0.10831334932054357</v>
      </c>
      <c r="J100">
        <f>SUM(OvercrowdTbl[[#This Row],[1.51-2 occupants per room]:[&gt;=2.01 occupants per room]])/OvercrowdTbl[[#This Row],[Total Renter Occupied]]</f>
        <v>1.5987210231814548E-3</v>
      </c>
      <c r="K100">
        <f>OvercrowdTbl[[#This Row],[&gt;=2.01 occupants per room]]/OvercrowdTbl[[#This Row],[Total Renter Occupied]]</f>
        <v>0</v>
      </c>
      <c r="L100">
        <v>13227</v>
      </c>
    </row>
    <row r="101" spans="1:12" x14ac:dyDescent="0.2">
      <c r="A101" t="s">
        <v>486</v>
      </c>
      <c r="B101" t="s">
        <v>113</v>
      </c>
      <c r="C101">
        <v>1975</v>
      </c>
      <c r="D101">
        <v>1197</v>
      </c>
      <c r="E101">
        <v>658</v>
      </c>
      <c r="F101">
        <v>117</v>
      </c>
      <c r="G101">
        <v>0</v>
      </c>
      <c r="H101">
        <v>3</v>
      </c>
      <c r="I101">
        <f>SUM(OvercrowdTbl[[#This Row],[1.01-1.50 occupants per room]:[&gt;=2.01 occupants per room]])/OvercrowdTbl[[#This Row],[Total Renter Occupied]]</f>
        <v>6.0759493670886074E-2</v>
      </c>
      <c r="J101">
        <f>SUM(OvercrowdTbl[[#This Row],[1.51-2 occupants per room]:[&gt;=2.01 occupants per room]])/OvercrowdTbl[[#This Row],[Total Renter Occupied]]</f>
        <v>1.5189873417721519E-3</v>
      </c>
      <c r="K101">
        <f>OvercrowdTbl[[#This Row],[&gt;=2.01 occupants per room]]/OvercrowdTbl[[#This Row],[Total Renter Occupied]]</f>
        <v>1.5189873417721519E-3</v>
      </c>
      <c r="L101">
        <v>13163</v>
      </c>
    </row>
    <row r="102" spans="1:12" x14ac:dyDescent="0.2">
      <c r="A102" t="s">
        <v>511</v>
      </c>
      <c r="B102" t="s">
        <v>120</v>
      </c>
      <c r="C102">
        <v>2797</v>
      </c>
      <c r="D102">
        <v>1934</v>
      </c>
      <c r="E102">
        <v>731</v>
      </c>
      <c r="F102">
        <v>128</v>
      </c>
      <c r="G102">
        <v>4</v>
      </c>
      <c r="H102">
        <v>0</v>
      </c>
      <c r="I102">
        <f>SUM(OvercrowdTbl[[#This Row],[1.01-1.50 occupants per room]:[&gt;=2.01 occupants per room]])/OvercrowdTbl[[#This Row],[Total Renter Occupied]]</f>
        <v>4.7193421523060421E-2</v>
      </c>
      <c r="J102">
        <f>SUM(OvercrowdTbl[[#This Row],[1.51-2 occupants per room]:[&gt;=2.01 occupants per room]])/OvercrowdTbl[[#This Row],[Total Renter Occupied]]</f>
        <v>1.4301036825169824E-3</v>
      </c>
      <c r="K102">
        <f>OvercrowdTbl[[#This Row],[&gt;=2.01 occupants per room]]/OvercrowdTbl[[#This Row],[Total Renter Occupied]]</f>
        <v>0</v>
      </c>
      <c r="L102">
        <v>13177</v>
      </c>
    </row>
    <row r="103" spans="1:12" x14ac:dyDescent="0.2">
      <c r="A103" t="s">
        <v>440</v>
      </c>
      <c r="B103" t="s">
        <v>127</v>
      </c>
      <c r="C103">
        <v>2935</v>
      </c>
      <c r="D103">
        <v>1795</v>
      </c>
      <c r="E103">
        <v>1065</v>
      </c>
      <c r="F103">
        <v>72</v>
      </c>
      <c r="G103">
        <v>3</v>
      </c>
      <c r="H103">
        <v>0</v>
      </c>
      <c r="I103">
        <f>SUM(OvercrowdTbl[[#This Row],[1.01-1.50 occupants per room]:[&gt;=2.01 occupants per room]])/OvercrowdTbl[[#This Row],[Total Renter Occupied]]</f>
        <v>2.5553662691652469E-2</v>
      </c>
      <c r="J103">
        <f>SUM(OvercrowdTbl[[#This Row],[1.51-2 occupants per room]:[&gt;=2.01 occupants per room]])/OvercrowdTbl[[#This Row],[Total Renter Occupied]]</f>
        <v>1.0221465076660989E-3</v>
      </c>
      <c r="K103">
        <f>OvercrowdTbl[[#This Row],[&gt;=2.01 occupants per room]]/OvercrowdTbl[[#This Row],[Total Renter Occupied]]</f>
        <v>0</v>
      </c>
      <c r="L103">
        <v>13195</v>
      </c>
    </row>
    <row r="104" spans="1:12" x14ac:dyDescent="0.2">
      <c r="A104" t="s">
        <v>451</v>
      </c>
      <c r="B104" t="s">
        <v>39</v>
      </c>
      <c r="C104">
        <v>6044</v>
      </c>
      <c r="D104">
        <v>3706</v>
      </c>
      <c r="E104">
        <v>2076</v>
      </c>
      <c r="F104">
        <v>256</v>
      </c>
      <c r="G104">
        <v>6</v>
      </c>
      <c r="H104">
        <v>0</v>
      </c>
      <c r="I104">
        <f>SUM(OvercrowdTbl[[#This Row],[1.01-1.50 occupants per room]:[&gt;=2.01 occupants per room]])/OvercrowdTbl[[#This Row],[Total Renter Occupied]]</f>
        <v>4.3348775645268033E-2</v>
      </c>
      <c r="J104">
        <f>SUM(OvercrowdTbl[[#This Row],[1.51-2 occupants per room]:[&gt;=2.01 occupants per room]])/OvercrowdTbl[[#This Row],[Total Renter Occupied]]</f>
        <v>9.9272005294506944E-4</v>
      </c>
      <c r="K104">
        <f>OvercrowdTbl[[#This Row],[&gt;=2.01 occupants per room]]/OvercrowdTbl[[#This Row],[Total Renter Occupied]]</f>
        <v>0</v>
      </c>
      <c r="L104">
        <v>13013</v>
      </c>
    </row>
    <row r="105" spans="1:12" x14ac:dyDescent="0.2">
      <c r="A105" t="s">
        <v>488</v>
      </c>
      <c r="B105" t="s">
        <v>137</v>
      </c>
      <c r="C105">
        <v>3837</v>
      </c>
      <c r="D105">
        <v>1888</v>
      </c>
      <c r="E105">
        <v>1740</v>
      </c>
      <c r="F105">
        <v>206</v>
      </c>
      <c r="G105">
        <v>3</v>
      </c>
      <c r="H105">
        <v>0</v>
      </c>
      <c r="I105">
        <f>SUM(OvercrowdTbl[[#This Row],[1.01-1.50 occupants per room]:[&gt;=2.01 occupants per room]])/OvercrowdTbl[[#This Row],[Total Renter Occupied]]</f>
        <v>5.4469637737816004E-2</v>
      </c>
      <c r="J105">
        <f>SUM(OvercrowdTbl[[#This Row],[1.51-2 occupants per room]:[&gt;=2.01 occupants per room]])/OvercrowdTbl[[#This Row],[Total Renter Occupied]]</f>
        <v>7.8186082877247849E-4</v>
      </c>
      <c r="K105">
        <f>OvercrowdTbl[[#This Row],[&gt;=2.01 occupants per room]]/OvercrowdTbl[[#This Row],[Total Renter Occupied]]</f>
        <v>0</v>
      </c>
      <c r="L105">
        <v>13213</v>
      </c>
    </row>
    <row r="106" spans="1:12" x14ac:dyDescent="0.2">
      <c r="A106" t="s">
        <v>444</v>
      </c>
      <c r="B106" t="s">
        <v>167</v>
      </c>
      <c r="C106">
        <v>1354</v>
      </c>
      <c r="D106">
        <v>760</v>
      </c>
      <c r="E106">
        <v>493</v>
      </c>
      <c r="F106">
        <v>100</v>
      </c>
      <c r="G106">
        <v>0</v>
      </c>
      <c r="H106">
        <v>1</v>
      </c>
      <c r="I106">
        <f>SUM(OvercrowdTbl[[#This Row],[1.01-1.50 occupants per room]:[&gt;=2.01 occupants per room]])/OvercrowdTbl[[#This Row],[Total Renter Occupied]]</f>
        <v>7.4593796159527326E-2</v>
      </c>
      <c r="J106">
        <f>SUM(OvercrowdTbl[[#This Row],[1.51-2 occupants per room]:[&gt;=2.01 occupants per room]])/OvercrowdTbl[[#This Row],[Total Renter Occupied]]</f>
        <v>7.3855243722304289E-4</v>
      </c>
      <c r="K106">
        <f>OvercrowdTbl[[#This Row],[&gt;=2.01 occupants per room]]/OvercrowdTbl[[#This Row],[Total Renter Occupied]]</f>
        <v>7.3855243722304289E-4</v>
      </c>
      <c r="L106">
        <v>13273</v>
      </c>
    </row>
    <row r="107" spans="1:12" x14ac:dyDescent="0.2">
      <c r="A107" t="s">
        <v>424</v>
      </c>
      <c r="B107" t="s">
        <v>142</v>
      </c>
      <c r="C107">
        <v>11679</v>
      </c>
      <c r="D107">
        <v>7097</v>
      </c>
      <c r="E107">
        <v>4411</v>
      </c>
      <c r="F107">
        <v>166</v>
      </c>
      <c r="G107">
        <v>5</v>
      </c>
      <c r="H107">
        <v>0</v>
      </c>
      <c r="I107">
        <f>SUM(OvercrowdTbl[[#This Row],[1.01-1.50 occupants per room]:[&gt;=2.01 occupants per room]])/OvercrowdTbl[[#This Row],[Total Renter Occupied]]</f>
        <v>1.4641664526072438E-2</v>
      </c>
      <c r="J107">
        <f>SUM(OvercrowdTbl[[#This Row],[1.51-2 occupants per room]:[&gt;=2.01 occupants per room]])/OvercrowdTbl[[#This Row],[Total Renter Occupied]]</f>
        <v>4.2811884579159172E-4</v>
      </c>
      <c r="K107">
        <f>OvercrowdTbl[[#This Row],[&gt;=2.01 occupants per room]]/OvercrowdTbl[[#This Row],[Total Renter Occupied]]</f>
        <v>0</v>
      </c>
      <c r="L107">
        <v>13223</v>
      </c>
    </row>
    <row r="108" spans="1:12" x14ac:dyDescent="0.2">
      <c r="A108" t="s">
        <v>446</v>
      </c>
      <c r="B108" t="s">
        <v>33</v>
      </c>
      <c r="C108">
        <v>1792</v>
      </c>
      <c r="D108">
        <v>1237</v>
      </c>
      <c r="E108">
        <v>485</v>
      </c>
      <c r="F108">
        <v>70</v>
      </c>
      <c r="G108">
        <v>0</v>
      </c>
      <c r="H108">
        <v>0</v>
      </c>
      <c r="I108">
        <f>SUM(OvercrowdTbl[[#This Row],[1.01-1.50 occupants per room]:[&gt;=2.01 occupants per room]])/OvercrowdTbl[[#This Row],[Total Renter Occupied]]</f>
        <v>3.90625E-2</v>
      </c>
      <c r="J108">
        <f>SUM(OvercrowdTbl[[#This Row],[1.51-2 occupants per room]:[&gt;=2.01 occupants per room]])/OvercrowdTbl[[#This Row],[Total Renter Occupied]]</f>
        <v>0</v>
      </c>
      <c r="K108">
        <f>OvercrowdTbl[[#This Row],[&gt;=2.01 occupants per room]]/OvercrowdTbl[[#This Row],[Total Renter Occupied]]</f>
        <v>0</v>
      </c>
      <c r="L108">
        <v>13001</v>
      </c>
    </row>
    <row r="109" spans="1:12" x14ac:dyDescent="0.2">
      <c r="A109" t="s">
        <v>402</v>
      </c>
      <c r="B109" t="s">
        <v>44</v>
      </c>
      <c r="C109">
        <v>1162</v>
      </c>
      <c r="D109">
        <v>662</v>
      </c>
      <c r="E109">
        <v>500</v>
      </c>
      <c r="F109">
        <v>0</v>
      </c>
      <c r="G109">
        <v>0</v>
      </c>
      <c r="H109">
        <v>0</v>
      </c>
      <c r="I109">
        <f>SUM(OvercrowdTbl[[#This Row],[1.01-1.50 occupants per room]:[&gt;=2.01 occupants per room]])/OvercrowdTbl[[#This Row],[Total Renter Occupied]]</f>
        <v>0</v>
      </c>
      <c r="J109">
        <f>SUM(OvercrowdTbl[[#This Row],[1.51-2 occupants per room]:[&gt;=2.01 occupants per room]])/OvercrowdTbl[[#This Row],[Total Renter Occupied]]</f>
        <v>0</v>
      </c>
      <c r="K109">
        <f>OvercrowdTbl[[#This Row],[&gt;=2.01 occupants per room]]/OvercrowdTbl[[#This Row],[Total Renter Occupied]]</f>
        <v>0</v>
      </c>
      <c r="L109">
        <v>13023</v>
      </c>
    </row>
    <row r="110" spans="1:12" x14ac:dyDescent="0.2">
      <c r="A110" t="s">
        <v>426</v>
      </c>
      <c r="B110" t="s">
        <v>45</v>
      </c>
      <c r="C110">
        <v>1441</v>
      </c>
      <c r="D110">
        <v>991</v>
      </c>
      <c r="E110">
        <v>432</v>
      </c>
      <c r="F110">
        <v>18</v>
      </c>
      <c r="G110">
        <v>0</v>
      </c>
      <c r="H110">
        <v>0</v>
      </c>
      <c r="I110">
        <f>SUM(OvercrowdTbl[[#This Row],[1.01-1.50 occupants per room]:[&gt;=2.01 occupants per room]])/OvercrowdTbl[[#This Row],[Total Renter Occupied]]</f>
        <v>1.2491325468424705E-2</v>
      </c>
      <c r="J110">
        <f>SUM(OvercrowdTbl[[#This Row],[1.51-2 occupants per room]:[&gt;=2.01 occupants per room]])/OvercrowdTbl[[#This Row],[Total Renter Occupied]]</f>
        <v>0</v>
      </c>
      <c r="K110">
        <f>OvercrowdTbl[[#This Row],[&gt;=2.01 occupants per room]]/OvercrowdTbl[[#This Row],[Total Renter Occupied]]</f>
        <v>0</v>
      </c>
      <c r="L110">
        <v>13025</v>
      </c>
    </row>
    <row r="111" spans="1:12" x14ac:dyDescent="0.2">
      <c r="A111" t="s">
        <v>392</v>
      </c>
      <c r="B111" t="s">
        <v>49</v>
      </c>
      <c r="C111">
        <v>2339</v>
      </c>
      <c r="D111">
        <v>1413</v>
      </c>
      <c r="E111">
        <v>889</v>
      </c>
      <c r="F111">
        <v>37</v>
      </c>
      <c r="G111">
        <v>0</v>
      </c>
      <c r="H111">
        <v>0</v>
      </c>
      <c r="I111">
        <f>SUM(OvercrowdTbl[[#This Row],[1.01-1.50 occupants per room]:[&gt;=2.01 occupants per room]])/OvercrowdTbl[[#This Row],[Total Renter Occupied]]</f>
        <v>1.5818725951261221E-2</v>
      </c>
      <c r="J111">
        <f>SUM(OvercrowdTbl[[#This Row],[1.51-2 occupants per room]:[&gt;=2.01 occupants per room]])/OvercrowdTbl[[#This Row],[Total Renter Occupied]]</f>
        <v>0</v>
      </c>
      <c r="K111">
        <f>OvercrowdTbl[[#This Row],[&gt;=2.01 occupants per room]]/OvercrowdTbl[[#This Row],[Total Renter Occupied]]</f>
        <v>0</v>
      </c>
      <c r="L111">
        <v>13033</v>
      </c>
    </row>
    <row r="112" spans="1:12" x14ac:dyDescent="0.2">
      <c r="A112" t="s">
        <v>381</v>
      </c>
      <c r="B112" t="s">
        <v>51</v>
      </c>
      <c r="C112">
        <v>464</v>
      </c>
      <c r="D112">
        <v>274</v>
      </c>
      <c r="E112">
        <v>174</v>
      </c>
      <c r="F112">
        <v>16</v>
      </c>
      <c r="G112">
        <v>0</v>
      </c>
      <c r="H112">
        <v>0</v>
      </c>
      <c r="I112">
        <f>SUM(OvercrowdTbl[[#This Row],[1.01-1.50 occupants per room]:[&gt;=2.01 occupants per room]])/OvercrowdTbl[[#This Row],[Total Renter Occupied]]</f>
        <v>3.4482758620689655E-2</v>
      </c>
      <c r="J112">
        <f>SUM(OvercrowdTbl[[#This Row],[1.51-2 occupants per room]:[&gt;=2.01 occupants per room]])/OvercrowdTbl[[#This Row],[Total Renter Occupied]]</f>
        <v>0</v>
      </c>
      <c r="K112">
        <f>OvercrowdTbl[[#This Row],[&gt;=2.01 occupants per room]]/OvercrowdTbl[[#This Row],[Total Renter Occupied]]</f>
        <v>0</v>
      </c>
      <c r="L112">
        <v>13037</v>
      </c>
    </row>
    <row r="113" spans="1:12" x14ac:dyDescent="0.2">
      <c r="A113" t="s">
        <v>502</v>
      </c>
      <c r="B113" t="s">
        <v>56</v>
      </c>
      <c r="C113">
        <v>1049</v>
      </c>
      <c r="D113">
        <v>820</v>
      </c>
      <c r="E113">
        <v>216</v>
      </c>
      <c r="F113">
        <v>13</v>
      </c>
      <c r="G113">
        <v>0</v>
      </c>
      <c r="H113">
        <v>0</v>
      </c>
      <c r="I113">
        <f>SUM(OvercrowdTbl[[#This Row],[1.01-1.50 occupants per room]:[&gt;=2.01 occupants per room]])/OvercrowdTbl[[#This Row],[Total Renter Occupied]]</f>
        <v>1.2392755004766444E-2</v>
      </c>
      <c r="J113">
        <f>SUM(OvercrowdTbl[[#This Row],[1.51-2 occupants per room]:[&gt;=2.01 occupants per room]])/OvercrowdTbl[[#This Row],[Total Renter Occupied]]</f>
        <v>0</v>
      </c>
      <c r="K113">
        <f>OvercrowdTbl[[#This Row],[&gt;=2.01 occupants per room]]/OvercrowdTbl[[#This Row],[Total Renter Occupied]]</f>
        <v>0</v>
      </c>
      <c r="L113">
        <v>13049</v>
      </c>
    </row>
    <row r="114" spans="1:12" x14ac:dyDescent="0.2">
      <c r="A114" t="s">
        <v>436</v>
      </c>
      <c r="B114" t="s">
        <v>62</v>
      </c>
      <c r="C114">
        <v>347</v>
      </c>
      <c r="D114">
        <v>276</v>
      </c>
      <c r="E114">
        <v>69</v>
      </c>
      <c r="F114">
        <v>2</v>
      </c>
      <c r="G114">
        <v>0</v>
      </c>
      <c r="H114">
        <v>0</v>
      </c>
      <c r="I114">
        <f>SUM(OvercrowdTbl[[#This Row],[1.01-1.50 occupants per room]:[&gt;=2.01 occupants per room]])/OvercrowdTbl[[#This Row],[Total Renter Occupied]]</f>
        <v>5.763688760806916E-3</v>
      </c>
      <c r="J114">
        <f>SUM(OvercrowdTbl[[#This Row],[1.51-2 occupants per room]:[&gt;=2.01 occupants per room]])/OvercrowdTbl[[#This Row],[Total Renter Occupied]]</f>
        <v>0</v>
      </c>
      <c r="K114">
        <f>OvercrowdTbl[[#This Row],[&gt;=2.01 occupants per room]]/OvercrowdTbl[[#This Row],[Total Renter Occupied]]</f>
        <v>0</v>
      </c>
      <c r="L114">
        <v>13061</v>
      </c>
    </row>
    <row r="115" spans="1:12" x14ac:dyDescent="0.2">
      <c r="A115" t="s">
        <v>503</v>
      </c>
      <c r="B115" t="s">
        <v>71</v>
      </c>
      <c r="C115">
        <v>961</v>
      </c>
      <c r="D115">
        <v>645</v>
      </c>
      <c r="E115">
        <v>310</v>
      </c>
      <c r="F115">
        <v>6</v>
      </c>
      <c r="G115">
        <v>0</v>
      </c>
      <c r="H115">
        <v>0</v>
      </c>
      <c r="I115">
        <f>SUM(OvercrowdTbl[[#This Row],[1.01-1.50 occupants per room]:[&gt;=2.01 occupants per room]])/OvercrowdTbl[[#This Row],[Total Renter Occupied]]</f>
        <v>6.2434963579604576E-3</v>
      </c>
      <c r="J115">
        <f>SUM(OvercrowdTbl[[#This Row],[1.51-2 occupants per room]:[&gt;=2.01 occupants per room]])/OvercrowdTbl[[#This Row],[Total Renter Occupied]]</f>
        <v>0</v>
      </c>
      <c r="K115">
        <f>OvercrowdTbl[[#This Row],[&gt;=2.01 occupants per room]]/OvercrowdTbl[[#This Row],[Total Renter Occupied]]</f>
        <v>0</v>
      </c>
      <c r="L115">
        <v>13079</v>
      </c>
    </row>
    <row r="116" spans="1:12" x14ac:dyDescent="0.2">
      <c r="A116" t="s">
        <v>504</v>
      </c>
      <c r="B116" t="s">
        <v>73</v>
      </c>
      <c r="C116">
        <v>1708</v>
      </c>
      <c r="D116">
        <v>1116</v>
      </c>
      <c r="E116">
        <v>472</v>
      </c>
      <c r="F116">
        <v>120</v>
      </c>
      <c r="G116">
        <v>0</v>
      </c>
      <c r="H116">
        <v>0</v>
      </c>
      <c r="I116">
        <f>SUM(OvercrowdTbl[[#This Row],[1.01-1.50 occupants per room]:[&gt;=2.01 occupants per room]])/OvercrowdTbl[[#This Row],[Total Renter Occupied]]</f>
        <v>7.0257611241217793E-2</v>
      </c>
      <c r="J116">
        <f>SUM(OvercrowdTbl[[#This Row],[1.51-2 occupants per room]:[&gt;=2.01 occupants per room]])/OvercrowdTbl[[#This Row],[Total Renter Occupied]]</f>
        <v>0</v>
      </c>
      <c r="K116">
        <f>OvercrowdTbl[[#This Row],[&gt;=2.01 occupants per room]]/OvercrowdTbl[[#This Row],[Total Renter Occupied]]</f>
        <v>0</v>
      </c>
      <c r="L116">
        <v>13083</v>
      </c>
    </row>
    <row r="117" spans="1:12" x14ac:dyDescent="0.2">
      <c r="A117" t="s">
        <v>414</v>
      </c>
      <c r="B117" t="s">
        <v>74</v>
      </c>
      <c r="C117">
        <v>2018</v>
      </c>
      <c r="D117">
        <v>1197</v>
      </c>
      <c r="E117">
        <v>585</v>
      </c>
      <c r="F117">
        <v>236</v>
      </c>
      <c r="G117">
        <v>0</v>
      </c>
      <c r="H117">
        <v>0</v>
      </c>
      <c r="I117">
        <f>SUM(OvercrowdTbl[[#This Row],[1.01-1.50 occupants per room]:[&gt;=2.01 occupants per room]])/OvercrowdTbl[[#This Row],[Total Renter Occupied]]</f>
        <v>0.11694747274529237</v>
      </c>
      <c r="J117">
        <f>SUM(OvercrowdTbl[[#This Row],[1.51-2 occupants per room]:[&gt;=2.01 occupants per room]])/OvercrowdTbl[[#This Row],[Total Renter Occupied]]</f>
        <v>0</v>
      </c>
      <c r="K117">
        <f>OvercrowdTbl[[#This Row],[&gt;=2.01 occupants per room]]/OvercrowdTbl[[#This Row],[Total Renter Occupied]]</f>
        <v>0</v>
      </c>
      <c r="L117">
        <v>13085</v>
      </c>
    </row>
    <row r="118" spans="1:12" x14ac:dyDescent="0.2">
      <c r="A118" t="s">
        <v>505</v>
      </c>
      <c r="B118" t="s">
        <v>77</v>
      </c>
      <c r="C118">
        <v>2094</v>
      </c>
      <c r="D118">
        <v>1370</v>
      </c>
      <c r="E118">
        <v>665</v>
      </c>
      <c r="F118">
        <v>59</v>
      </c>
      <c r="G118">
        <v>0</v>
      </c>
      <c r="H118">
        <v>0</v>
      </c>
      <c r="I118">
        <f>SUM(OvercrowdTbl[[#This Row],[1.01-1.50 occupants per room]:[&gt;=2.01 occupants per room]])/OvercrowdTbl[[#This Row],[Total Renter Occupied]]</f>
        <v>2.8175740210124166E-2</v>
      </c>
      <c r="J118">
        <f>SUM(OvercrowdTbl[[#This Row],[1.51-2 occupants per room]:[&gt;=2.01 occupants per room]])/OvercrowdTbl[[#This Row],[Total Renter Occupied]]</f>
        <v>0</v>
      </c>
      <c r="K118">
        <f>OvercrowdTbl[[#This Row],[&gt;=2.01 occupants per room]]/OvercrowdTbl[[#This Row],[Total Renter Occupied]]</f>
        <v>0</v>
      </c>
      <c r="L118">
        <v>13091</v>
      </c>
    </row>
    <row r="119" spans="1:12" x14ac:dyDescent="0.2">
      <c r="A119" t="s">
        <v>507</v>
      </c>
      <c r="B119" t="s">
        <v>82</v>
      </c>
      <c r="C119">
        <v>381</v>
      </c>
      <c r="D119">
        <v>158</v>
      </c>
      <c r="E119">
        <v>185</v>
      </c>
      <c r="F119">
        <v>38</v>
      </c>
      <c r="G119">
        <v>0</v>
      </c>
      <c r="H119">
        <v>0</v>
      </c>
      <c r="I119">
        <f>SUM(OvercrowdTbl[[#This Row],[1.01-1.50 occupants per room]:[&gt;=2.01 occupants per room]])/OvercrowdTbl[[#This Row],[Total Renter Occupied]]</f>
        <v>9.9737532808398949E-2</v>
      </c>
      <c r="J119">
        <f>SUM(OvercrowdTbl[[#This Row],[1.51-2 occupants per room]:[&gt;=2.01 occupants per room]])/OvercrowdTbl[[#This Row],[Total Renter Occupied]]</f>
        <v>0</v>
      </c>
      <c r="K119">
        <f>OvercrowdTbl[[#This Row],[&gt;=2.01 occupants per room]]/OvercrowdTbl[[#This Row],[Total Renter Occupied]]</f>
        <v>0</v>
      </c>
      <c r="L119">
        <v>13101</v>
      </c>
    </row>
    <row r="120" spans="1:12" x14ac:dyDescent="0.2">
      <c r="A120" t="s">
        <v>400</v>
      </c>
      <c r="B120" t="s">
        <v>84</v>
      </c>
      <c r="C120">
        <v>2291</v>
      </c>
      <c r="D120">
        <v>1561</v>
      </c>
      <c r="E120">
        <v>596</v>
      </c>
      <c r="F120">
        <v>134</v>
      </c>
      <c r="G120">
        <v>0</v>
      </c>
      <c r="H120">
        <v>0</v>
      </c>
      <c r="I120">
        <f>SUM(OvercrowdTbl[[#This Row],[1.01-1.50 occupants per room]:[&gt;=2.01 occupants per room]])/OvercrowdTbl[[#This Row],[Total Renter Occupied]]</f>
        <v>5.8489742470536885E-2</v>
      </c>
      <c r="J120">
        <f>SUM(OvercrowdTbl[[#This Row],[1.51-2 occupants per room]:[&gt;=2.01 occupants per room]])/OvercrowdTbl[[#This Row],[Total Renter Occupied]]</f>
        <v>0</v>
      </c>
      <c r="K120">
        <f>OvercrowdTbl[[#This Row],[&gt;=2.01 occupants per room]]/OvercrowdTbl[[#This Row],[Total Renter Occupied]]</f>
        <v>0</v>
      </c>
      <c r="L120">
        <v>13105</v>
      </c>
    </row>
    <row r="121" spans="1:12" x14ac:dyDescent="0.2">
      <c r="A121" t="s">
        <v>508</v>
      </c>
      <c r="B121" t="s">
        <v>87</v>
      </c>
      <c r="C121">
        <v>2479</v>
      </c>
      <c r="D121">
        <v>1749</v>
      </c>
      <c r="E121">
        <v>622</v>
      </c>
      <c r="F121">
        <v>108</v>
      </c>
      <c r="G121">
        <v>0</v>
      </c>
      <c r="H121">
        <v>0</v>
      </c>
      <c r="I121">
        <f>SUM(OvercrowdTbl[[#This Row],[1.01-1.50 occupants per room]:[&gt;=2.01 occupants per room]])/OvercrowdTbl[[#This Row],[Total Renter Occupied]]</f>
        <v>4.3565954013715207E-2</v>
      </c>
      <c r="J121">
        <f>SUM(OvercrowdTbl[[#This Row],[1.51-2 occupants per room]:[&gt;=2.01 occupants per room]])/OvercrowdTbl[[#This Row],[Total Renter Occupied]]</f>
        <v>0</v>
      </c>
      <c r="K121">
        <f>OvercrowdTbl[[#This Row],[&gt;=2.01 occupants per room]]/OvercrowdTbl[[#This Row],[Total Renter Occupied]]</f>
        <v>0</v>
      </c>
      <c r="L121">
        <v>13111</v>
      </c>
    </row>
    <row r="122" spans="1:12" x14ac:dyDescent="0.2">
      <c r="A122" t="s">
        <v>406</v>
      </c>
      <c r="B122" t="s">
        <v>88</v>
      </c>
      <c r="C122">
        <v>8044</v>
      </c>
      <c r="D122">
        <v>5536</v>
      </c>
      <c r="E122">
        <v>2300</v>
      </c>
      <c r="F122">
        <v>208</v>
      </c>
      <c r="G122">
        <v>0</v>
      </c>
      <c r="H122">
        <v>0</v>
      </c>
      <c r="I122">
        <f>SUM(OvercrowdTbl[[#This Row],[1.01-1.50 occupants per room]:[&gt;=2.01 occupants per room]])/OvercrowdTbl[[#This Row],[Total Renter Occupied]]</f>
        <v>2.5857782197911485E-2</v>
      </c>
      <c r="J122">
        <f>SUM(OvercrowdTbl[[#This Row],[1.51-2 occupants per room]:[&gt;=2.01 occupants per room]])/OvercrowdTbl[[#This Row],[Total Renter Occupied]]</f>
        <v>0</v>
      </c>
      <c r="K122">
        <f>OvercrowdTbl[[#This Row],[&gt;=2.01 occupants per room]]/OvercrowdTbl[[#This Row],[Total Renter Occupied]]</f>
        <v>0</v>
      </c>
      <c r="L122">
        <v>13113</v>
      </c>
    </row>
    <row r="123" spans="1:12" x14ac:dyDescent="0.2">
      <c r="A123" t="s">
        <v>405</v>
      </c>
      <c r="B123" t="s">
        <v>98</v>
      </c>
      <c r="C123">
        <v>1603</v>
      </c>
      <c r="D123">
        <v>1144</v>
      </c>
      <c r="E123">
        <v>459</v>
      </c>
      <c r="F123">
        <v>0</v>
      </c>
      <c r="G123">
        <v>0</v>
      </c>
      <c r="H123">
        <v>0</v>
      </c>
      <c r="I123">
        <f>SUM(OvercrowdTbl[[#This Row],[1.01-1.50 occupants per room]:[&gt;=2.01 occupants per room]])/OvercrowdTbl[[#This Row],[Total Renter Occupied]]</f>
        <v>0</v>
      </c>
      <c r="J123">
        <f>SUM(OvercrowdTbl[[#This Row],[1.51-2 occupants per room]:[&gt;=2.01 occupants per room]])/OvercrowdTbl[[#This Row],[Total Renter Occupied]]</f>
        <v>0</v>
      </c>
      <c r="K123">
        <f>OvercrowdTbl[[#This Row],[&gt;=2.01 occupants per room]]/OvercrowdTbl[[#This Row],[Total Renter Occupied]]</f>
        <v>0</v>
      </c>
      <c r="L123">
        <v>13133</v>
      </c>
    </row>
    <row r="124" spans="1:12" x14ac:dyDescent="0.2">
      <c r="A124" t="s">
        <v>396</v>
      </c>
      <c r="B124" t="s">
        <v>102</v>
      </c>
      <c r="C124">
        <v>735</v>
      </c>
      <c r="D124">
        <v>554</v>
      </c>
      <c r="E124">
        <v>181</v>
      </c>
      <c r="F124">
        <v>0</v>
      </c>
      <c r="G124">
        <v>0</v>
      </c>
      <c r="H124">
        <v>0</v>
      </c>
      <c r="I124">
        <f>SUM(OvercrowdTbl[[#This Row],[1.01-1.50 occupants per room]:[&gt;=2.01 occupants per room]])/OvercrowdTbl[[#This Row],[Total Renter Occupied]]</f>
        <v>0</v>
      </c>
      <c r="J124">
        <f>SUM(OvercrowdTbl[[#This Row],[1.51-2 occupants per room]:[&gt;=2.01 occupants per room]])/OvercrowdTbl[[#This Row],[Total Renter Occupied]]</f>
        <v>0</v>
      </c>
      <c r="K124">
        <f>OvercrowdTbl[[#This Row],[&gt;=2.01 occupants per room]]/OvercrowdTbl[[#This Row],[Total Renter Occupied]]</f>
        <v>0</v>
      </c>
      <c r="L124">
        <v>13141</v>
      </c>
    </row>
    <row r="125" spans="1:12" x14ac:dyDescent="0.2">
      <c r="A125" t="s">
        <v>384</v>
      </c>
      <c r="B125" t="s">
        <v>105</v>
      </c>
      <c r="C125">
        <v>2671</v>
      </c>
      <c r="D125">
        <v>1895</v>
      </c>
      <c r="E125">
        <v>736</v>
      </c>
      <c r="F125">
        <v>40</v>
      </c>
      <c r="G125">
        <v>0</v>
      </c>
      <c r="H125">
        <v>0</v>
      </c>
      <c r="I125">
        <f>SUM(OvercrowdTbl[[#This Row],[1.01-1.50 occupants per room]:[&gt;=2.01 occupants per room]])/OvercrowdTbl[[#This Row],[Total Renter Occupied]]</f>
        <v>1.497566454511419E-2</v>
      </c>
      <c r="J125">
        <f>SUM(OvercrowdTbl[[#This Row],[1.51-2 occupants per room]:[&gt;=2.01 occupants per room]])/OvercrowdTbl[[#This Row],[Total Renter Occupied]]</f>
        <v>0</v>
      </c>
      <c r="K125">
        <f>OvercrowdTbl[[#This Row],[&gt;=2.01 occupants per room]]/OvercrowdTbl[[#This Row],[Total Renter Occupied]]</f>
        <v>0</v>
      </c>
      <c r="L125">
        <v>13147</v>
      </c>
    </row>
    <row r="126" spans="1:12" x14ac:dyDescent="0.2">
      <c r="A126" t="s">
        <v>489</v>
      </c>
      <c r="B126" t="s">
        <v>106</v>
      </c>
      <c r="C126">
        <v>1281</v>
      </c>
      <c r="D126">
        <v>775</v>
      </c>
      <c r="E126">
        <v>493</v>
      </c>
      <c r="F126">
        <v>13</v>
      </c>
      <c r="G126">
        <v>0</v>
      </c>
      <c r="H126">
        <v>0</v>
      </c>
      <c r="I126">
        <f>SUM(OvercrowdTbl[[#This Row],[1.01-1.50 occupants per room]:[&gt;=2.01 occupants per room]])/OvercrowdTbl[[#This Row],[Total Renter Occupied]]</f>
        <v>1.0148321623731461E-2</v>
      </c>
      <c r="J126">
        <f>SUM(OvercrowdTbl[[#This Row],[1.51-2 occupants per room]:[&gt;=2.01 occupants per room]])/OvercrowdTbl[[#This Row],[Total Renter Occupied]]</f>
        <v>0</v>
      </c>
      <c r="K126">
        <f>OvercrowdTbl[[#This Row],[&gt;=2.01 occupants per room]]/OvercrowdTbl[[#This Row],[Total Renter Occupied]]</f>
        <v>0</v>
      </c>
      <c r="L126">
        <v>13149</v>
      </c>
    </row>
    <row r="127" spans="1:12" x14ac:dyDescent="0.2">
      <c r="A127" t="s">
        <v>495</v>
      </c>
      <c r="B127" t="s">
        <v>111</v>
      </c>
      <c r="C127">
        <v>1060</v>
      </c>
      <c r="D127">
        <v>774</v>
      </c>
      <c r="E127">
        <v>286</v>
      </c>
      <c r="F127">
        <v>0</v>
      </c>
      <c r="G127">
        <v>0</v>
      </c>
      <c r="H127">
        <v>0</v>
      </c>
      <c r="I127">
        <f>SUM(OvercrowdTbl[[#This Row],[1.01-1.50 occupants per room]:[&gt;=2.01 occupants per room]])/OvercrowdTbl[[#This Row],[Total Renter Occupied]]</f>
        <v>0</v>
      </c>
      <c r="J127">
        <f>SUM(OvercrowdTbl[[#This Row],[1.51-2 occupants per room]:[&gt;=2.01 occupants per room]])/OvercrowdTbl[[#This Row],[Total Renter Occupied]]</f>
        <v>0</v>
      </c>
      <c r="K127">
        <f>OvercrowdTbl[[#This Row],[&gt;=2.01 occupants per room]]/OvercrowdTbl[[#This Row],[Total Renter Occupied]]</f>
        <v>0</v>
      </c>
      <c r="L127">
        <v>13159</v>
      </c>
    </row>
    <row r="128" spans="1:12" x14ac:dyDescent="0.2">
      <c r="A128" t="s">
        <v>464</v>
      </c>
      <c r="B128" t="s">
        <v>117</v>
      </c>
      <c r="C128">
        <v>1792</v>
      </c>
      <c r="D128">
        <v>1418</v>
      </c>
      <c r="E128">
        <v>363</v>
      </c>
      <c r="F128">
        <v>11</v>
      </c>
      <c r="G128">
        <v>0</v>
      </c>
      <c r="H128">
        <v>0</v>
      </c>
      <c r="I128">
        <f>SUM(OvercrowdTbl[[#This Row],[1.01-1.50 occupants per room]:[&gt;=2.01 occupants per room]])/OvercrowdTbl[[#This Row],[Total Renter Occupied]]</f>
        <v>6.138392857142857E-3</v>
      </c>
      <c r="J128">
        <f>SUM(OvercrowdTbl[[#This Row],[1.51-2 occupants per room]:[&gt;=2.01 occupants per room]])/OvercrowdTbl[[#This Row],[Total Renter Occupied]]</f>
        <v>0</v>
      </c>
      <c r="K128">
        <f>OvercrowdTbl[[#This Row],[&gt;=2.01 occupants per room]]/OvercrowdTbl[[#This Row],[Total Renter Occupied]]</f>
        <v>0</v>
      </c>
      <c r="L128">
        <v>13171</v>
      </c>
    </row>
    <row r="129" spans="1:12" x14ac:dyDescent="0.2">
      <c r="A129" t="s">
        <v>375</v>
      </c>
      <c r="B129" t="s">
        <v>118</v>
      </c>
      <c r="C129">
        <v>1240</v>
      </c>
      <c r="D129">
        <v>848</v>
      </c>
      <c r="E129">
        <v>310</v>
      </c>
      <c r="F129">
        <v>82</v>
      </c>
      <c r="G129">
        <v>0</v>
      </c>
      <c r="H129">
        <v>0</v>
      </c>
      <c r="I129">
        <f>SUM(OvercrowdTbl[[#This Row],[1.01-1.50 occupants per room]:[&gt;=2.01 occupants per room]])/OvercrowdTbl[[#This Row],[Total Renter Occupied]]</f>
        <v>6.6129032258064518E-2</v>
      </c>
      <c r="J129">
        <f>SUM(OvercrowdTbl[[#This Row],[1.51-2 occupants per room]:[&gt;=2.01 occupants per room]])/OvercrowdTbl[[#This Row],[Total Renter Occupied]]</f>
        <v>0</v>
      </c>
      <c r="K129">
        <f>OvercrowdTbl[[#This Row],[&gt;=2.01 occupants per room]]/OvercrowdTbl[[#This Row],[Total Renter Occupied]]</f>
        <v>0</v>
      </c>
      <c r="L129">
        <v>13173</v>
      </c>
    </row>
    <row r="130" spans="1:12" x14ac:dyDescent="0.2">
      <c r="A130" t="s">
        <v>512</v>
      </c>
      <c r="B130" t="s">
        <v>122</v>
      </c>
      <c r="C130">
        <v>792</v>
      </c>
      <c r="D130">
        <v>627</v>
      </c>
      <c r="E130">
        <v>165</v>
      </c>
      <c r="F130">
        <v>0</v>
      </c>
      <c r="G130">
        <v>0</v>
      </c>
      <c r="H130">
        <v>0</v>
      </c>
      <c r="I130">
        <f>SUM(OvercrowdTbl[[#This Row],[1.01-1.50 occupants per room]:[&gt;=2.01 occupants per room]])/OvercrowdTbl[[#This Row],[Total Renter Occupied]]</f>
        <v>0</v>
      </c>
      <c r="J130">
        <f>SUM(OvercrowdTbl[[#This Row],[1.51-2 occupants per room]:[&gt;=2.01 occupants per room]])/OvercrowdTbl[[#This Row],[Total Renter Occupied]]</f>
        <v>0</v>
      </c>
      <c r="K130">
        <f>OvercrowdTbl[[#This Row],[&gt;=2.01 occupants per room]]/OvercrowdTbl[[#This Row],[Total Renter Occupied]]</f>
        <v>0</v>
      </c>
      <c r="L130">
        <v>13181</v>
      </c>
    </row>
    <row r="131" spans="1:12" x14ac:dyDescent="0.2">
      <c r="A131" t="s">
        <v>474</v>
      </c>
      <c r="B131" t="s">
        <v>123</v>
      </c>
      <c r="C131">
        <v>2014</v>
      </c>
      <c r="D131">
        <v>1362</v>
      </c>
      <c r="E131">
        <v>628</v>
      </c>
      <c r="F131">
        <v>24</v>
      </c>
      <c r="G131">
        <v>0</v>
      </c>
      <c r="H131">
        <v>0</v>
      </c>
      <c r="I131">
        <f>SUM(OvercrowdTbl[[#This Row],[1.01-1.50 occupants per room]:[&gt;=2.01 occupants per room]])/OvercrowdTbl[[#This Row],[Total Renter Occupied]]</f>
        <v>1.1916583912611719E-2</v>
      </c>
      <c r="J131">
        <f>SUM(OvercrowdTbl[[#This Row],[1.51-2 occupants per room]:[&gt;=2.01 occupants per room]])/OvercrowdTbl[[#This Row],[Total Renter Occupied]]</f>
        <v>0</v>
      </c>
      <c r="K131">
        <f>OvercrowdTbl[[#This Row],[&gt;=2.01 occupants per room]]/OvercrowdTbl[[#This Row],[Total Renter Occupied]]</f>
        <v>0</v>
      </c>
      <c r="L131">
        <v>13183</v>
      </c>
    </row>
    <row r="132" spans="1:12" x14ac:dyDescent="0.2">
      <c r="A132" t="s">
        <v>393</v>
      </c>
      <c r="B132" t="s">
        <v>125</v>
      </c>
      <c r="C132">
        <v>2635</v>
      </c>
      <c r="D132">
        <v>1158</v>
      </c>
      <c r="E132">
        <v>1378</v>
      </c>
      <c r="F132">
        <v>99</v>
      </c>
      <c r="G132">
        <v>0</v>
      </c>
      <c r="H132">
        <v>0</v>
      </c>
      <c r="I132">
        <f>SUM(OvercrowdTbl[[#This Row],[1.01-1.50 occupants per room]:[&gt;=2.01 occupants per room]])/OvercrowdTbl[[#This Row],[Total Renter Occupied]]</f>
        <v>3.757115749525617E-2</v>
      </c>
      <c r="J132">
        <f>SUM(OvercrowdTbl[[#This Row],[1.51-2 occupants per room]:[&gt;=2.01 occupants per room]])/OvercrowdTbl[[#This Row],[Total Renter Occupied]]</f>
        <v>0</v>
      </c>
      <c r="K132">
        <f>OvercrowdTbl[[#This Row],[&gt;=2.01 occupants per room]]/OvercrowdTbl[[#This Row],[Total Renter Occupied]]</f>
        <v>0</v>
      </c>
      <c r="L132">
        <v>13187</v>
      </c>
    </row>
    <row r="133" spans="1:12" x14ac:dyDescent="0.2">
      <c r="A133" t="s">
        <v>458</v>
      </c>
      <c r="B133" t="s">
        <v>130</v>
      </c>
      <c r="C133">
        <v>877</v>
      </c>
      <c r="D133">
        <v>708</v>
      </c>
      <c r="E133">
        <v>169</v>
      </c>
      <c r="F133">
        <v>0</v>
      </c>
      <c r="G133">
        <v>0</v>
      </c>
      <c r="H133">
        <v>0</v>
      </c>
      <c r="I133">
        <f>SUM(OvercrowdTbl[[#This Row],[1.01-1.50 occupants per room]:[&gt;=2.01 occupants per room]])/OvercrowdTbl[[#This Row],[Total Renter Occupied]]</f>
        <v>0</v>
      </c>
      <c r="J133">
        <f>SUM(OvercrowdTbl[[#This Row],[1.51-2 occupants per room]:[&gt;=2.01 occupants per room]])/OvercrowdTbl[[#This Row],[Total Renter Occupied]]</f>
        <v>0</v>
      </c>
      <c r="K133">
        <f>OvercrowdTbl[[#This Row],[&gt;=2.01 occupants per room]]/OvercrowdTbl[[#This Row],[Total Renter Occupied]]</f>
        <v>0</v>
      </c>
      <c r="L133">
        <v>13191</v>
      </c>
    </row>
    <row r="134" spans="1:12" x14ac:dyDescent="0.2">
      <c r="A134" t="s">
        <v>471</v>
      </c>
      <c r="B134" t="s">
        <v>128</v>
      </c>
      <c r="C134">
        <v>715</v>
      </c>
      <c r="D134">
        <v>517</v>
      </c>
      <c r="E134">
        <v>198</v>
      </c>
      <c r="F134">
        <v>0</v>
      </c>
      <c r="G134">
        <v>0</v>
      </c>
      <c r="H134">
        <v>0</v>
      </c>
      <c r="I134">
        <f>SUM(OvercrowdTbl[[#This Row],[1.01-1.50 occupants per room]:[&gt;=2.01 occupants per room]])/OvercrowdTbl[[#This Row],[Total Renter Occupied]]</f>
        <v>0</v>
      </c>
      <c r="J134">
        <f>SUM(OvercrowdTbl[[#This Row],[1.51-2 occupants per room]:[&gt;=2.01 occupants per room]])/OvercrowdTbl[[#This Row],[Total Renter Occupied]]</f>
        <v>0</v>
      </c>
      <c r="K134">
        <f>OvercrowdTbl[[#This Row],[&gt;=2.01 occupants per room]]/OvercrowdTbl[[#This Row],[Total Renter Occupied]]</f>
        <v>0</v>
      </c>
      <c r="L134">
        <v>13197</v>
      </c>
    </row>
    <row r="135" spans="1:12" x14ac:dyDescent="0.2">
      <c r="A135" t="s">
        <v>379</v>
      </c>
      <c r="B135" t="s">
        <v>134</v>
      </c>
      <c r="C135">
        <v>1768</v>
      </c>
      <c r="D135">
        <v>1271</v>
      </c>
      <c r="E135">
        <v>457</v>
      </c>
      <c r="F135">
        <v>40</v>
      </c>
      <c r="G135">
        <v>0</v>
      </c>
      <c r="H135">
        <v>0</v>
      </c>
      <c r="I135">
        <f>SUM(OvercrowdTbl[[#This Row],[1.01-1.50 occupants per room]:[&gt;=2.01 occupants per room]])/OvercrowdTbl[[#This Row],[Total Renter Occupied]]</f>
        <v>2.2624434389140271E-2</v>
      </c>
      <c r="J135">
        <f>SUM(OvercrowdTbl[[#This Row],[1.51-2 occupants per room]:[&gt;=2.01 occupants per room]])/OvercrowdTbl[[#This Row],[Total Renter Occupied]]</f>
        <v>0</v>
      </c>
      <c r="K135">
        <f>OvercrowdTbl[[#This Row],[&gt;=2.01 occupants per room]]/OvercrowdTbl[[#This Row],[Total Renter Occupied]]</f>
        <v>0</v>
      </c>
      <c r="L135">
        <v>13207</v>
      </c>
    </row>
    <row r="136" spans="1:12" x14ac:dyDescent="0.2">
      <c r="A136" t="s">
        <v>482</v>
      </c>
      <c r="B136" t="s">
        <v>136</v>
      </c>
      <c r="C136">
        <v>1783</v>
      </c>
      <c r="D136">
        <v>1304</v>
      </c>
      <c r="E136">
        <v>309</v>
      </c>
      <c r="F136">
        <v>170</v>
      </c>
      <c r="G136">
        <v>0</v>
      </c>
      <c r="H136">
        <v>0</v>
      </c>
      <c r="I136">
        <f>SUM(OvercrowdTbl[[#This Row],[1.01-1.50 occupants per room]:[&gt;=2.01 occupants per room]])/OvercrowdTbl[[#This Row],[Total Renter Occupied]]</f>
        <v>9.5344924284913063E-2</v>
      </c>
      <c r="J136">
        <f>SUM(OvercrowdTbl[[#This Row],[1.51-2 occupants per room]:[&gt;=2.01 occupants per room]])/OvercrowdTbl[[#This Row],[Total Renter Occupied]]</f>
        <v>0</v>
      </c>
      <c r="K136">
        <f>OvercrowdTbl[[#This Row],[&gt;=2.01 occupants per room]]/OvercrowdTbl[[#This Row],[Total Renter Occupied]]</f>
        <v>0</v>
      </c>
      <c r="L136">
        <v>13211</v>
      </c>
    </row>
    <row r="137" spans="1:12" x14ac:dyDescent="0.2">
      <c r="A137" t="s">
        <v>466</v>
      </c>
      <c r="B137" t="s">
        <v>140</v>
      </c>
      <c r="C137">
        <v>2289</v>
      </c>
      <c r="D137">
        <v>1616</v>
      </c>
      <c r="E137">
        <v>661</v>
      </c>
      <c r="F137">
        <v>12</v>
      </c>
      <c r="G137">
        <v>0</v>
      </c>
      <c r="H137">
        <v>0</v>
      </c>
      <c r="I137">
        <f>SUM(OvercrowdTbl[[#This Row],[1.01-1.50 occupants per room]:[&gt;=2.01 occupants per room]])/OvercrowdTbl[[#This Row],[Total Renter Occupied]]</f>
        <v>5.2424639580602884E-3</v>
      </c>
      <c r="J137">
        <f>SUM(OvercrowdTbl[[#This Row],[1.51-2 occupants per room]:[&gt;=2.01 occupants per room]])/OvercrowdTbl[[#This Row],[Total Renter Occupied]]</f>
        <v>0</v>
      </c>
      <c r="K137">
        <f>OvercrowdTbl[[#This Row],[&gt;=2.01 occupants per room]]/OvercrowdTbl[[#This Row],[Total Renter Occupied]]</f>
        <v>0</v>
      </c>
      <c r="L137">
        <v>13219</v>
      </c>
    </row>
    <row r="138" spans="1:12" x14ac:dyDescent="0.2">
      <c r="A138" t="s">
        <v>515</v>
      </c>
      <c r="B138" t="s">
        <v>141</v>
      </c>
      <c r="C138">
        <v>1135</v>
      </c>
      <c r="D138">
        <v>744</v>
      </c>
      <c r="E138">
        <v>346</v>
      </c>
      <c r="F138">
        <v>45</v>
      </c>
      <c r="G138">
        <v>0</v>
      </c>
      <c r="H138">
        <v>0</v>
      </c>
      <c r="I138">
        <f>SUM(OvercrowdTbl[[#This Row],[1.01-1.50 occupants per room]:[&gt;=2.01 occupants per room]])/OvercrowdTbl[[#This Row],[Total Renter Occupied]]</f>
        <v>3.9647577092511016E-2</v>
      </c>
      <c r="J138">
        <f>SUM(OvercrowdTbl[[#This Row],[1.51-2 occupants per room]:[&gt;=2.01 occupants per room]])/OvercrowdTbl[[#This Row],[Total Renter Occupied]]</f>
        <v>0</v>
      </c>
      <c r="K138">
        <f>OvercrowdTbl[[#This Row],[&gt;=2.01 occupants per room]]/OvercrowdTbl[[#This Row],[Total Renter Occupied]]</f>
        <v>0</v>
      </c>
      <c r="L138">
        <v>13221</v>
      </c>
    </row>
    <row r="139" spans="1:12" x14ac:dyDescent="0.2">
      <c r="A139" t="s">
        <v>494</v>
      </c>
      <c r="B139" t="s">
        <v>145</v>
      </c>
      <c r="C139">
        <v>1751</v>
      </c>
      <c r="D139">
        <v>1252</v>
      </c>
      <c r="E139">
        <v>480</v>
      </c>
      <c r="F139">
        <v>19</v>
      </c>
      <c r="G139">
        <v>0</v>
      </c>
      <c r="H139">
        <v>0</v>
      </c>
      <c r="I139">
        <f>SUM(OvercrowdTbl[[#This Row],[1.01-1.50 occupants per room]:[&gt;=2.01 occupants per room]])/OvercrowdTbl[[#This Row],[Total Renter Occupied]]</f>
        <v>1.0850942318675044E-2</v>
      </c>
      <c r="J139">
        <f>SUM(OvercrowdTbl[[#This Row],[1.51-2 occupants per room]:[&gt;=2.01 occupants per room]])/OvercrowdTbl[[#This Row],[Total Renter Occupied]]</f>
        <v>0</v>
      </c>
      <c r="K139">
        <f>OvercrowdTbl[[#This Row],[&gt;=2.01 occupants per room]]/OvercrowdTbl[[#This Row],[Total Renter Occupied]]</f>
        <v>0</v>
      </c>
      <c r="L139">
        <v>13229</v>
      </c>
    </row>
    <row r="140" spans="1:12" x14ac:dyDescent="0.2">
      <c r="A140" t="s">
        <v>387</v>
      </c>
      <c r="B140" t="s">
        <v>146</v>
      </c>
      <c r="C140">
        <v>956</v>
      </c>
      <c r="D140">
        <v>573</v>
      </c>
      <c r="E140">
        <v>377</v>
      </c>
      <c r="F140">
        <v>6</v>
      </c>
      <c r="G140">
        <v>0</v>
      </c>
      <c r="H140">
        <v>0</v>
      </c>
      <c r="I140">
        <f>SUM(OvercrowdTbl[[#This Row],[1.01-1.50 occupants per room]:[&gt;=2.01 occupants per room]])/OvercrowdTbl[[#This Row],[Total Renter Occupied]]</f>
        <v>6.2761506276150627E-3</v>
      </c>
      <c r="J140">
        <f>SUM(OvercrowdTbl[[#This Row],[1.51-2 occupants per room]:[&gt;=2.01 occupants per room]])/OvercrowdTbl[[#This Row],[Total Renter Occupied]]</f>
        <v>0</v>
      </c>
      <c r="K140">
        <f>OvercrowdTbl[[#This Row],[&gt;=2.01 occupants per room]]/OvercrowdTbl[[#This Row],[Total Renter Occupied]]</f>
        <v>0</v>
      </c>
      <c r="L140">
        <v>13231</v>
      </c>
    </row>
    <row r="141" spans="1:12" x14ac:dyDescent="0.2">
      <c r="A141" t="s">
        <v>517</v>
      </c>
      <c r="B141" t="s">
        <v>149</v>
      </c>
      <c r="C141">
        <v>2062</v>
      </c>
      <c r="D141">
        <v>1176</v>
      </c>
      <c r="E141">
        <v>819</v>
      </c>
      <c r="F141">
        <v>67</v>
      </c>
      <c r="G141">
        <v>0</v>
      </c>
      <c r="H141">
        <v>0</v>
      </c>
      <c r="I141">
        <f>SUM(OvercrowdTbl[[#This Row],[1.01-1.50 occupants per room]:[&gt;=2.01 occupants per room]])/OvercrowdTbl[[#This Row],[Total Renter Occupied]]</f>
        <v>3.2492725509214358E-2</v>
      </c>
      <c r="J141">
        <f>SUM(OvercrowdTbl[[#This Row],[1.51-2 occupants per room]:[&gt;=2.01 occupants per room]])/OvercrowdTbl[[#This Row],[Total Renter Occupied]]</f>
        <v>0</v>
      </c>
      <c r="K141">
        <f>OvercrowdTbl[[#This Row],[&gt;=2.01 occupants per room]]/OvercrowdTbl[[#This Row],[Total Renter Occupied]]</f>
        <v>0</v>
      </c>
      <c r="L141">
        <v>13237</v>
      </c>
    </row>
    <row r="142" spans="1:12" x14ac:dyDescent="0.2">
      <c r="A142" t="s">
        <v>369</v>
      </c>
      <c r="B142" t="s">
        <v>150</v>
      </c>
      <c r="C142">
        <v>216</v>
      </c>
      <c r="D142">
        <v>153</v>
      </c>
      <c r="E142">
        <v>57</v>
      </c>
      <c r="F142">
        <v>6</v>
      </c>
      <c r="G142">
        <v>0</v>
      </c>
      <c r="H142">
        <v>0</v>
      </c>
      <c r="I142">
        <f>SUM(OvercrowdTbl[[#This Row],[1.01-1.50 occupants per room]:[&gt;=2.01 occupants per room]])/OvercrowdTbl[[#This Row],[Total Renter Occupied]]</f>
        <v>2.7777777777777776E-2</v>
      </c>
      <c r="J142">
        <f>SUM(OvercrowdTbl[[#This Row],[1.51-2 occupants per room]:[&gt;=2.01 occupants per room]])/OvercrowdTbl[[#This Row],[Total Renter Occupied]]</f>
        <v>0</v>
      </c>
      <c r="K142">
        <f>OvercrowdTbl[[#This Row],[&gt;=2.01 occupants per room]]/OvercrowdTbl[[#This Row],[Total Renter Occupied]]</f>
        <v>0</v>
      </c>
      <c r="L142">
        <v>13239</v>
      </c>
    </row>
    <row r="143" spans="1:12" x14ac:dyDescent="0.2">
      <c r="A143" t="s">
        <v>518</v>
      </c>
      <c r="B143" t="s">
        <v>152</v>
      </c>
      <c r="C143">
        <v>1157</v>
      </c>
      <c r="D143">
        <v>755</v>
      </c>
      <c r="E143">
        <v>339</v>
      </c>
      <c r="F143">
        <v>63</v>
      </c>
      <c r="G143">
        <v>0</v>
      </c>
      <c r="H143">
        <v>0</v>
      </c>
      <c r="I143">
        <f>SUM(OvercrowdTbl[[#This Row],[1.01-1.50 occupants per room]:[&gt;=2.01 occupants per room]])/OvercrowdTbl[[#This Row],[Total Renter Occupied]]</f>
        <v>5.445116681071737E-2</v>
      </c>
      <c r="J143">
        <f>SUM(OvercrowdTbl[[#This Row],[1.51-2 occupants per room]:[&gt;=2.01 occupants per room]])/OvercrowdTbl[[#This Row],[Total Renter Occupied]]</f>
        <v>0</v>
      </c>
      <c r="K143">
        <f>OvercrowdTbl[[#This Row],[&gt;=2.01 occupants per room]]/OvercrowdTbl[[#This Row],[Total Renter Occupied]]</f>
        <v>0</v>
      </c>
      <c r="L143">
        <v>13243</v>
      </c>
    </row>
    <row r="144" spans="1:12" x14ac:dyDescent="0.2">
      <c r="A144" t="s">
        <v>394</v>
      </c>
      <c r="B144" t="s">
        <v>156</v>
      </c>
      <c r="C144">
        <v>1192</v>
      </c>
      <c r="D144">
        <v>863</v>
      </c>
      <c r="E144">
        <v>322</v>
      </c>
      <c r="F144">
        <v>7</v>
      </c>
      <c r="G144">
        <v>0</v>
      </c>
      <c r="H144">
        <v>0</v>
      </c>
      <c r="I144">
        <f>SUM(OvercrowdTbl[[#This Row],[1.01-1.50 occupants per room]:[&gt;=2.01 occupants per room]])/OvercrowdTbl[[#This Row],[Total Renter Occupied]]</f>
        <v>5.8724832214765103E-3</v>
      </c>
      <c r="J144">
        <f>SUM(OvercrowdTbl[[#This Row],[1.51-2 occupants per room]:[&gt;=2.01 occupants per room]])/OvercrowdTbl[[#This Row],[Total Renter Occupied]]</f>
        <v>0</v>
      </c>
      <c r="K144">
        <f>OvercrowdTbl[[#This Row],[&gt;=2.01 occupants per room]]/OvercrowdTbl[[#This Row],[Total Renter Occupied]]</f>
        <v>0</v>
      </c>
      <c r="L144">
        <v>13251</v>
      </c>
    </row>
    <row r="145" spans="1:12" x14ac:dyDescent="0.2">
      <c r="A145" t="s">
        <v>521</v>
      </c>
      <c r="B145" t="s">
        <v>160</v>
      </c>
      <c r="C145">
        <v>529</v>
      </c>
      <c r="D145">
        <v>450</v>
      </c>
      <c r="E145">
        <v>79</v>
      </c>
      <c r="F145">
        <v>0</v>
      </c>
      <c r="G145">
        <v>0</v>
      </c>
      <c r="H145">
        <v>0</v>
      </c>
      <c r="I145">
        <f>SUM(OvercrowdTbl[[#This Row],[1.01-1.50 occupants per room]:[&gt;=2.01 occupants per room]])/OvercrowdTbl[[#This Row],[Total Renter Occupied]]</f>
        <v>0</v>
      </c>
      <c r="J145">
        <f>SUM(OvercrowdTbl[[#This Row],[1.51-2 occupants per room]:[&gt;=2.01 occupants per room]])/OvercrowdTbl[[#This Row],[Total Renter Occupied]]</f>
        <v>0</v>
      </c>
      <c r="K145">
        <f>OvercrowdTbl[[#This Row],[&gt;=2.01 occupants per room]]/OvercrowdTbl[[#This Row],[Total Renter Occupied]]</f>
        <v>0</v>
      </c>
      <c r="L145">
        <v>13259</v>
      </c>
    </row>
    <row r="146" spans="1:12" x14ac:dyDescent="0.2">
      <c r="A146" t="s">
        <v>492</v>
      </c>
      <c r="B146" t="s">
        <v>163</v>
      </c>
      <c r="C146">
        <v>151</v>
      </c>
      <c r="D146">
        <v>126</v>
      </c>
      <c r="E146">
        <v>25</v>
      </c>
      <c r="F146">
        <v>0</v>
      </c>
      <c r="G146">
        <v>0</v>
      </c>
      <c r="H146">
        <v>0</v>
      </c>
      <c r="I146">
        <f>SUM(OvercrowdTbl[[#This Row],[1.01-1.50 occupants per room]:[&gt;=2.01 occupants per room]])/OvercrowdTbl[[#This Row],[Total Renter Occupied]]</f>
        <v>0</v>
      </c>
      <c r="J146">
        <f>SUM(OvercrowdTbl[[#This Row],[1.51-2 occupants per room]:[&gt;=2.01 occupants per room]])/OvercrowdTbl[[#This Row],[Total Renter Occupied]]</f>
        <v>0</v>
      </c>
      <c r="K146">
        <f>OvercrowdTbl[[#This Row],[&gt;=2.01 occupants per room]]/OvercrowdTbl[[#This Row],[Total Renter Occupied]]</f>
        <v>0</v>
      </c>
      <c r="L146">
        <v>13265</v>
      </c>
    </row>
    <row r="147" spans="1:12" x14ac:dyDescent="0.2">
      <c r="A147" t="s">
        <v>491</v>
      </c>
      <c r="B147" t="s">
        <v>164</v>
      </c>
      <c r="C147">
        <v>2365</v>
      </c>
      <c r="D147">
        <v>1566</v>
      </c>
      <c r="E147">
        <v>774</v>
      </c>
      <c r="F147">
        <v>25</v>
      </c>
      <c r="G147">
        <v>0</v>
      </c>
      <c r="H147">
        <v>0</v>
      </c>
      <c r="I147">
        <f>SUM(OvercrowdTbl[[#This Row],[1.01-1.50 occupants per room]:[&gt;=2.01 occupants per room]])/OvercrowdTbl[[#This Row],[Total Renter Occupied]]</f>
        <v>1.0570824524312896E-2</v>
      </c>
      <c r="J147">
        <f>SUM(OvercrowdTbl[[#This Row],[1.51-2 occupants per room]:[&gt;=2.01 occupants per room]])/OvercrowdTbl[[#This Row],[Total Renter Occupied]]</f>
        <v>0</v>
      </c>
      <c r="K147">
        <f>OvercrowdTbl[[#This Row],[&gt;=2.01 occupants per room]]/OvercrowdTbl[[#This Row],[Total Renter Occupied]]</f>
        <v>0</v>
      </c>
      <c r="L147">
        <v>13267</v>
      </c>
    </row>
    <row r="148" spans="1:12" x14ac:dyDescent="0.2">
      <c r="A148" t="s">
        <v>496</v>
      </c>
      <c r="B148" t="s">
        <v>165</v>
      </c>
      <c r="C148">
        <v>1245</v>
      </c>
      <c r="D148">
        <v>736</v>
      </c>
      <c r="E148">
        <v>509</v>
      </c>
      <c r="F148">
        <v>0</v>
      </c>
      <c r="G148">
        <v>0</v>
      </c>
      <c r="H148">
        <v>0</v>
      </c>
      <c r="I148">
        <f>SUM(OvercrowdTbl[[#This Row],[1.01-1.50 occupants per room]:[&gt;=2.01 occupants per room]])/OvercrowdTbl[[#This Row],[Total Renter Occupied]]</f>
        <v>0</v>
      </c>
      <c r="J148">
        <f>SUM(OvercrowdTbl[[#This Row],[1.51-2 occupants per room]:[&gt;=2.01 occupants per room]])/OvercrowdTbl[[#This Row],[Total Renter Occupied]]</f>
        <v>0</v>
      </c>
      <c r="K148">
        <f>OvercrowdTbl[[#This Row],[&gt;=2.01 occupants per room]]/OvercrowdTbl[[#This Row],[Total Renter Occupied]]</f>
        <v>0</v>
      </c>
      <c r="L148">
        <v>13269</v>
      </c>
    </row>
    <row r="149" spans="1:12" x14ac:dyDescent="0.2">
      <c r="A149" t="s">
        <v>411</v>
      </c>
      <c r="B149" t="s">
        <v>171</v>
      </c>
      <c r="C149">
        <v>1136</v>
      </c>
      <c r="D149">
        <v>813</v>
      </c>
      <c r="E149">
        <v>316</v>
      </c>
      <c r="F149">
        <v>7</v>
      </c>
      <c r="G149">
        <v>0</v>
      </c>
      <c r="H149">
        <v>0</v>
      </c>
      <c r="I149">
        <f>SUM(OvercrowdTbl[[#This Row],[1.01-1.50 occupants per room]:[&gt;=2.01 occupants per room]])/OvercrowdTbl[[#This Row],[Total Renter Occupied]]</f>
        <v>6.1619718309859151E-3</v>
      </c>
      <c r="J149">
        <f>SUM(OvercrowdTbl[[#This Row],[1.51-2 occupants per room]:[&gt;=2.01 occupants per room]])/OvercrowdTbl[[#This Row],[Total Renter Occupied]]</f>
        <v>0</v>
      </c>
      <c r="K149">
        <f>OvercrowdTbl[[#This Row],[&gt;=2.01 occupants per room]]/OvercrowdTbl[[#This Row],[Total Renter Occupied]]</f>
        <v>0</v>
      </c>
      <c r="L149">
        <v>13281</v>
      </c>
    </row>
    <row r="150" spans="1:12" x14ac:dyDescent="0.2">
      <c r="A150" t="s">
        <v>453</v>
      </c>
      <c r="B150" t="s">
        <v>172</v>
      </c>
      <c r="C150">
        <v>796</v>
      </c>
      <c r="D150">
        <v>539</v>
      </c>
      <c r="E150">
        <v>250</v>
      </c>
      <c r="F150">
        <v>7</v>
      </c>
      <c r="G150">
        <v>0</v>
      </c>
      <c r="H150">
        <v>0</v>
      </c>
      <c r="I150">
        <f>SUM(OvercrowdTbl[[#This Row],[1.01-1.50 occupants per room]:[&gt;=2.01 occupants per room]])/OvercrowdTbl[[#This Row],[Total Renter Occupied]]</f>
        <v>8.7939698492462311E-3</v>
      </c>
      <c r="J150">
        <f>SUM(OvercrowdTbl[[#This Row],[1.51-2 occupants per room]:[&gt;=2.01 occupants per room]])/OvercrowdTbl[[#This Row],[Total Renter Occupied]]</f>
        <v>0</v>
      </c>
      <c r="K150">
        <f>OvercrowdTbl[[#This Row],[&gt;=2.01 occupants per room]]/OvercrowdTbl[[#This Row],[Total Renter Occupied]]</f>
        <v>0</v>
      </c>
      <c r="L150">
        <v>13283</v>
      </c>
    </row>
    <row r="151" spans="1:12" x14ac:dyDescent="0.2">
      <c r="A151" t="s">
        <v>523</v>
      </c>
      <c r="B151" t="s">
        <v>174</v>
      </c>
      <c r="C151">
        <v>1085</v>
      </c>
      <c r="D151">
        <v>697</v>
      </c>
      <c r="E151">
        <v>383</v>
      </c>
      <c r="F151">
        <v>5</v>
      </c>
      <c r="G151">
        <v>0</v>
      </c>
      <c r="H151">
        <v>0</v>
      </c>
      <c r="I151">
        <f>SUM(OvercrowdTbl[[#This Row],[1.01-1.50 occupants per room]:[&gt;=2.01 occupants per room]])/OvercrowdTbl[[#This Row],[Total Renter Occupied]]</f>
        <v>4.608294930875576E-3</v>
      </c>
      <c r="J151">
        <f>SUM(OvercrowdTbl[[#This Row],[1.51-2 occupants per room]:[&gt;=2.01 occupants per room]])/OvercrowdTbl[[#This Row],[Total Renter Occupied]]</f>
        <v>0</v>
      </c>
      <c r="K151">
        <f>OvercrowdTbl[[#This Row],[&gt;=2.01 occupants per room]]/OvercrowdTbl[[#This Row],[Total Renter Occupied]]</f>
        <v>0</v>
      </c>
      <c r="L151">
        <v>13287</v>
      </c>
    </row>
    <row r="152" spans="1:12" x14ac:dyDescent="0.2">
      <c r="A152" t="s">
        <v>371</v>
      </c>
      <c r="B152" t="s">
        <v>175</v>
      </c>
      <c r="C152">
        <v>344</v>
      </c>
      <c r="D152">
        <v>207</v>
      </c>
      <c r="E152">
        <v>137</v>
      </c>
      <c r="F152">
        <v>0</v>
      </c>
      <c r="G152">
        <v>0</v>
      </c>
      <c r="H152">
        <v>0</v>
      </c>
      <c r="I152">
        <f>SUM(OvercrowdTbl[[#This Row],[1.01-1.50 occupants per room]:[&gt;=2.01 occupants per room]])/OvercrowdTbl[[#This Row],[Total Renter Occupied]]</f>
        <v>0</v>
      </c>
      <c r="J152">
        <f>SUM(OvercrowdTbl[[#This Row],[1.51-2 occupants per room]:[&gt;=2.01 occupants per room]])/OvercrowdTbl[[#This Row],[Total Renter Occupied]]</f>
        <v>0</v>
      </c>
      <c r="K152">
        <f>OvercrowdTbl[[#This Row],[&gt;=2.01 occupants per room]]/OvercrowdTbl[[#This Row],[Total Renter Occupied]]</f>
        <v>0</v>
      </c>
      <c r="L152">
        <v>13289</v>
      </c>
    </row>
    <row r="153" spans="1:12" x14ac:dyDescent="0.2">
      <c r="A153" t="s">
        <v>420</v>
      </c>
      <c r="B153" t="s">
        <v>176</v>
      </c>
      <c r="C153">
        <v>1963</v>
      </c>
      <c r="D153">
        <v>1207</v>
      </c>
      <c r="E153">
        <v>676</v>
      </c>
      <c r="F153">
        <v>80</v>
      </c>
      <c r="G153">
        <v>0</v>
      </c>
      <c r="H153">
        <v>0</v>
      </c>
      <c r="I153">
        <f>SUM(OvercrowdTbl[[#This Row],[1.01-1.50 occupants per room]:[&gt;=2.01 occupants per room]])/OvercrowdTbl[[#This Row],[Total Renter Occupied]]</f>
        <v>4.0753948038716251E-2</v>
      </c>
      <c r="J153">
        <f>SUM(OvercrowdTbl[[#This Row],[1.51-2 occupants per room]:[&gt;=2.01 occupants per room]])/OvercrowdTbl[[#This Row],[Total Renter Occupied]]</f>
        <v>0</v>
      </c>
      <c r="K153">
        <f>OvercrowdTbl[[#This Row],[&gt;=2.01 occupants per room]]/OvercrowdTbl[[#This Row],[Total Renter Occupied]]</f>
        <v>0</v>
      </c>
      <c r="L153">
        <v>13291</v>
      </c>
    </row>
    <row r="154" spans="1:12" x14ac:dyDescent="0.2">
      <c r="A154" t="s">
        <v>421</v>
      </c>
      <c r="B154" t="s">
        <v>177</v>
      </c>
      <c r="C154">
        <v>3624</v>
      </c>
      <c r="D154">
        <v>2308</v>
      </c>
      <c r="E154">
        <v>1303</v>
      </c>
      <c r="F154">
        <v>13</v>
      </c>
      <c r="G154">
        <v>0</v>
      </c>
      <c r="H154">
        <v>0</v>
      </c>
      <c r="I154">
        <f>SUM(OvercrowdTbl[[#This Row],[1.01-1.50 occupants per room]:[&gt;=2.01 occupants per room]])/OvercrowdTbl[[#This Row],[Total Renter Occupied]]</f>
        <v>3.5871964679911701E-3</v>
      </c>
      <c r="J154">
        <f>SUM(OvercrowdTbl[[#This Row],[1.51-2 occupants per room]:[&gt;=2.01 occupants per room]])/OvercrowdTbl[[#This Row],[Total Renter Occupied]]</f>
        <v>0</v>
      </c>
      <c r="K154">
        <f>OvercrowdTbl[[#This Row],[&gt;=2.01 occupants per room]]/OvercrowdTbl[[#This Row],[Total Renter Occupied]]</f>
        <v>0</v>
      </c>
      <c r="L154">
        <v>13293</v>
      </c>
    </row>
    <row r="155" spans="1:12" x14ac:dyDescent="0.2">
      <c r="A155" t="s">
        <v>417</v>
      </c>
      <c r="B155" t="s">
        <v>178</v>
      </c>
      <c r="C155">
        <v>6568</v>
      </c>
      <c r="D155">
        <v>4323</v>
      </c>
      <c r="E155">
        <v>2041</v>
      </c>
      <c r="F155">
        <v>204</v>
      </c>
      <c r="G155">
        <v>0</v>
      </c>
      <c r="H155">
        <v>0</v>
      </c>
      <c r="I155">
        <f>SUM(OvercrowdTbl[[#This Row],[1.01-1.50 occupants per room]:[&gt;=2.01 occupants per room]])/OvercrowdTbl[[#This Row],[Total Renter Occupied]]</f>
        <v>3.1059683313032885E-2</v>
      </c>
      <c r="J155">
        <f>SUM(OvercrowdTbl[[#This Row],[1.51-2 occupants per room]:[&gt;=2.01 occupants per room]])/OvercrowdTbl[[#This Row],[Total Renter Occupied]]</f>
        <v>0</v>
      </c>
      <c r="K155">
        <f>OvercrowdTbl[[#This Row],[&gt;=2.01 occupants per room]]/OvercrowdTbl[[#This Row],[Total Renter Occupied]]</f>
        <v>0</v>
      </c>
      <c r="L155">
        <v>13295</v>
      </c>
    </row>
    <row r="156" spans="1:12" x14ac:dyDescent="0.2">
      <c r="A156" t="s">
        <v>525</v>
      </c>
      <c r="B156" t="s">
        <v>184</v>
      </c>
      <c r="C156">
        <v>150</v>
      </c>
      <c r="D156">
        <v>125</v>
      </c>
      <c r="E156">
        <v>25</v>
      </c>
      <c r="F156">
        <v>0</v>
      </c>
      <c r="G156">
        <v>0</v>
      </c>
      <c r="H156">
        <v>0</v>
      </c>
      <c r="I156">
        <f>SUM(OvercrowdTbl[[#This Row],[1.01-1.50 occupants per room]:[&gt;=2.01 occupants per room]])/OvercrowdTbl[[#This Row],[Total Renter Occupied]]</f>
        <v>0</v>
      </c>
      <c r="J156">
        <f>SUM(OvercrowdTbl[[#This Row],[1.51-2 occupants per room]:[&gt;=2.01 occupants per room]])/OvercrowdTbl[[#This Row],[Total Renter Occupied]]</f>
        <v>0</v>
      </c>
      <c r="K156">
        <f>OvercrowdTbl[[#This Row],[&gt;=2.01 occupants per room]]/OvercrowdTbl[[#This Row],[Total Renter Occupied]]</f>
        <v>0</v>
      </c>
      <c r="L156">
        <v>13307</v>
      </c>
    </row>
    <row r="157" spans="1:12" x14ac:dyDescent="0.2">
      <c r="A157" t="s">
        <v>463</v>
      </c>
      <c r="B157" t="s">
        <v>188</v>
      </c>
      <c r="C157">
        <v>632</v>
      </c>
      <c r="D157">
        <v>429</v>
      </c>
      <c r="E157">
        <v>178</v>
      </c>
      <c r="F157">
        <v>25</v>
      </c>
      <c r="G157">
        <v>0</v>
      </c>
      <c r="H157">
        <v>0</v>
      </c>
      <c r="I157">
        <f>SUM(OvercrowdTbl[[#This Row],[1.01-1.50 occupants per room]:[&gt;=2.01 occupants per room]])/OvercrowdTbl[[#This Row],[Total Renter Occupied]]</f>
        <v>3.9556962025316458E-2</v>
      </c>
      <c r="J157">
        <f>SUM(OvercrowdTbl[[#This Row],[1.51-2 occupants per room]:[&gt;=2.01 occupants per room]])/OvercrowdTbl[[#This Row],[Total Renter Occupied]]</f>
        <v>0</v>
      </c>
      <c r="K157">
        <f>OvercrowdTbl[[#This Row],[&gt;=2.01 occupants per room]]/OvercrowdTbl[[#This Row],[Total Renter Occupied]]</f>
        <v>0</v>
      </c>
      <c r="L157">
        <v>13315</v>
      </c>
    </row>
    <row r="158" spans="1:12" x14ac:dyDescent="0.2">
      <c r="A158" t="s">
        <v>527</v>
      </c>
      <c r="B158" t="s">
        <v>189</v>
      </c>
      <c r="C158">
        <v>1371</v>
      </c>
      <c r="D158">
        <v>741</v>
      </c>
      <c r="E158">
        <v>630</v>
      </c>
      <c r="F158">
        <v>0</v>
      </c>
      <c r="G158">
        <v>0</v>
      </c>
      <c r="H158">
        <v>0</v>
      </c>
      <c r="I158">
        <f>SUM(OvercrowdTbl[[#This Row],[1.01-1.50 occupants per room]:[&gt;=2.01 occupants per room]])/OvercrowdTbl[[#This Row],[Total Renter Occupied]]</f>
        <v>0</v>
      </c>
      <c r="J158">
        <f>SUM(OvercrowdTbl[[#This Row],[1.51-2 occupants per room]:[&gt;=2.01 occupants per room]])/OvercrowdTbl[[#This Row],[Total Renter Occupied]]</f>
        <v>0</v>
      </c>
      <c r="K158">
        <f>OvercrowdTbl[[#This Row],[&gt;=2.01 occupants per room]]/OvercrowdTbl[[#This Row],[Total Renter Occupied]]</f>
        <v>0</v>
      </c>
      <c r="L158">
        <v>13317</v>
      </c>
    </row>
    <row r="159" spans="1:12" x14ac:dyDescent="0.2">
      <c r="A159" t="s">
        <v>479</v>
      </c>
      <c r="B159" t="s">
        <v>190</v>
      </c>
      <c r="C159">
        <v>709</v>
      </c>
      <c r="D159">
        <v>456</v>
      </c>
      <c r="E159">
        <v>171</v>
      </c>
      <c r="F159">
        <v>82</v>
      </c>
      <c r="G159">
        <v>0</v>
      </c>
      <c r="H159">
        <v>0</v>
      </c>
      <c r="I159">
        <f>SUM(OvercrowdTbl[[#This Row],[1.01-1.50 occupants per room]:[&gt;=2.01 occupants per room]])/OvercrowdTbl[[#This Row],[Total Renter Occupied]]</f>
        <v>0.1156558533145275</v>
      </c>
      <c r="J159">
        <f>SUM(OvercrowdTbl[[#This Row],[1.51-2 occupants per room]:[&gt;=2.01 occupants per room]])/OvercrowdTbl[[#This Row],[Total Renter Occupied]]</f>
        <v>0</v>
      </c>
      <c r="K159">
        <f>OvercrowdTbl[[#This Row],[&gt;=2.01 occupants per room]]/OvercrowdTbl[[#This Row],[Total Renter Occupied]]</f>
        <v>0</v>
      </c>
      <c r="L159">
        <v>13319</v>
      </c>
    </row>
    <row r="160" spans="1:12" x14ac:dyDescent="0.2">
      <c r="A160" t="s">
        <v>395</v>
      </c>
      <c r="B160" t="s">
        <v>191</v>
      </c>
      <c r="C160">
        <v>2258</v>
      </c>
      <c r="D160">
        <v>1449</v>
      </c>
      <c r="E160">
        <v>809</v>
      </c>
      <c r="F160">
        <v>0</v>
      </c>
      <c r="G160">
        <v>0</v>
      </c>
      <c r="H160">
        <v>0</v>
      </c>
      <c r="I160">
        <f>SUM(OvercrowdTbl[[#This Row],[1.01-1.50 occupants per room]:[&gt;=2.01 occupants per room]])/OvercrowdTbl[[#This Row],[Total Renter Occupied]]</f>
        <v>0</v>
      </c>
      <c r="J160">
        <f>SUM(OvercrowdTbl[[#This Row],[1.51-2 occupants per room]:[&gt;=2.01 occupants per room]])/OvercrowdTbl[[#This Row],[Total Renter Occupied]]</f>
        <v>0</v>
      </c>
      <c r="K160">
        <f>OvercrowdTbl[[#This Row],[&gt;=2.01 occupants per room]]/OvercrowdTbl[[#This Row],[Total Renter Occupied]]</f>
        <v>0</v>
      </c>
      <c r="L160">
        <v>13321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7F7-5E25-426D-8BC3-D380DE957A24}">
  <dimension ref="A1:L16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3.1640625" bestFit="1" customWidth="1"/>
    <col min="2" max="2" width="28.5" bestFit="1" customWidth="1"/>
    <col min="3" max="3" width="32.5" customWidth="1"/>
    <col min="4" max="5" width="49.83203125" customWidth="1"/>
  </cols>
  <sheetData>
    <row r="1" spans="1:12" x14ac:dyDescent="0.2">
      <c r="A1" t="s">
        <v>351</v>
      </c>
      <c r="B1" t="s">
        <v>352</v>
      </c>
      <c r="C1" t="s">
        <v>537</v>
      </c>
      <c r="D1" t="s">
        <v>538</v>
      </c>
      <c r="E1" t="s">
        <v>539</v>
      </c>
      <c r="F1" t="s">
        <v>540</v>
      </c>
      <c r="G1" t="s">
        <v>357</v>
      </c>
      <c r="H1" t="s">
        <v>358</v>
      </c>
      <c r="I1" t="s">
        <v>359</v>
      </c>
      <c r="J1" t="s">
        <v>360</v>
      </c>
      <c r="K1" t="s">
        <v>541</v>
      </c>
      <c r="L1" t="s">
        <v>362</v>
      </c>
    </row>
    <row r="2" spans="1:12" x14ac:dyDescent="0.2">
      <c r="A2" t="s">
        <v>192</v>
      </c>
      <c r="B2" t="s">
        <v>33</v>
      </c>
      <c r="C2">
        <v>255</v>
      </c>
      <c r="D2">
        <v>145</v>
      </c>
      <c r="E2">
        <v>50</v>
      </c>
      <c r="F2">
        <f t="shared" ref="F2:F65" si="0">SUM(C2:E2)</f>
        <v>450</v>
      </c>
      <c r="G2">
        <v>440</v>
      </c>
      <c r="H2">
        <v>330</v>
      </c>
      <c r="I2">
        <v>245</v>
      </c>
      <c r="J2">
        <f>SUM(HousingTbl[[#This Row],[Total: Less than or equal to 30% of HAMFI]:[Total: Greater than 50% but less than or equal to 80% of HAMFI]])</f>
        <v>1015</v>
      </c>
      <c r="K2">
        <f>HousingTbl[[#This Row],[Total with Housing Problems]]/HousingTbl[[#This Row],[Total renters]]</f>
        <v>0.44334975369458129</v>
      </c>
      <c r="L2">
        <v>13001</v>
      </c>
    </row>
    <row r="3" spans="1:12" x14ac:dyDescent="0.2">
      <c r="A3" t="s">
        <v>193</v>
      </c>
      <c r="B3" t="s">
        <v>34</v>
      </c>
      <c r="C3">
        <v>140</v>
      </c>
      <c r="D3">
        <v>75</v>
      </c>
      <c r="E3">
        <v>10</v>
      </c>
      <c r="F3">
        <f t="shared" si="0"/>
        <v>225</v>
      </c>
      <c r="G3">
        <v>255</v>
      </c>
      <c r="H3">
        <v>185</v>
      </c>
      <c r="I3">
        <v>165</v>
      </c>
      <c r="J3">
        <f>SUM(HousingTbl[[#This Row],[Total: Less than or equal to 30% of HAMFI]:[Total: Greater than 50% but less than or equal to 80% of HAMFI]])</f>
        <v>605</v>
      </c>
      <c r="K3">
        <f>HousingTbl[[#This Row],[Total with Housing Problems]]/HousingTbl[[#This Row],[Total renters]]</f>
        <v>0.37190082644628097</v>
      </c>
      <c r="L3">
        <v>13003</v>
      </c>
    </row>
    <row r="4" spans="1:12" x14ac:dyDescent="0.2">
      <c r="A4" t="s">
        <v>194</v>
      </c>
      <c r="B4" t="s">
        <v>35</v>
      </c>
      <c r="C4">
        <v>170</v>
      </c>
      <c r="D4">
        <v>145</v>
      </c>
      <c r="E4">
        <v>40</v>
      </c>
      <c r="F4">
        <f t="shared" si="0"/>
        <v>355</v>
      </c>
      <c r="G4">
        <v>325</v>
      </c>
      <c r="H4">
        <v>230</v>
      </c>
      <c r="I4">
        <v>270</v>
      </c>
      <c r="J4">
        <f>SUM(HousingTbl[[#This Row],[Total: Less than or equal to 30% of HAMFI]:[Total: Greater than 50% but less than or equal to 80% of HAMFI]])</f>
        <v>825</v>
      </c>
      <c r="K4">
        <f>HousingTbl[[#This Row],[Total with Housing Problems]]/HousingTbl[[#This Row],[Total renters]]</f>
        <v>0.4303030303030303</v>
      </c>
      <c r="L4">
        <v>13005</v>
      </c>
    </row>
    <row r="5" spans="1:12" x14ac:dyDescent="0.2">
      <c r="A5" t="s">
        <v>195</v>
      </c>
      <c r="B5" t="s">
        <v>36</v>
      </c>
      <c r="C5">
        <v>120</v>
      </c>
      <c r="D5">
        <v>10</v>
      </c>
      <c r="E5">
        <v>20</v>
      </c>
      <c r="F5">
        <f t="shared" si="0"/>
        <v>150</v>
      </c>
      <c r="G5">
        <v>190</v>
      </c>
      <c r="H5">
        <v>35</v>
      </c>
      <c r="I5">
        <v>130</v>
      </c>
      <c r="J5">
        <f>SUM(HousingTbl[[#This Row],[Total: Less than or equal to 30% of HAMFI]:[Total: Greater than 50% but less than or equal to 80% of HAMFI]])</f>
        <v>355</v>
      </c>
      <c r="K5">
        <f>HousingTbl[[#This Row],[Total with Housing Problems]]/HousingTbl[[#This Row],[Total renters]]</f>
        <v>0.42253521126760563</v>
      </c>
      <c r="L5">
        <v>13007</v>
      </c>
    </row>
    <row r="6" spans="1:12" x14ac:dyDescent="0.2">
      <c r="A6" t="s">
        <v>196</v>
      </c>
      <c r="B6" t="s">
        <v>37</v>
      </c>
      <c r="C6">
        <v>1435</v>
      </c>
      <c r="D6">
        <v>1220</v>
      </c>
      <c r="E6">
        <v>410</v>
      </c>
      <c r="F6">
        <f t="shared" si="0"/>
        <v>3065</v>
      </c>
      <c r="G6">
        <v>2130</v>
      </c>
      <c r="H6">
        <v>1445</v>
      </c>
      <c r="I6">
        <v>895</v>
      </c>
      <c r="J6">
        <f>SUM(HousingTbl[[#This Row],[Total: Less than or equal to 30% of HAMFI]:[Total: Greater than 50% but less than or equal to 80% of HAMFI]])</f>
        <v>4470</v>
      </c>
      <c r="K6">
        <f>HousingTbl[[#This Row],[Total with Housing Problems]]/HousingTbl[[#This Row],[Total renters]]</f>
        <v>0.68568232662192397</v>
      </c>
      <c r="L6">
        <v>13009</v>
      </c>
    </row>
    <row r="7" spans="1:12" x14ac:dyDescent="0.2">
      <c r="A7" t="s">
        <v>197</v>
      </c>
      <c r="B7" t="s">
        <v>38</v>
      </c>
      <c r="C7">
        <v>180</v>
      </c>
      <c r="D7">
        <v>195</v>
      </c>
      <c r="E7">
        <v>250</v>
      </c>
      <c r="F7">
        <f t="shared" si="0"/>
        <v>625</v>
      </c>
      <c r="G7">
        <v>360</v>
      </c>
      <c r="H7">
        <v>280</v>
      </c>
      <c r="I7">
        <v>475</v>
      </c>
      <c r="J7">
        <f>SUM(HousingTbl[[#This Row],[Total: Less than or equal to 30% of HAMFI]:[Total: Greater than 50% but less than or equal to 80% of HAMFI]])</f>
        <v>1115</v>
      </c>
      <c r="K7">
        <f>HousingTbl[[#This Row],[Total with Housing Problems]]/HousingTbl[[#This Row],[Total renters]]</f>
        <v>0.5605381165919282</v>
      </c>
      <c r="L7">
        <v>13011</v>
      </c>
    </row>
    <row r="8" spans="1:12" x14ac:dyDescent="0.2">
      <c r="A8" t="s">
        <v>198</v>
      </c>
      <c r="B8" t="s">
        <v>39</v>
      </c>
      <c r="C8">
        <v>1310</v>
      </c>
      <c r="D8">
        <v>990</v>
      </c>
      <c r="E8">
        <v>285</v>
      </c>
      <c r="F8">
        <f t="shared" si="0"/>
        <v>2585</v>
      </c>
      <c r="G8">
        <v>1700</v>
      </c>
      <c r="H8">
        <v>1455</v>
      </c>
      <c r="I8">
        <v>1460</v>
      </c>
      <c r="J8">
        <f>SUM(HousingTbl[[#This Row],[Total: Less than or equal to 30% of HAMFI]:[Total: Greater than 50% but less than or equal to 80% of HAMFI]])</f>
        <v>4615</v>
      </c>
      <c r="K8">
        <f>HousingTbl[[#This Row],[Total with Housing Problems]]/HousingTbl[[#This Row],[Total renters]]</f>
        <v>0.56013001083423619</v>
      </c>
      <c r="L8">
        <v>13013</v>
      </c>
    </row>
    <row r="9" spans="1:12" x14ac:dyDescent="0.2">
      <c r="A9" t="s">
        <v>199</v>
      </c>
      <c r="B9" t="s">
        <v>40</v>
      </c>
      <c r="C9">
        <v>2710</v>
      </c>
      <c r="D9">
        <v>2035</v>
      </c>
      <c r="E9">
        <v>605</v>
      </c>
      <c r="F9">
        <f t="shared" si="0"/>
        <v>5350</v>
      </c>
      <c r="G9">
        <v>3270</v>
      </c>
      <c r="H9">
        <v>2720</v>
      </c>
      <c r="I9">
        <v>3335</v>
      </c>
      <c r="J9">
        <f>SUM(HousingTbl[[#This Row],[Total: Less than or equal to 30% of HAMFI]:[Total: Greater than 50% but less than or equal to 80% of HAMFI]])</f>
        <v>9325</v>
      </c>
      <c r="K9">
        <f>HousingTbl[[#This Row],[Total with Housing Problems]]/HousingTbl[[#This Row],[Total renters]]</f>
        <v>0.57372654155495983</v>
      </c>
      <c r="L9">
        <v>13015</v>
      </c>
    </row>
    <row r="10" spans="1:12" x14ac:dyDescent="0.2">
      <c r="A10" t="s">
        <v>200</v>
      </c>
      <c r="B10" t="s">
        <v>41</v>
      </c>
      <c r="C10">
        <v>390</v>
      </c>
      <c r="D10">
        <v>325</v>
      </c>
      <c r="E10">
        <v>165</v>
      </c>
      <c r="F10">
        <f t="shared" si="0"/>
        <v>880</v>
      </c>
      <c r="G10">
        <v>850</v>
      </c>
      <c r="H10">
        <v>470</v>
      </c>
      <c r="I10">
        <v>600</v>
      </c>
      <c r="J10">
        <f>SUM(HousingTbl[[#This Row],[Total: Less than or equal to 30% of HAMFI]:[Total: Greater than 50% but less than or equal to 80% of HAMFI]])</f>
        <v>1920</v>
      </c>
      <c r="K10">
        <f>HousingTbl[[#This Row],[Total with Housing Problems]]/HousingTbl[[#This Row],[Total renters]]</f>
        <v>0.45833333333333331</v>
      </c>
      <c r="L10">
        <v>13017</v>
      </c>
    </row>
    <row r="11" spans="1:12" x14ac:dyDescent="0.2">
      <c r="A11" t="s">
        <v>201</v>
      </c>
      <c r="B11" t="s">
        <v>42</v>
      </c>
      <c r="C11">
        <v>470</v>
      </c>
      <c r="D11">
        <v>335</v>
      </c>
      <c r="E11">
        <v>120</v>
      </c>
      <c r="F11">
        <f t="shared" si="0"/>
        <v>925</v>
      </c>
      <c r="G11">
        <v>765</v>
      </c>
      <c r="H11">
        <v>500</v>
      </c>
      <c r="I11">
        <v>455</v>
      </c>
      <c r="J11">
        <f>SUM(HousingTbl[[#This Row],[Total: Less than or equal to 30% of HAMFI]:[Total: Greater than 50% but less than or equal to 80% of HAMFI]])</f>
        <v>1720</v>
      </c>
      <c r="K11">
        <f>HousingTbl[[#This Row],[Total with Housing Problems]]/HousingTbl[[#This Row],[Total renters]]</f>
        <v>0.53779069767441856</v>
      </c>
      <c r="L11">
        <v>13019</v>
      </c>
    </row>
    <row r="12" spans="1:12" x14ac:dyDescent="0.2">
      <c r="A12" t="s">
        <v>202</v>
      </c>
      <c r="B12" t="s">
        <v>43</v>
      </c>
      <c r="C12">
        <v>5990</v>
      </c>
      <c r="D12">
        <v>3720</v>
      </c>
      <c r="E12">
        <v>2985</v>
      </c>
      <c r="F12">
        <f t="shared" si="0"/>
        <v>12695</v>
      </c>
      <c r="G12">
        <v>8370</v>
      </c>
      <c r="H12">
        <v>4570</v>
      </c>
      <c r="I12">
        <v>5195</v>
      </c>
      <c r="J12">
        <f>SUM(HousingTbl[[#This Row],[Total: Less than or equal to 30% of HAMFI]:[Total: Greater than 50% but less than or equal to 80% of HAMFI]])</f>
        <v>18135</v>
      </c>
      <c r="K12">
        <f>HousingTbl[[#This Row],[Total with Housing Problems]]/HousingTbl[[#This Row],[Total renters]]</f>
        <v>0.70002757099531288</v>
      </c>
      <c r="L12">
        <v>13021</v>
      </c>
    </row>
    <row r="13" spans="1:12" x14ac:dyDescent="0.2">
      <c r="A13" t="s">
        <v>203</v>
      </c>
      <c r="B13" t="s">
        <v>44</v>
      </c>
      <c r="C13">
        <v>190</v>
      </c>
      <c r="D13">
        <v>70</v>
      </c>
      <c r="E13">
        <v>25</v>
      </c>
      <c r="F13">
        <f t="shared" si="0"/>
        <v>285</v>
      </c>
      <c r="G13">
        <v>335</v>
      </c>
      <c r="H13">
        <v>130</v>
      </c>
      <c r="I13">
        <v>215</v>
      </c>
      <c r="J13">
        <f>SUM(HousingTbl[[#This Row],[Total: Less than or equal to 30% of HAMFI]:[Total: Greater than 50% but less than or equal to 80% of HAMFI]])</f>
        <v>680</v>
      </c>
      <c r="K13">
        <f>HousingTbl[[#This Row],[Total with Housing Problems]]/HousingTbl[[#This Row],[Total renters]]</f>
        <v>0.41911764705882354</v>
      </c>
      <c r="L13">
        <v>13023</v>
      </c>
    </row>
    <row r="14" spans="1:12" x14ac:dyDescent="0.2">
      <c r="A14" t="s">
        <v>204</v>
      </c>
      <c r="B14" t="s">
        <v>45</v>
      </c>
      <c r="C14">
        <v>270</v>
      </c>
      <c r="D14">
        <v>265</v>
      </c>
      <c r="E14">
        <v>35</v>
      </c>
      <c r="F14">
        <f t="shared" si="0"/>
        <v>570</v>
      </c>
      <c r="G14">
        <v>315</v>
      </c>
      <c r="H14">
        <v>500</v>
      </c>
      <c r="I14">
        <v>245</v>
      </c>
      <c r="J14">
        <f>SUM(HousingTbl[[#This Row],[Total: Less than or equal to 30% of HAMFI]:[Total: Greater than 50% but less than or equal to 80% of HAMFI]])</f>
        <v>1060</v>
      </c>
      <c r="K14">
        <f>HousingTbl[[#This Row],[Total with Housing Problems]]/HousingTbl[[#This Row],[Total renters]]</f>
        <v>0.53773584905660377</v>
      </c>
      <c r="L14">
        <v>13025</v>
      </c>
    </row>
    <row r="15" spans="1:12" x14ac:dyDescent="0.2">
      <c r="A15" t="s">
        <v>205</v>
      </c>
      <c r="B15" t="s">
        <v>46</v>
      </c>
      <c r="C15">
        <v>310</v>
      </c>
      <c r="D15">
        <v>155</v>
      </c>
      <c r="E15">
        <v>90</v>
      </c>
      <c r="F15">
        <f t="shared" si="0"/>
        <v>555</v>
      </c>
      <c r="G15">
        <v>510</v>
      </c>
      <c r="H15">
        <v>220</v>
      </c>
      <c r="I15">
        <v>395</v>
      </c>
      <c r="J15">
        <f>SUM(HousingTbl[[#This Row],[Total: Less than or equal to 30% of HAMFI]:[Total: Greater than 50% but less than or equal to 80% of HAMFI]])</f>
        <v>1125</v>
      </c>
      <c r="K15">
        <f>HousingTbl[[#This Row],[Total with Housing Problems]]/HousingTbl[[#This Row],[Total renters]]</f>
        <v>0.49333333333333335</v>
      </c>
      <c r="L15">
        <v>13027</v>
      </c>
    </row>
    <row r="16" spans="1:12" x14ac:dyDescent="0.2">
      <c r="A16" t="s">
        <v>206</v>
      </c>
      <c r="B16" t="s">
        <v>47</v>
      </c>
      <c r="C16">
        <v>585</v>
      </c>
      <c r="D16">
        <v>595</v>
      </c>
      <c r="E16">
        <v>490</v>
      </c>
      <c r="F16">
        <f t="shared" si="0"/>
        <v>1670</v>
      </c>
      <c r="G16">
        <v>785</v>
      </c>
      <c r="H16">
        <v>750</v>
      </c>
      <c r="I16">
        <v>725</v>
      </c>
      <c r="J16">
        <f>SUM(HousingTbl[[#This Row],[Total: Less than or equal to 30% of HAMFI]:[Total: Greater than 50% but less than or equal to 80% of HAMFI]])</f>
        <v>2260</v>
      </c>
      <c r="K16">
        <f>HousingTbl[[#This Row],[Total with Housing Problems]]/HousingTbl[[#This Row],[Total renters]]</f>
        <v>0.73893805309734517</v>
      </c>
      <c r="L16">
        <v>13029</v>
      </c>
    </row>
    <row r="17" spans="1:12" x14ac:dyDescent="0.2">
      <c r="A17" t="s">
        <v>207</v>
      </c>
      <c r="B17" t="s">
        <v>48</v>
      </c>
      <c r="C17">
        <v>2470</v>
      </c>
      <c r="D17">
        <v>2135</v>
      </c>
      <c r="E17">
        <v>1155</v>
      </c>
      <c r="F17">
        <f t="shared" si="0"/>
        <v>5760</v>
      </c>
      <c r="G17">
        <v>3095</v>
      </c>
      <c r="H17">
        <v>2445</v>
      </c>
      <c r="I17">
        <v>2750</v>
      </c>
      <c r="J17">
        <f>SUM(HousingTbl[[#This Row],[Total: Less than or equal to 30% of HAMFI]:[Total: Greater than 50% but less than or equal to 80% of HAMFI]])</f>
        <v>8290</v>
      </c>
      <c r="K17">
        <f>HousingTbl[[#This Row],[Total with Housing Problems]]/HousingTbl[[#This Row],[Total renters]]</f>
        <v>0.69481302774427023</v>
      </c>
      <c r="L17">
        <v>13031</v>
      </c>
    </row>
    <row r="18" spans="1:12" x14ac:dyDescent="0.2">
      <c r="A18" t="s">
        <v>208</v>
      </c>
      <c r="B18" t="s">
        <v>49</v>
      </c>
      <c r="C18">
        <v>695</v>
      </c>
      <c r="D18">
        <v>175</v>
      </c>
      <c r="E18">
        <v>115</v>
      </c>
      <c r="F18">
        <f t="shared" si="0"/>
        <v>985</v>
      </c>
      <c r="G18">
        <v>890</v>
      </c>
      <c r="H18">
        <v>335</v>
      </c>
      <c r="I18">
        <v>495</v>
      </c>
      <c r="J18">
        <f>SUM(HousingTbl[[#This Row],[Total: Less than or equal to 30% of HAMFI]:[Total: Greater than 50% but less than or equal to 80% of HAMFI]])</f>
        <v>1720</v>
      </c>
      <c r="K18">
        <f>HousingTbl[[#This Row],[Total with Housing Problems]]/HousingTbl[[#This Row],[Total renters]]</f>
        <v>0.57267441860465118</v>
      </c>
      <c r="L18">
        <v>13033</v>
      </c>
    </row>
    <row r="19" spans="1:12" x14ac:dyDescent="0.2">
      <c r="A19" t="s">
        <v>209</v>
      </c>
      <c r="B19" t="s">
        <v>50</v>
      </c>
      <c r="C19">
        <v>245</v>
      </c>
      <c r="D19">
        <v>505</v>
      </c>
      <c r="E19">
        <v>315</v>
      </c>
      <c r="F19">
        <f t="shared" si="0"/>
        <v>1065</v>
      </c>
      <c r="G19">
        <v>465</v>
      </c>
      <c r="H19">
        <v>550</v>
      </c>
      <c r="I19">
        <v>570</v>
      </c>
      <c r="J19">
        <f>SUM(HousingTbl[[#This Row],[Total: Less than or equal to 30% of HAMFI]:[Total: Greater than 50% but less than or equal to 80% of HAMFI]])</f>
        <v>1585</v>
      </c>
      <c r="K19">
        <f>HousingTbl[[#This Row],[Total with Housing Problems]]/HousingTbl[[#This Row],[Total renters]]</f>
        <v>0.67192429022082023</v>
      </c>
      <c r="L19">
        <v>13035</v>
      </c>
    </row>
    <row r="20" spans="1:12" x14ac:dyDescent="0.2">
      <c r="A20" t="s">
        <v>210</v>
      </c>
      <c r="B20" t="s">
        <v>51</v>
      </c>
      <c r="C20">
        <v>105</v>
      </c>
      <c r="D20">
        <v>20</v>
      </c>
      <c r="E20">
        <v>15</v>
      </c>
      <c r="F20">
        <f t="shared" si="0"/>
        <v>140</v>
      </c>
      <c r="G20">
        <v>195</v>
      </c>
      <c r="H20">
        <v>100</v>
      </c>
      <c r="I20">
        <v>150</v>
      </c>
      <c r="J20">
        <f>SUM(HousingTbl[[#This Row],[Total: Less than or equal to 30% of HAMFI]:[Total: Greater than 50% but less than or equal to 80% of HAMFI]])</f>
        <v>445</v>
      </c>
      <c r="K20">
        <f>HousingTbl[[#This Row],[Total with Housing Problems]]/HousingTbl[[#This Row],[Total renters]]</f>
        <v>0.3146067415730337</v>
      </c>
      <c r="L20">
        <v>13037</v>
      </c>
    </row>
    <row r="21" spans="1:12" x14ac:dyDescent="0.2">
      <c r="A21" t="s">
        <v>211</v>
      </c>
      <c r="B21" t="s">
        <v>52</v>
      </c>
      <c r="C21">
        <v>1190</v>
      </c>
      <c r="D21">
        <v>775</v>
      </c>
      <c r="E21">
        <v>1075</v>
      </c>
      <c r="F21">
        <f t="shared" si="0"/>
        <v>3040</v>
      </c>
      <c r="G21">
        <v>1390</v>
      </c>
      <c r="H21">
        <v>1010</v>
      </c>
      <c r="I21">
        <v>1690</v>
      </c>
      <c r="J21">
        <f>SUM(HousingTbl[[#This Row],[Total: Less than or equal to 30% of HAMFI]:[Total: Greater than 50% but less than or equal to 80% of HAMFI]])</f>
        <v>4090</v>
      </c>
      <c r="K21">
        <f>HousingTbl[[#This Row],[Total with Housing Problems]]/HousingTbl[[#This Row],[Total renters]]</f>
        <v>0.74327628361858189</v>
      </c>
      <c r="L21">
        <v>13039</v>
      </c>
    </row>
    <row r="22" spans="1:12" x14ac:dyDescent="0.2">
      <c r="A22" t="s">
        <v>212</v>
      </c>
      <c r="B22" t="s">
        <v>53</v>
      </c>
      <c r="C22">
        <v>520</v>
      </c>
      <c r="D22">
        <v>260</v>
      </c>
      <c r="E22">
        <v>125</v>
      </c>
      <c r="F22">
        <f t="shared" si="0"/>
        <v>905</v>
      </c>
      <c r="G22">
        <v>680</v>
      </c>
      <c r="H22">
        <v>330</v>
      </c>
      <c r="I22">
        <v>365</v>
      </c>
      <c r="J22">
        <f>SUM(HousingTbl[[#This Row],[Total: Less than or equal to 30% of HAMFI]:[Total: Greater than 50% but less than or equal to 80% of HAMFI]])</f>
        <v>1375</v>
      </c>
      <c r="K22">
        <f>HousingTbl[[#This Row],[Total with Housing Problems]]/HousingTbl[[#This Row],[Total renters]]</f>
        <v>0.6581818181818182</v>
      </c>
      <c r="L22">
        <v>13043</v>
      </c>
    </row>
    <row r="23" spans="1:12" x14ac:dyDescent="0.2">
      <c r="A23" t="s">
        <v>213</v>
      </c>
      <c r="B23" t="s">
        <v>54</v>
      </c>
      <c r="C23">
        <v>3435</v>
      </c>
      <c r="D23">
        <v>1590</v>
      </c>
      <c r="E23">
        <v>485</v>
      </c>
      <c r="F23">
        <f t="shared" si="0"/>
        <v>5510</v>
      </c>
      <c r="G23">
        <v>4530</v>
      </c>
      <c r="H23">
        <v>2580</v>
      </c>
      <c r="I23">
        <v>3020</v>
      </c>
      <c r="J23">
        <f>SUM(HousingTbl[[#This Row],[Total: Less than or equal to 30% of HAMFI]:[Total: Greater than 50% but less than or equal to 80% of HAMFI]])</f>
        <v>10130</v>
      </c>
      <c r="K23">
        <f>HousingTbl[[#This Row],[Total with Housing Problems]]/HousingTbl[[#This Row],[Total renters]]</f>
        <v>0.54392892398815396</v>
      </c>
      <c r="L23">
        <v>13045</v>
      </c>
    </row>
    <row r="24" spans="1:12" x14ac:dyDescent="0.2">
      <c r="A24" t="s">
        <v>214</v>
      </c>
      <c r="B24" t="s">
        <v>55</v>
      </c>
      <c r="C24">
        <v>955</v>
      </c>
      <c r="D24">
        <v>800</v>
      </c>
      <c r="E24">
        <v>390</v>
      </c>
      <c r="F24">
        <f t="shared" si="0"/>
        <v>2145</v>
      </c>
      <c r="G24">
        <v>1345</v>
      </c>
      <c r="H24">
        <v>1050</v>
      </c>
      <c r="I24">
        <v>1745</v>
      </c>
      <c r="J24">
        <f>SUM(HousingTbl[[#This Row],[Total: Less than or equal to 30% of HAMFI]:[Total: Greater than 50% but less than or equal to 80% of HAMFI]])</f>
        <v>4140</v>
      </c>
      <c r="K24">
        <f>HousingTbl[[#This Row],[Total with Housing Problems]]/HousingTbl[[#This Row],[Total renters]]</f>
        <v>0.51811594202898548</v>
      </c>
      <c r="L24">
        <v>13047</v>
      </c>
    </row>
    <row r="25" spans="1:12" x14ac:dyDescent="0.2">
      <c r="A25" t="s">
        <v>215</v>
      </c>
      <c r="B25" t="s">
        <v>56</v>
      </c>
      <c r="C25">
        <v>190</v>
      </c>
      <c r="D25">
        <v>140</v>
      </c>
      <c r="E25">
        <v>40</v>
      </c>
      <c r="F25">
        <f t="shared" si="0"/>
        <v>370</v>
      </c>
      <c r="G25">
        <v>325</v>
      </c>
      <c r="H25">
        <v>245</v>
      </c>
      <c r="I25">
        <v>140</v>
      </c>
      <c r="J25">
        <f>SUM(HousingTbl[[#This Row],[Total: Less than or equal to 30% of HAMFI]:[Total: Greater than 50% but less than or equal to 80% of HAMFI]])</f>
        <v>710</v>
      </c>
      <c r="K25">
        <f>HousingTbl[[#This Row],[Total with Housing Problems]]/HousingTbl[[#This Row],[Total renters]]</f>
        <v>0.52112676056338025</v>
      </c>
      <c r="L25">
        <v>13049</v>
      </c>
    </row>
    <row r="26" spans="1:12" x14ac:dyDescent="0.2">
      <c r="A26" t="s">
        <v>216</v>
      </c>
      <c r="B26" t="s">
        <v>57</v>
      </c>
      <c r="C26">
        <v>8180</v>
      </c>
      <c r="D26">
        <v>6850</v>
      </c>
      <c r="E26">
        <v>5285</v>
      </c>
      <c r="F26">
        <f t="shared" si="0"/>
        <v>20315</v>
      </c>
      <c r="G26">
        <v>11065</v>
      </c>
      <c r="H26">
        <v>8240</v>
      </c>
      <c r="I26">
        <v>9875</v>
      </c>
      <c r="J26">
        <f>SUM(HousingTbl[[#This Row],[Total: Less than or equal to 30% of HAMFI]:[Total: Greater than 50% but less than or equal to 80% of HAMFI]])</f>
        <v>29180</v>
      </c>
      <c r="K26">
        <f>HousingTbl[[#This Row],[Total with Housing Problems]]/HousingTbl[[#This Row],[Total renters]]</f>
        <v>0.69619602467443453</v>
      </c>
      <c r="L26">
        <v>13051</v>
      </c>
    </row>
    <row r="27" spans="1:12" x14ac:dyDescent="0.2">
      <c r="A27" t="s">
        <v>217</v>
      </c>
      <c r="B27" t="s">
        <v>58</v>
      </c>
      <c r="C27">
        <v>235</v>
      </c>
      <c r="D27">
        <v>165</v>
      </c>
      <c r="E27">
        <v>270</v>
      </c>
      <c r="F27">
        <f t="shared" si="0"/>
        <v>670</v>
      </c>
      <c r="G27">
        <v>280</v>
      </c>
      <c r="H27">
        <v>210</v>
      </c>
      <c r="I27">
        <v>445</v>
      </c>
      <c r="J27">
        <f>SUM(HousingTbl[[#This Row],[Total: Less than or equal to 30% of HAMFI]:[Total: Greater than 50% but less than or equal to 80% of HAMFI]])</f>
        <v>935</v>
      </c>
      <c r="K27">
        <f>HousingTbl[[#This Row],[Total with Housing Problems]]/HousingTbl[[#This Row],[Total renters]]</f>
        <v>0.71657754010695185</v>
      </c>
      <c r="L27">
        <v>13053</v>
      </c>
    </row>
    <row r="28" spans="1:12" x14ac:dyDescent="0.2">
      <c r="A28" t="s">
        <v>218</v>
      </c>
      <c r="B28" t="s">
        <v>59</v>
      </c>
      <c r="C28">
        <v>390</v>
      </c>
      <c r="D28">
        <v>410</v>
      </c>
      <c r="E28">
        <v>275</v>
      </c>
      <c r="F28">
        <f t="shared" si="0"/>
        <v>1075</v>
      </c>
      <c r="G28">
        <v>680</v>
      </c>
      <c r="H28">
        <v>690</v>
      </c>
      <c r="I28">
        <v>690</v>
      </c>
      <c r="J28">
        <f>SUM(HousingTbl[[#This Row],[Total: Less than or equal to 30% of HAMFI]:[Total: Greater than 50% but less than or equal to 80% of HAMFI]])</f>
        <v>2060</v>
      </c>
      <c r="K28">
        <f>HousingTbl[[#This Row],[Total with Housing Problems]]/HousingTbl[[#This Row],[Total renters]]</f>
        <v>0.52184466019417475</v>
      </c>
      <c r="L28">
        <v>13055</v>
      </c>
    </row>
    <row r="29" spans="1:12" x14ac:dyDescent="0.2">
      <c r="A29" t="s">
        <v>219</v>
      </c>
      <c r="B29" t="s">
        <v>60</v>
      </c>
      <c r="C29">
        <v>3045</v>
      </c>
      <c r="D29">
        <v>2765</v>
      </c>
      <c r="E29">
        <v>1915</v>
      </c>
      <c r="F29">
        <f t="shared" si="0"/>
        <v>7725</v>
      </c>
      <c r="G29">
        <v>4005</v>
      </c>
      <c r="H29">
        <v>3330</v>
      </c>
      <c r="I29">
        <v>4430</v>
      </c>
      <c r="J29">
        <f>SUM(HousingTbl[[#This Row],[Total: Less than or equal to 30% of HAMFI]:[Total: Greater than 50% but less than or equal to 80% of HAMFI]])</f>
        <v>11765</v>
      </c>
      <c r="K29">
        <f>HousingTbl[[#This Row],[Total with Housing Problems]]/HousingTbl[[#This Row],[Total renters]]</f>
        <v>0.65660858478538031</v>
      </c>
      <c r="L29">
        <v>13057</v>
      </c>
    </row>
    <row r="30" spans="1:12" x14ac:dyDescent="0.2">
      <c r="A30" t="s">
        <v>220</v>
      </c>
      <c r="B30" t="s">
        <v>61</v>
      </c>
      <c r="C30">
        <v>8175</v>
      </c>
      <c r="D30">
        <v>4625</v>
      </c>
      <c r="E30">
        <v>2765</v>
      </c>
      <c r="F30">
        <f t="shared" si="0"/>
        <v>15565</v>
      </c>
      <c r="G30">
        <v>10245</v>
      </c>
      <c r="H30">
        <v>5455</v>
      </c>
      <c r="I30">
        <v>6350</v>
      </c>
      <c r="J30">
        <f>SUM(HousingTbl[[#This Row],[Total: Less than or equal to 30% of HAMFI]:[Total: Greater than 50% but less than or equal to 80% of HAMFI]])</f>
        <v>22050</v>
      </c>
      <c r="K30">
        <f>HousingTbl[[#This Row],[Total with Housing Problems]]/HousingTbl[[#This Row],[Total renters]]</f>
        <v>0.70589569160997734</v>
      </c>
      <c r="L30">
        <v>13059</v>
      </c>
    </row>
    <row r="31" spans="1:12" x14ac:dyDescent="0.2">
      <c r="A31" t="s">
        <v>221</v>
      </c>
      <c r="B31" t="s">
        <v>62</v>
      </c>
      <c r="C31">
        <v>80</v>
      </c>
      <c r="D31">
        <v>25</v>
      </c>
      <c r="E31">
        <v>4</v>
      </c>
      <c r="F31">
        <f t="shared" si="0"/>
        <v>109</v>
      </c>
      <c r="G31">
        <v>115</v>
      </c>
      <c r="H31">
        <v>85</v>
      </c>
      <c r="I31">
        <v>70</v>
      </c>
      <c r="J31">
        <f>SUM(HousingTbl[[#This Row],[Total: Less than or equal to 30% of HAMFI]:[Total: Greater than 50% but less than or equal to 80% of HAMFI]])</f>
        <v>270</v>
      </c>
      <c r="K31">
        <f>HousingTbl[[#This Row],[Total with Housing Problems]]/HousingTbl[[#This Row],[Total renters]]</f>
        <v>0.40370370370370373</v>
      </c>
      <c r="L31">
        <v>13061</v>
      </c>
    </row>
    <row r="32" spans="1:12" x14ac:dyDescent="0.2">
      <c r="A32" t="s">
        <v>222</v>
      </c>
      <c r="B32" t="s">
        <v>63</v>
      </c>
      <c r="C32">
        <v>10620</v>
      </c>
      <c r="D32">
        <v>8815</v>
      </c>
      <c r="E32">
        <v>3915</v>
      </c>
      <c r="F32">
        <f t="shared" si="0"/>
        <v>23350</v>
      </c>
      <c r="G32">
        <v>12645</v>
      </c>
      <c r="H32">
        <v>10535</v>
      </c>
      <c r="I32">
        <v>11855</v>
      </c>
      <c r="J32">
        <f>SUM(HousingTbl[[#This Row],[Total: Less than or equal to 30% of HAMFI]:[Total: Greater than 50% but less than or equal to 80% of HAMFI]])</f>
        <v>35035</v>
      </c>
      <c r="K32">
        <f>HousingTbl[[#This Row],[Total with Housing Problems]]/HousingTbl[[#This Row],[Total renters]]</f>
        <v>0.66647638076209503</v>
      </c>
      <c r="L32">
        <v>13063</v>
      </c>
    </row>
    <row r="33" spans="1:12" x14ac:dyDescent="0.2">
      <c r="A33" t="s">
        <v>223</v>
      </c>
      <c r="B33" t="s">
        <v>64</v>
      </c>
      <c r="C33">
        <v>135</v>
      </c>
      <c r="D33">
        <v>35</v>
      </c>
      <c r="E33">
        <v>30</v>
      </c>
      <c r="F33">
        <f t="shared" si="0"/>
        <v>200</v>
      </c>
      <c r="G33">
        <v>285</v>
      </c>
      <c r="H33">
        <v>85</v>
      </c>
      <c r="I33">
        <v>95</v>
      </c>
      <c r="J33">
        <f>SUM(HousingTbl[[#This Row],[Total: Less than or equal to 30% of HAMFI]:[Total: Greater than 50% but less than or equal to 80% of HAMFI]])</f>
        <v>465</v>
      </c>
      <c r="K33">
        <f>HousingTbl[[#This Row],[Total with Housing Problems]]/HousingTbl[[#This Row],[Total renters]]</f>
        <v>0.43010752688172044</v>
      </c>
      <c r="L33">
        <v>13065</v>
      </c>
    </row>
    <row r="34" spans="1:12" x14ac:dyDescent="0.2">
      <c r="A34" t="s">
        <v>224</v>
      </c>
      <c r="B34" t="s">
        <v>65</v>
      </c>
      <c r="C34">
        <v>13420</v>
      </c>
      <c r="D34">
        <v>14455</v>
      </c>
      <c r="E34">
        <v>13055</v>
      </c>
      <c r="F34">
        <f t="shared" si="0"/>
        <v>40930</v>
      </c>
      <c r="G34">
        <v>16420</v>
      </c>
      <c r="H34">
        <v>16080</v>
      </c>
      <c r="I34">
        <v>22420</v>
      </c>
      <c r="J34">
        <f>SUM(HousingTbl[[#This Row],[Total: Less than or equal to 30% of HAMFI]:[Total: Greater than 50% but less than or equal to 80% of HAMFI]])</f>
        <v>54920</v>
      </c>
      <c r="K34">
        <f>HousingTbl[[#This Row],[Total with Housing Problems]]/HousingTbl[[#This Row],[Total renters]]</f>
        <v>0.74526584122359796</v>
      </c>
      <c r="L34">
        <v>13067</v>
      </c>
    </row>
    <row r="35" spans="1:12" x14ac:dyDescent="0.2">
      <c r="A35" t="s">
        <v>225</v>
      </c>
      <c r="B35" t="s">
        <v>66</v>
      </c>
      <c r="C35">
        <v>940</v>
      </c>
      <c r="D35">
        <v>605</v>
      </c>
      <c r="E35">
        <v>310</v>
      </c>
      <c r="F35">
        <f t="shared" si="0"/>
        <v>1855</v>
      </c>
      <c r="G35">
        <v>1370</v>
      </c>
      <c r="H35">
        <v>930</v>
      </c>
      <c r="I35">
        <v>1265</v>
      </c>
      <c r="J35">
        <f>SUM(HousingTbl[[#This Row],[Total: Less than or equal to 30% of HAMFI]:[Total: Greater than 50% but less than or equal to 80% of HAMFI]])</f>
        <v>3565</v>
      </c>
      <c r="K35">
        <f>HousingTbl[[#This Row],[Total with Housing Problems]]/HousingTbl[[#This Row],[Total renters]]</f>
        <v>0.52033660589060304</v>
      </c>
      <c r="L35">
        <v>13069</v>
      </c>
    </row>
    <row r="36" spans="1:12" x14ac:dyDescent="0.2">
      <c r="A36" t="s">
        <v>226</v>
      </c>
      <c r="B36" t="s">
        <v>67</v>
      </c>
      <c r="C36">
        <v>955</v>
      </c>
      <c r="D36">
        <v>935</v>
      </c>
      <c r="E36">
        <v>615</v>
      </c>
      <c r="F36">
        <f t="shared" si="0"/>
        <v>2505</v>
      </c>
      <c r="G36">
        <v>1540</v>
      </c>
      <c r="H36">
        <v>1205</v>
      </c>
      <c r="I36">
        <v>1520</v>
      </c>
      <c r="J36">
        <f>SUM(HousingTbl[[#This Row],[Total: Less than or equal to 30% of HAMFI]:[Total: Greater than 50% but less than or equal to 80% of HAMFI]])</f>
        <v>4265</v>
      </c>
      <c r="K36">
        <f>HousingTbl[[#This Row],[Total with Housing Problems]]/HousingTbl[[#This Row],[Total renters]]</f>
        <v>0.58733880422039864</v>
      </c>
      <c r="L36">
        <v>13071</v>
      </c>
    </row>
    <row r="37" spans="1:12" x14ac:dyDescent="0.2">
      <c r="A37" t="s">
        <v>227</v>
      </c>
      <c r="B37" t="s">
        <v>68</v>
      </c>
      <c r="C37">
        <v>825</v>
      </c>
      <c r="D37">
        <v>925</v>
      </c>
      <c r="E37">
        <v>980</v>
      </c>
      <c r="F37">
        <f t="shared" si="0"/>
        <v>2730</v>
      </c>
      <c r="G37">
        <v>1050</v>
      </c>
      <c r="H37">
        <v>1160</v>
      </c>
      <c r="I37">
        <v>1625</v>
      </c>
      <c r="J37">
        <f>SUM(HousingTbl[[#This Row],[Total: Less than or equal to 30% of HAMFI]:[Total: Greater than 50% but less than or equal to 80% of HAMFI]])</f>
        <v>3835</v>
      </c>
      <c r="K37">
        <f>HousingTbl[[#This Row],[Total with Housing Problems]]/HousingTbl[[#This Row],[Total renters]]</f>
        <v>0.71186440677966101</v>
      </c>
      <c r="L37">
        <v>13073</v>
      </c>
    </row>
    <row r="38" spans="1:12" x14ac:dyDescent="0.2">
      <c r="A38" t="s">
        <v>228</v>
      </c>
      <c r="B38" t="s">
        <v>69</v>
      </c>
      <c r="C38">
        <v>325</v>
      </c>
      <c r="D38">
        <v>250</v>
      </c>
      <c r="E38">
        <v>210</v>
      </c>
      <c r="F38">
        <f t="shared" si="0"/>
        <v>785</v>
      </c>
      <c r="G38">
        <v>520</v>
      </c>
      <c r="H38">
        <v>315</v>
      </c>
      <c r="I38">
        <v>460</v>
      </c>
      <c r="J38">
        <f>SUM(HousingTbl[[#This Row],[Total: Less than or equal to 30% of HAMFI]:[Total: Greater than 50% but less than or equal to 80% of HAMFI]])</f>
        <v>1295</v>
      </c>
      <c r="K38">
        <f>HousingTbl[[#This Row],[Total with Housing Problems]]/HousingTbl[[#This Row],[Total renters]]</f>
        <v>0.60617760617760619</v>
      </c>
      <c r="L38">
        <v>13075</v>
      </c>
    </row>
    <row r="39" spans="1:12" x14ac:dyDescent="0.2">
      <c r="A39" t="s">
        <v>229</v>
      </c>
      <c r="B39" t="s">
        <v>70</v>
      </c>
      <c r="C39">
        <v>2770</v>
      </c>
      <c r="D39">
        <v>2085</v>
      </c>
      <c r="E39">
        <v>1290</v>
      </c>
      <c r="F39">
        <f t="shared" si="0"/>
        <v>6145</v>
      </c>
      <c r="G39">
        <v>3405</v>
      </c>
      <c r="H39">
        <v>2750</v>
      </c>
      <c r="I39">
        <v>2750</v>
      </c>
      <c r="J39">
        <f>SUM(HousingTbl[[#This Row],[Total: Less than or equal to 30% of HAMFI]:[Total: Greater than 50% but less than or equal to 80% of HAMFI]])</f>
        <v>8905</v>
      </c>
      <c r="K39">
        <f>HousingTbl[[#This Row],[Total with Housing Problems]]/HousingTbl[[#This Row],[Total renters]]</f>
        <v>0.69006176305446376</v>
      </c>
      <c r="L39">
        <v>13077</v>
      </c>
    </row>
    <row r="40" spans="1:12" x14ac:dyDescent="0.2">
      <c r="A40" t="s">
        <v>230</v>
      </c>
      <c r="B40" t="s">
        <v>71</v>
      </c>
      <c r="C40">
        <v>115</v>
      </c>
      <c r="D40">
        <v>85</v>
      </c>
      <c r="E40">
        <v>115</v>
      </c>
      <c r="F40">
        <f t="shared" si="0"/>
        <v>315</v>
      </c>
      <c r="G40">
        <v>240</v>
      </c>
      <c r="H40">
        <v>100</v>
      </c>
      <c r="I40">
        <v>230</v>
      </c>
      <c r="J40">
        <f>SUM(HousingTbl[[#This Row],[Total: Less than or equal to 30% of HAMFI]:[Total: Greater than 50% but less than or equal to 80% of HAMFI]])</f>
        <v>570</v>
      </c>
      <c r="K40">
        <f>HousingTbl[[#This Row],[Total with Housing Problems]]/HousingTbl[[#This Row],[Total renters]]</f>
        <v>0.55263157894736847</v>
      </c>
      <c r="L40">
        <v>13079</v>
      </c>
    </row>
    <row r="41" spans="1:12" x14ac:dyDescent="0.2">
      <c r="A41" t="s">
        <v>231</v>
      </c>
      <c r="B41" t="s">
        <v>72</v>
      </c>
      <c r="C41">
        <v>935</v>
      </c>
      <c r="D41">
        <v>570</v>
      </c>
      <c r="E41">
        <v>215</v>
      </c>
      <c r="F41">
        <f t="shared" si="0"/>
        <v>1720</v>
      </c>
      <c r="G41">
        <v>1470</v>
      </c>
      <c r="H41">
        <v>965</v>
      </c>
      <c r="I41">
        <v>555</v>
      </c>
      <c r="J41">
        <f>SUM(HousingTbl[[#This Row],[Total: Less than or equal to 30% of HAMFI]:[Total: Greater than 50% but less than or equal to 80% of HAMFI]])</f>
        <v>2990</v>
      </c>
      <c r="K41">
        <f>HousingTbl[[#This Row],[Total with Housing Problems]]/HousingTbl[[#This Row],[Total renters]]</f>
        <v>0.57525083612040129</v>
      </c>
      <c r="L41">
        <v>13081</v>
      </c>
    </row>
    <row r="42" spans="1:12" x14ac:dyDescent="0.2">
      <c r="A42" t="s">
        <v>232</v>
      </c>
      <c r="B42" t="s">
        <v>73</v>
      </c>
      <c r="C42">
        <v>215</v>
      </c>
      <c r="D42">
        <v>205</v>
      </c>
      <c r="E42">
        <v>130</v>
      </c>
      <c r="F42">
        <f t="shared" si="0"/>
        <v>550</v>
      </c>
      <c r="G42">
        <v>270</v>
      </c>
      <c r="H42">
        <v>290</v>
      </c>
      <c r="I42">
        <v>520</v>
      </c>
      <c r="J42">
        <f>SUM(HousingTbl[[#This Row],[Total: Less than or equal to 30% of HAMFI]:[Total: Greater than 50% but less than or equal to 80% of HAMFI]])</f>
        <v>1080</v>
      </c>
      <c r="K42">
        <f>HousingTbl[[#This Row],[Total with Housing Problems]]/HousingTbl[[#This Row],[Total renters]]</f>
        <v>0.5092592592592593</v>
      </c>
      <c r="L42">
        <v>13083</v>
      </c>
    </row>
    <row r="43" spans="1:12" x14ac:dyDescent="0.2">
      <c r="A43" t="s">
        <v>233</v>
      </c>
      <c r="B43" t="s">
        <v>74</v>
      </c>
      <c r="C43">
        <v>275</v>
      </c>
      <c r="D43">
        <v>170</v>
      </c>
      <c r="E43">
        <v>150</v>
      </c>
      <c r="F43">
        <f t="shared" si="0"/>
        <v>595</v>
      </c>
      <c r="G43">
        <v>380</v>
      </c>
      <c r="H43">
        <v>325</v>
      </c>
      <c r="I43">
        <v>480</v>
      </c>
      <c r="J43">
        <f>SUM(HousingTbl[[#This Row],[Total: Less than or equal to 30% of HAMFI]:[Total: Greater than 50% but less than or equal to 80% of HAMFI]])</f>
        <v>1185</v>
      </c>
      <c r="K43">
        <f>HousingTbl[[#This Row],[Total with Housing Problems]]/HousingTbl[[#This Row],[Total renters]]</f>
        <v>0.50210970464135019</v>
      </c>
      <c r="L43">
        <v>13085</v>
      </c>
    </row>
    <row r="44" spans="1:12" x14ac:dyDescent="0.2">
      <c r="A44" t="s">
        <v>234</v>
      </c>
      <c r="B44" t="s">
        <v>75</v>
      </c>
      <c r="C44">
        <v>685</v>
      </c>
      <c r="D44">
        <v>505</v>
      </c>
      <c r="E44">
        <v>390</v>
      </c>
      <c r="F44">
        <f t="shared" si="0"/>
        <v>1580</v>
      </c>
      <c r="G44">
        <v>1140</v>
      </c>
      <c r="H44">
        <v>585</v>
      </c>
      <c r="I44">
        <v>820</v>
      </c>
      <c r="J44">
        <f>SUM(HousingTbl[[#This Row],[Total: Less than or equal to 30% of HAMFI]:[Total: Greater than 50% but less than or equal to 80% of HAMFI]])</f>
        <v>2545</v>
      </c>
      <c r="K44">
        <f>HousingTbl[[#This Row],[Total with Housing Problems]]/HousingTbl[[#This Row],[Total renters]]</f>
        <v>0.62082514734774064</v>
      </c>
      <c r="L44">
        <v>13087</v>
      </c>
    </row>
    <row r="45" spans="1:12" x14ac:dyDescent="0.2">
      <c r="A45" t="s">
        <v>235</v>
      </c>
      <c r="B45" t="s">
        <v>76</v>
      </c>
      <c r="C45">
        <v>23265</v>
      </c>
      <c r="D45">
        <v>20690</v>
      </c>
      <c r="E45">
        <v>15665</v>
      </c>
      <c r="F45">
        <f t="shared" si="0"/>
        <v>59620</v>
      </c>
      <c r="G45">
        <v>29040</v>
      </c>
      <c r="H45">
        <v>23120</v>
      </c>
      <c r="I45">
        <v>29050</v>
      </c>
      <c r="J45">
        <f>SUM(HousingTbl[[#This Row],[Total: Less than or equal to 30% of HAMFI]:[Total: Greater than 50% but less than or equal to 80% of HAMFI]])</f>
        <v>81210</v>
      </c>
      <c r="K45">
        <f>HousingTbl[[#This Row],[Total with Housing Problems]]/HousingTbl[[#This Row],[Total renters]]</f>
        <v>0.73414604112793991</v>
      </c>
      <c r="L45">
        <v>13089</v>
      </c>
    </row>
    <row r="46" spans="1:12" x14ac:dyDescent="0.2">
      <c r="A46" t="s">
        <v>236</v>
      </c>
      <c r="B46" t="s">
        <v>77</v>
      </c>
      <c r="C46">
        <v>400</v>
      </c>
      <c r="D46">
        <v>240</v>
      </c>
      <c r="E46">
        <v>110</v>
      </c>
      <c r="F46">
        <f t="shared" si="0"/>
        <v>750</v>
      </c>
      <c r="G46">
        <v>665</v>
      </c>
      <c r="H46">
        <v>515</v>
      </c>
      <c r="I46">
        <v>470</v>
      </c>
      <c r="J46">
        <f>SUM(HousingTbl[[#This Row],[Total: Less than or equal to 30% of HAMFI]:[Total: Greater than 50% but less than or equal to 80% of HAMFI]])</f>
        <v>1650</v>
      </c>
      <c r="K46">
        <f>HousingTbl[[#This Row],[Total with Housing Problems]]/HousingTbl[[#This Row],[Total renters]]</f>
        <v>0.45454545454545453</v>
      </c>
      <c r="L46">
        <v>13091</v>
      </c>
    </row>
    <row r="47" spans="1:12" x14ac:dyDescent="0.2">
      <c r="A47" t="s">
        <v>237</v>
      </c>
      <c r="B47" t="s">
        <v>78</v>
      </c>
      <c r="C47">
        <v>280</v>
      </c>
      <c r="D47">
        <v>240</v>
      </c>
      <c r="E47">
        <v>85</v>
      </c>
      <c r="F47">
        <f t="shared" si="0"/>
        <v>605</v>
      </c>
      <c r="G47">
        <v>405</v>
      </c>
      <c r="H47">
        <v>400</v>
      </c>
      <c r="I47">
        <v>340</v>
      </c>
      <c r="J47">
        <f>SUM(HousingTbl[[#This Row],[Total: Less than or equal to 30% of HAMFI]:[Total: Greater than 50% but less than or equal to 80% of HAMFI]])</f>
        <v>1145</v>
      </c>
      <c r="K47">
        <f>HousingTbl[[#This Row],[Total with Housing Problems]]/HousingTbl[[#This Row],[Total renters]]</f>
        <v>0.52838427947598254</v>
      </c>
      <c r="L47">
        <v>13093</v>
      </c>
    </row>
    <row r="48" spans="1:12" x14ac:dyDescent="0.2">
      <c r="A48" t="s">
        <v>238</v>
      </c>
      <c r="B48" t="s">
        <v>79</v>
      </c>
      <c r="C48">
        <v>3910</v>
      </c>
      <c r="D48">
        <v>2650</v>
      </c>
      <c r="E48">
        <v>1960</v>
      </c>
      <c r="F48">
        <f t="shared" si="0"/>
        <v>8520</v>
      </c>
      <c r="G48">
        <v>4915</v>
      </c>
      <c r="H48">
        <v>3190</v>
      </c>
      <c r="I48">
        <v>3745</v>
      </c>
      <c r="J48">
        <f>SUM(HousingTbl[[#This Row],[Total: Less than or equal to 30% of HAMFI]:[Total: Greater than 50% but less than or equal to 80% of HAMFI]])</f>
        <v>11850</v>
      </c>
      <c r="K48">
        <f>HousingTbl[[#This Row],[Total with Housing Problems]]/HousingTbl[[#This Row],[Total renters]]</f>
        <v>0.71898734177215184</v>
      </c>
      <c r="L48">
        <v>13095</v>
      </c>
    </row>
    <row r="49" spans="1:12" x14ac:dyDescent="0.2">
      <c r="A49" t="s">
        <v>239</v>
      </c>
      <c r="B49" t="s">
        <v>80</v>
      </c>
      <c r="C49">
        <v>3030</v>
      </c>
      <c r="D49">
        <v>2835</v>
      </c>
      <c r="E49">
        <v>1790</v>
      </c>
      <c r="F49">
        <f t="shared" si="0"/>
        <v>7655</v>
      </c>
      <c r="G49">
        <v>3570</v>
      </c>
      <c r="H49">
        <v>3410</v>
      </c>
      <c r="I49">
        <v>4330</v>
      </c>
      <c r="J49">
        <f>SUM(HousingTbl[[#This Row],[Total: Less than or equal to 30% of HAMFI]:[Total: Greater than 50% but less than or equal to 80% of HAMFI]])</f>
        <v>11310</v>
      </c>
      <c r="K49">
        <f>HousingTbl[[#This Row],[Total with Housing Problems]]/HousingTbl[[#This Row],[Total renters]]</f>
        <v>0.67683465959328026</v>
      </c>
      <c r="L49">
        <v>13097</v>
      </c>
    </row>
    <row r="50" spans="1:12" x14ac:dyDescent="0.2">
      <c r="A50" t="s">
        <v>240</v>
      </c>
      <c r="B50" t="s">
        <v>81</v>
      </c>
      <c r="C50">
        <v>150</v>
      </c>
      <c r="D50">
        <v>340</v>
      </c>
      <c r="E50">
        <v>75</v>
      </c>
      <c r="F50">
        <f t="shared" si="0"/>
        <v>565</v>
      </c>
      <c r="G50">
        <v>405</v>
      </c>
      <c r="H50">
        <v>435</v>
      </c>
      <c r="I50">
        <v>250</v>
      </c>
      <c r="J50">
        <f>SUM(HousingTbl[[#This Row],[Total: Less than or equal to 30% of HAMFI]:[Total: Greater than 50% but less than or equal to 80% of HAMFI]])</f>
        <v>1090</v>
      </c>
      <c r="K50">
        <f>HousingTbl[[#This Row],[Total with Housing Problems]]/HousingTbl[[#This Row],[Total renters]]</f>
        <v>0.51834862385321101</v>
      </c>
      <c r="L50">
        <v>13099</v>
      </c>
    </row>
    <row r="51" spans="1:12" x14ac:dyDescent="0.2">
      <c r="A51" t="s">
        <v>241</v>
      </c>
      <c r="B51" t="s">
        <v>82</v>
      </c>
      <c r="C51">
        <v>75</v>
      </c>
      <c r="D51">
        <v>65</v>
      </c>
      <c r="E51">
        <v>25</v>
      </c>
      <c r="F51">
        <f t="shared" si="0"/>
        <v>165</v>
      </c>
      <c r="G51">
        <v>180</v>
      </c>
      <c r="H51">
        <v>75</v>
      </c>
      <c r="I51">
        <v>80</v>
      </c>
      <c r="J51">
        <f>SUM(HousingTbl[[#This Row],[Total: Less than or equal to 30% of HAMFI]:[Total: Greater than 50% but less than or equal to 80% of HAMFI]])</f>
        <v>335</v>
      </c>
      <c r="K51">
        <f>HousingTbl[[#This Row],[Total with Housing Problems]]/HousingTbl[[#This Row],[Total renters]]</f>
        <v>0.4925373134328358</v>
      </c>
      <c r="L51">
        <v>13101</v>
      </c>
    </row>
    <row r="52" spans="1:12" x14ac:dyDescent="0.2">
      <c r="A52" t="s">
        <v>242</v>
      </c>
      <c r="B52" t="s">
        <v>83</v>
      </c>
      <c r="C52">
        <v>655</v>
      </c>
      <c r="D52">
        <v>640</v>
      </c>
      <c r="E52">
        <v>635</v>
      </c>
      <c r="F52">
        <f t="shared" si="0"/>
        <v>1930</v>
      </c>
      <c r="G52">
        <v>930</v>
      </c>
      <c r="H52">
        <v>875</v>
      </c>
      <c r="I52">
        <v>1165</v>
      </c>
      <c r="J52">
        <f>SUM(HousingTbl[[#This Row],[Total: Less than or equal to 30% of HAMFI]:[Total: Greater than 50% but less than or equal to 80% of HAMFI]])</f>
        <v>2970</v>
      </c>
      <c r="K52">
        <f>HousingTbl[[#This Row],[Total with Housing Problems]]/HousingTbl[[#This Row],[Total renters]]</f>
        <v>0.64983164983164987</v>
      </c>
      <c r="L52">
        <v>13103</v>
      </c>
    </row>
    <row r="53" spans="1:12" x14ac:dyDescent="0.2">
      <c r="A53" t="s">
        <v>243</v>
      </c>
      <c r="B53" t="s">
        <v>84</v>
      </c>
      <c r="C53">
        <v>390</v>
      </c>
      <c r="D53">
        <v>240</v>
      </c>
      <c r="E53">
        <v>195</v>
      </c>
      <c r="F53">
        <f t="shared" si="0"/>
        <v>825</v>
      </c>
      <c r="G53">
        <v>635</v>
      </c>
      <c r="H53">
        <v>470</v>
      </c>
      <c r="I53">
        <v>360</v>
      </c>
      <c r="J53">
        <f>SUM(HousingTbl[[#This Row],[Total: Less than or equal to 30% of HAMFI]:[Total: Greater than 50% but less than or equal to 80% of HAMFI]])</f>
        <v>1465</v>
      </c>
      <c r="K53">
        <f>HousingTbl[[#This Row],[Total with Housing Problems]]/HousingTbl[[#This Row],[Total renters]]</f>
        <v>0.56313993174061439</v>
      </c>
      <c r="L53">
        <v>13105</v>
      </c>
    </row>
    <row r="54" spans="1:12" x14ac:dyDescent="0.2">
      <c r="A54" t="s">
        <v>244</v>
      </c>
      <c r="B54" t="s">
        <v>85</v>
      </c>
      <c r="C54">
        <v>635</v>
      </c>
      <c r="D54">
        <v>240</v>
      </c>
      <c r="E54">
        <v>215</v>
      </c>
      <c r="F54">
        <f t="shared" si="0"/>
        <v>1090</v>
      </c>
      <c r="G54">
        <v>1020</v>
      </c>
      <c r="H54">
        <v>385</v>
      </c>
      <c r="I54">
        <v>705</v>
      </c>
      <c r="J54">
        <f>SUM(HousingTbl[[#This Row],[Total: Less than or equal to 30% of HAMFI]:[Total: Greater than 50% but less than or equal to 80% of HAMFI]])</f>
        <v>2110</v>
      </c>
      <c r="K54">
        <f>HousingTbl[[#This Row],[Total with Housing Problems]]/HousingTbl[[#This Row],[Total renters]]</f>
        <v>0.51658767772511849</v>
      </c>
      <c r="L54">
        <v>13107</v>
      </c>
    </row>
    <row r="55" spans="1:12" x14ac:dyDescent="0.2">
      <c r="A55" t="s">
        <v>245</v>
      </c>
      <c r="B55" t="s">
        <v>86</v>
      </c>
      <c r="C55">
        <v>275</v>
      </c>
      <c r="D55">
        <v>210</v>
      </c>
      <c r="E55">
        <v>10</v>
      </c>
      <c r="F55">
        <f t="shared" si="0"/>
        <v>495</v>
      </c>
      <c r="G55">
        <v>340</v>
      </c>
      <c r="H55">
        <v>250</v>
      </c>
      <c r="I55">
        <v>255</v>
      </c>
      <c r="J55">
        <f>SUM(HousingTbl[[#This Row],[Total: Less than or equal to 30% of HAMFI]:[Total: Greater than 50% but less than or equal to 80% of HAMFI]])</f>
        <v>845</v>
      </c>
      <c r="K55">
        <f>HousingTbl[[#This Row],[Total with Housing Problems]]/HousingTbl[[#This Row],[Total renters]]</f>
        <v>0.58579881656804733</v>
      </c>
      <c r="L55">
        <v>13109</v>
      </c>
    </row>
    <row r="56" spans="1:12" x14ac:dyDescent="0.2">
      <c r="A56" t="s">
        <v>246</v>
      </c>
      <c r="B56" t="s">
        <v>87</v>
      </c>
      <c r="C56">
        <v>250</v>
      </c>
      <c r="D56">
        <v>150</v>
      </c>
      <c r="E56">
        <v>125</v>
      </c>
      <c r="F56">
        <f t="shared" si="0"/>
        <v>525</v>
      </c>
      <c r="G56">
        <v>445</v>
      </c>
      <c r="H56">
        <v>325</v>
      </c>
      <c r="I56">
        <v>375</v>
      </c>
      <c r="J56">
        <f>SUM(HousingTbl[[#This Row],[Total: Less than or equal to 30% of HAMFI]:[Total: Greater than 50% but less than or equal to 80% of HAMFI]])</f>
        <v>1145</v>
      </c>
      <c r="K56">
        <f>HousingTbl[[#This Row],[Total with Housing Problems]]/HousingTbl[[#This Row],[Total renters]]</f>
        <v>0.45851528384279477</v>
      </c>
      <c r="L56">
        <v>13111</v>
      </c>
    </row>
    <row r="57" spans="1:12" x14ac:dyDescent="0.2">
      <c r="A57" t="s">
        <v>247</v>
      </c>
      <c r="B57" t="s">
        <v>88</v>
      </c>
      <c r="C57">
        <v>1000</v>
      </c>
      <c r="D57">
        <v>835</v>
      </c>
      <c r="E57">
        <v>775</v>
      </c>
      <c r="F57">
        <f t="shared" si="0"/>
        <v>2610</v>
      </c>
      <c r="G57">
        <v>1175</v>
      </c>
      <c r="H57">
        <v>945</v>
      </c>
      <c r="I57">
        <v>1495</v>
      </c>
      <c r="J57">
        <f>SUM(HousingTbl[[#This Row],[Total: Less than or equal to 30% of HAMFI]:[Total: Greater than 50% but less than or equal to 80% of HAMFI]])</f>
        <v>3615</v>
      </c>
      <c r="K57">
        <f>HousingTbl[[#This Row],[Total with Housing Problems]]/HousingTbl[[#This Row],[Total renters]]</f>
        <v>0.72199170124481327</v>
      </c>
      <c r="L57">
        <v>13113</v>
      </c>
    </row>
    <row r="58" spans="1:12" x14ac:dyDescent="0.2">
      <c r="A58" t="s">
        <v>248</v>
      </c>
      <c r="B58" t="s">
        <v>89</v>
      </c>
      <c r="C58">
        <v>2120</v>
      </c>
      <c r="D58">
        <v>2140</v>
      </c>
      <c r="E58">
        <v>1545</v>
      </c>
      <c r="F58">
        <f t="shared" si="0"/>
        <v>5805</v>
      </c>
      <c r="G58">
        <v>2980</v>
      </c>
      <c r="H58">
        <v>2575</v>
      </c>
      <c r="I58">
        <v>3150</v>
      </c>
      <c r="J58">
        <f>SUM(HousingTbl[[#This Row],[Total: Less than or equal to 30% of HAMFI]:[Total: Greater than 50% but less than or equal to 80% of HAMFI]])</f>
        <v>8705</v>
      </c>
      <c r="K58">
        <f>HousingTbl[[#This Row],[Total with Housing Problems]]/HousingTbl[[#This Row],[Total renters]]</f>
        <v>0.66685812751292362</v>
      </c>
      <c r="L58">
        <v>13115</v>
      </c>
    </row>
    <row r="59" spans="1:12" x14ac:dyDescent="0.2">
      <c r="A59" t="s">
        <v>249</v>
      </c>
      <c r="B59" t="s">
        <v>90</v>
      </c>
      <c r="C59">
        <v>1670</v>
      </c>
      <c r="D59">
        <v>1245</v>
      </c>
      <c r="E59">
        <v>1470</v>
      </c>
      <c r="F59">
        <f t="shared" si="0"/>
        <v>4385</v>
      </c>
      <c r="G59">
        <v>2105</v>
      </c>
      <c r="H59">
        <v>1575</v>
      </c>
      <c r="I59">
        <v>2910</v>
      </c>
      <c r="J59">
        <f>SUM(HousingTbl[[#This Row],[Total: Less than or equal to 30% of HAMFI]:[Total: Greater than 50% but less than or equal to 80% of HAMFI]])</f>
        <v>6590</v>
      </c>
      <c r="K59">
        <f>HousingTbl[[#This Row],[Total with Housing Problems]]/HousingTbl[[#This Row],[Total renters]]</f>
        <v>0.66540212443095603</v>
      </c>
      <c r="L59">
        <v>13117</v>
      </c>
    </row>
    <row r="60" spans="1:12" x14ac:dyDescent="0.2">
      <c r="A60" t="s">
        <v>250</v>
      </c>
      <c r="B60" t="s">
        <v>91</v>
      </c>
      <c r="C60">
        <v>585</v>
      </c>
      <c r="D60">
        <v>245</v>
      </c>
      <c r="E60">
        <v>125</v>
      </c>
      <c r="F60">
        <f t="shared" si="0"/>
        <v>955</v>
      </c>
      <c r="G60">
        <v>895</v>
      </c>
      <c r="H60">
        <v>490</v>
      </c>
      <c r="I60">
        <v>610</v>
      </c>
      <c r="J60">
        <f>SUM(HousingTbl[[#This Row],[Total: Less than or equal to 30% of HAMFI]:[Total: Greater than 50% but less than or equal to 80% of HAMFI]])</f>
        <v>1995</v>
      </c>
      <c r="K60">
        <f>HousingTbl[[#This Row],[Total with Housing Problems]]/HousingTbl[[#This Row],[Total renters]]</f>
        <v>0.47869674185463656</v>
      </c>
      <c r="L60">
        <v>13119</v>
      </c>
    </row>
    <row r="61" spans="1:12" x14ac:dyDescent="0.2">
      <c r="A61" t="s">
        <v>251</v>
      </c>
      <c r="B61" t="s">
        <v>92</v>
      </c>
      <c r="C61">
        <v>35940</v>
      </c>
      <c r="D61">
        <v>25965</v>
      </c>
      <c r="E61">
        <v>21000</v>
      </c>
      <c r="F61">
        <f t="shared" si="0"/>
        <v>82905</v>
      </c>
      <c r="G61">
        <v>47590</v>
      </c>
      <c r="H61">
        <v>30945</v>
      </c>
      <c r="I61">
        <v>36720</v>
      </c>
      <c r="J61">
        <f>SUM(HousingTbl[[#This Row],[Total: Less than or equal to 30% of HAMFI]:[Total: Greater than 50% but less than or equal to 80% of HAMFI]])</f>
        <v>115255</v>
      </c>
      <c r="K61">
        <f>HousingTbl[[#This Row],[Total with Housing Problems]]/HousingTbl[[#This Row],[Total renters]]</f>
        <v>0.71931803392477545</v>
      </c>
      <c r="L61">
        <v>13121</v>
      </c>
    </row>
    <row r="62" spans="1:12" x14ac:dyDescent="0.2">
      <c r="A62" t="s">
        <v>252</v>
      </c>
      <c r="B62" t="s">
        <v>93</v>
      </c>
      <c r="C62">
        <v>300</v>
      </c>
      <c r="D62">
        <v>485</v>
      </c>
      <c r="E62">
        <v>225</v>
      </c>
      <c r="F62">
        <f t="shared" si="0"/>
        <v>1010</v>
      </c>
      <c r="G62">
        <v>550</v>
      </c>
      <c r="H62">
        <v>715</v>
      </c>
      <c r="I62">
        <v>690</v>
      </c>
      <c r="J62">
        <f>SUM(HousingTbl[[#This Row],[Total: Less than or equal to 30% of HAMFI]:[Total: Greater than 50% but less than or equal to 80% of HAMFI]])</f>
        <v>1955</v>
      </c>
      <c r="K62">
        <f>HousingTbl[[#This Row],[Total with Housing Problems]]/HousingTbl[[#This Row],[Total renters]]</f>
        <v>0.51662404092071612</v>
      </c>
      <c r="L62">
        <v>13123</v>
      </c>
    </row>
    <row r="63" spans="1:12" x14ac:dyDescent="0.2">
      <c r="A63" t="s">
        <v>253</v>
      </c>
      <c r="B63" t="s">
        <v>94</v>
      </c>
      <c r="C63">
        <v>55</v>
      </c>
      <c r="D63">
        <v>40</v>
      </c>
      <c r="E63">
        <v>15</v>
      </c>
      <c r="F63">
        <f t="shared" si="0"/>
        <v>110</v>
      </c>
      <c r="G63">
        <v>80</v>
      </c>
      <c r="H63">
        <v>55</v>
      </c>
      <c r="I63">
        <v>40</v>
      </c>
      <c r="J63">
        <f>SUM(HousingTbl[[#This Row],[Total: Less than or equal to 30% of HAMFI]:[Total: Greater than 50% but less than or equal to 80% of HAMFI]])</f>
        <v>175</v>
      </c>
      <c r="K63">
        <f>HousingTbl[[#This Row],[Total with Housing Problems]]/HousingTbl[[#This Row],[Total renters]]</f>
        <v>0.62857142857142856</v>
      </c>
      <c r="L63">
        <v>13125</v>
      </c>
    </row>
    <row r="64" spans="1:12" x14ac:dyDescent="0.2">
      <c r="A64" t="s">
        <v>254</v>
      </c>
      <c r="B64" t="s">
        <v>95</v>
      </c>
      <c r="C64">
        <v>2115</v>
      </c>
      <c r="D64">
        <v>1645</v>
      </c>
      <c r="E64">
        <v>1180</v>
      </c>
      <c r="F64">
        <f t="shared" si="0"/>
        <v>4940</v>
      </c>
      <c r="G64">
        <v>2825</v>
      </c>
      <c r="H64">
        <v>2395</v>
      </c>
      <c r="I64">
        <v>2410</v>
      </c>
      <c r="J64">
        <f>SUM(HousingTbl[[#This Row],[Total: Less than or equal to 30% of HAMFI]:[Total: Greater than 50% but less than or equal to 80% of HAMFI]])</f>
        <v>7630</v>
      </c>
      <c r="K64">
        <f>HousingTbl[[#This Row],[Total with Housing Problems]]/HousingTbl[[#This Row],[Total renters]]</f>
        <v>0.64744429882044563</v>
      </c>
      <c r="L64">
        <v>13127</v>
      </c>
    </row>
    <row r="65" spans="1:12" x14ac:dyDescent="0.2">
      <c r="A65" t="s">
        <v>255</v>
      </c>
      <c r="B65" t="s">
        <v>96</v>
      </c>
      <c r="C65">
        <v>900</v>
      </c>
      <c r="D65">
        <v>1335</v>
      </c>
      <c r="E65">
        <v>755</v>
      </c>
      <c r="F65">
        <f t="shared" si="0"/>
        <v>2990</v>
      </c>
      <c r="G65">
        <v>1350</v>
      </c>
      <c r="H65">
        <v>1545</v>
      </c>
      <c r="I65">
        <v>1945</v>
      </c>
      <c r="J65">
        <f>SUM(HousingTbl[[#This Row],[Total: Less than or equal to 30% of HAMFI]:[Total: Greater than 50% but less than or equal to 80% of HAMFI]])</f>
        <v>4840</v>
      </c>
      <c r="K65">
        <f>HousingTbl[[#This Row],[Total with Housing Problems]]/HousingTbl[[#This Row],[Total renters]]</f>
        <v>0.61776859504132231</v>
      </c>
      <c r="L65">
        <v>13129</v>
      </c>
    </row>
    <row r="66" spans="1:12" x14ac:dyDescent="0.2">
      <c r="A66" t="s">
        <v>256</v>
      </c>
      <c r="B66" t="s">
        <v>97</v>
      </c>
      <c r="C66">
        <v>530</v>
      </c>
      <c r="D66">
        <v>750</v>
      </c>
      <c r="E66">
        <v>310</v>
      </c>
      <c r="F66">
        <f t="shared" ref="F66:F129" si="1">SUM(C66:E66)</f>
        <v>1590</v>
      </c>
      <c r="G66">
        <v>835</v>
      </c>
      <c r="H66">
        <v>805</v>
      </c>
      <c r="I66">
        <v>660</v>
      </c>
      <c r="J66">
        <f>SUM(HousingTbl[[#This Row],[Total: Less than or equal to 30% of HAMFI]:[Total: Greater than 50% but less than or equal to 80% of HAMFI]])</f>
        <v>2300</v>
      </c>
      <c r="K66">
        <f>HousingTbl[[#This Row],[Total with Housing Problems]]/HousingTbl[[#This Row],[Total renters]]</f>
        <v>0.69130434782608696</v>
      </c>
      <c r="L66">
        <v>13131</v>
      </c>
    </row>
    <row r="67" spans="1:12" x14ac:dyDescent="0.2">
      <c r="A67" t="s">
        <v>257</v>
      </c>
      <c r="B67" t="s">
        <v>98</v>
      </c>
      <c r="C67">
        <v>420</v>
      </c>
      <c r="D67">
        <v>235</v>
      </c>
      <c r="E67">
        <v>70</v>
      </c>
      <c r="F67">
        <f t="shared" si="1"/>
        <v>725</v>
      </c>
      <c r="G67">
        <v>500</v>
      </c>
      <c r="H67">
        <v>330</v>
      </c>
      <c r="I67">
        <v>340</v>
      </c>
      <c r="J67">
        <f>SUM(HousingTbl[[#This Row],[Total: Less than or equal to 30% of HAMFI]:[Total: Greater than 50% but less than or equal to 80% of HAMFI]])</f>
        <v>1170</v>
      </c>
      <c r="K67">
        <f>HousingTbl[[#This Row],[Total with Housing Problems]]/HousingTbl[[#This Row],[Total renters]]</f>
        <v>0.61965811965811968</v>
      </c>
      <c r="L67">
        <v>13133</v>
      </c>
    </row>
    <row r="68" spans="1:12" x14ac:dyDescent="0.2">
      <c r="A68" t="s">
        <v>258</v>
      </c>
      <c r="B68" t="s">
        <v>99</v>
      </c>
      <c r="C68">
        <v>14735</v>
      </c>
      <c r="D68">
        <v>18050</v>
      </c>
      <c r="E68">
        <v>15065</v>
      </c>
      <c r="F68">
        <f t="shared" si="1"/>
        <v>47850</v>
      </c>
      <c r="G68">
        <v>17350</v>
      </c>
      <c r="H68">
        <v>19350</v>
      </c>
      <c r="I68">
        <v>24730</v>
      </c>
      <c r="J68">
        <f>SUM(HousingTbl[[#This Row],[Total: Less than or equal to 30% of HAMFI]:[Total: Greater than 50% but less than or equal to 80% of HAMFI]])</f>
        <v>61430</v>
      </c>
      <c r="K68">
        <f>HousingTbl[[#This Row],[Total with Housing Problems]]/HousingTbl[[#This Row],[Total renters]]</f>
        <v>0.77893537359596288</v>
      </c>
      <c r="L68">
        <v>13135</v>
      </c>
    </row>
    <row r="69" spans="1:12" x14ac:dyDescent="0.2">
      <c r="A69" t="s">
        <v>259</v>
      </c>
      <c r="B69" t="s">
        <v>100</v>
      </c>
      <c r="C69">
        <v>500</v>
      </c>
      <c r="D69">
        <v>410</v>
      </c>
      <c r="E69">
        <v>235</v>
      </c>
      <c r="F69">
        <f t="shared" si="1"/>
        <v>1145</v>
      </c>
      <c r="G69">
        <v>680</v>
      </c>
      <c r="H69">
        <v>555</v>
      </c>
      <c r="I69">
        <v>605</v>
      </c>
      <c r="J69">
        <f>SUM(HousingTbl[[#This Row],[Total: Less than or equal to 30% of HAMFI]:[Total: Greater than 50% but less than or equal to 80% of HAMFI]])</f>
        <v>1840</v>
      </c>
      <c r="K69">
        <f>HousingTbl[[#This Row],[Total with Housing Problems]]/HousingTbl[[#This Row],[Total renters]]</f>
        <v>0.62228260869565222</v>
      </c>
      <c r="L69">
        <v>13137</v>
      </c>
    </row>
    <row r="70" spans="1:12" x14ac:dyDescent="0.2">
      <c r="A70" t="s">
        <v>260</v>
      </c>
      <c r="B70" t="s">
        <v>101</v>
      </c>
      <c r="C70">
        <v>3530</v>
      </c>
      <c r="D70">
        <v>2660</v>
      </c>
      <c r="E70">
        <v>2220</v>
      </c>
      <c r="F70">
        <f t="shared" si="1"/>
        <v>8410</v>
      </c>
      <c r="G70">
        <v>4225</v>
      </c>
      <c r="H70">
        <v>3435</v>
      </c>
      <c r="I70">
        <v>4710</v>
      </c>
      <c r="J70">
        <f>SUM(HousingTbl[[#This Row],[Total: Less than or equal to 30% of HAMFI]:[Total: Greater than 50% but less than or equal to 80% of HAMFI]])</f>
        <v>12370</v>
      </c>
      <c r="K70">
        <f>HousingTbl[[#This Row],[Total with Housing Problems]]/HousingTbl[[#This Row],[Total renters]]</f>
        <v>0.67987065481002429</v>
      </c>
      <c r="L70">
        <v>13139</v>
      </c>
    </row>
    <row r="71" spans="1:12" x14ac:dyDescent="0.2">
      <c r="A71" t="s">
        <v>261</v>
      </c>
      <c r="B71" t="s">
        <v>102</v>
      </c>
      <c r="C71">
        <v>225</v>
      </c>
      <c r="D71">
        <v>120</v>
      </c>
      <c r="E71">
        <v>105</v>
      </c>
      <c r="F71">
        <f t="shared" si="1"/>
        <v>450</v>
      </c>
      <c r="G71">
        <v>340</v>
      </c>
      <c r="H71">
        <v>195</v>
      </c>
      <c r="I71">
        <v>195</v>
      </c>
      <c r="J71">
        <f>SUM(HousingTbl[[#This Row],[Total: Less than or equal to 30% of HAMFI]:[Total: Greater than 50% but less than or equal to 80% of HAMFI]])</f>
        <v>730</v>
      </c>
      <c r="K71">
        <f>HousingTbl[[#This Row],[Total with Housing Problems]]/HousingTbl[[#This Row],[Total renters]]</f>
        <v>0.61643835616438358</v>
      </c>
      <c r="L71">
        <v>13141</v>
      </c>
    </row>
    <row r="72" spans="1:12" x14ac:dyDescent="0.2">
      <c r="A72" t="s">
        <v>262</v>
      </c>
      <c r="B72" t="s">
        <v>103</v>
      </c>
      <c r="C72">
        <v>700</v>
      </c>
      <c r="D72">
        <v>410</v>
      </c>
      <c r="E72">
        <v>230</v>
      </c>
      <c r="F72">
        <f t="shared" si="1"/>
        <v>1340</v>
      </c>
      <c r="G72">
        <v>915</v>
      </c>
      <c r="H72">
        <v>660</v>
      </c>
      <c r="I72">
        <v>640</v>
      </c>
      <c r="J72">
        <f>SUM(HousingTbl[[#This Row],[Total: Less than or equal to 30% of HAMFI]:[Total: Greater than 50% but less than or equal to 80% of HAMFI]])</f>
        <v>2215</v>
      </c>
      <c r="K72">
        <f>HousingTbl[[#This Row],[Total with Housing Problems]]/HousingTbl[[#This Row],[Total renters]]</f>
        <v>0.60496613995485327</v>
      </c>
      <c r="L72">
        <v>13143</v>
      </c>
    </row>
    <row r="73" spans="1:12" x14ac:dyDescent="0.2">
      <c r="A73" t="s">
        <v>263</v>
      </c>
      <c r="B73" t="s">
        <v>104</v>
      </c>
      <c r="C73">
        <v>130</v>
      </c>
      <c r="D73">
        <v>145</v>
      </c>
      <c r="E73">
        <v>140</v>
      </c>
      <c r="F73">
        <f t="shared" si="1"/>
        <v>415</v>
      </c>
      <c r="G73">
        <v>245</v>
      </c>
      <c r="H73">
        <v>260</v>
      </c>
      <c r="I73">
        <v>320</v>
      </c>
      <c r="J73">
        <f>SUM(HousingTbl[[#This Row],[Total: Less than or equal to 30% of HAMFI]:[Total: Greater than 50% but less than or equal to 80% of HAMFI]])</f>
        <v>825</v>
      </c>
      <c r="K73">
        <f>HousingTbl[[#This Row],[Total with Housing Problems]]/HousingTbl[[#This Row],[Total renters]]</f>
        <v>0.50303030303030305</v>
      </c>
      <c r="L73">
        <v>13145</v>
      </c>
    </row>
    <row r="74" spans="1:12" x14ac:dyDescent="0.2">
      <c r="A74" t="s">
        <v>264</v>
      </c>
      <c r="B74" t="s">
        <v>105</v>
      </c>
      <c r="C74">
        <v>370</v>
      </c>
      <c r="D74">
        <v>495</v>
      </c>
      <c r="E74">
        <v>225</v>
      </c>
      <c r="F74">
        <f t="shared" si="1"/>
        <v>1090</v>
      </c>
      <c r="G74">
        <v>605</v>
      </c>
      <c r="H74">
        <v>585</v>
      </c>
      <c r="I74">
        <v>555</v>
      </c>
      <c r="J74">
        <f>SUM(HousingTbl[[#This Row],[Total: Less than or equal to 30% of HAMFI]:[Total: Greater than 50% but less than or equal to 80% of HAMFI]])</f>
        <v>1745</v>
      </c>
      <c r="K74">
        <f>HousingTbl[[#This Row],[Total with Housing Problems]]/HousingTbl[[#This Row],[Total renters]]</f>
        <v>0.62464183381088823</v>
      </c>
      <c r="L74">
        <v>13147</v>
      </c>
    </row>
    <row r="75" spans="1:12" x14ac:dyDescent="0.2">
      <c r="A75" t="s">
        <v>265</v>
      </c>
      <c r="B75" t="s">
        <v>106</v>
      </c>
      <c r="C75">
        <v>310</v>
      </c>
      <c r="D75">
        <v>100</v>
      </c>
      <c r="E75">
        <v>10</v>
      </c>
      <c r="F75">
        <f t="shared" si="1"/>
        <v>420</v>
      </c>
      <c r="G75">
        <v>500</v>
      </c>
      <c r="H75">
        <v>210</v>
      </c>
      <c r="I75">
        <v>245</v>
      </c>
      <c r="J75">
        <f>SUM(HousingTbl[[#This Row],[Total: Less than or equal to 30% of HAMFI]:[Total: Greater than 50% but less than or equal to 80% of HAMFI]])</f>
        <v>955</v>
      </c>
      <c r="K75">
        <f>HousingTbl[[#This Row],[Total with Housing Problems]]/HousingTbl[[#This Row],[Total renters]]</f>
        <v>0.43979057591623039</v>
      </c>
      <c r="L75">
        <v>13149</v>
      </c>
    </row>
    <row r="76" spans="1:12" x14ac:dyDescent="0.2">
      <c r="A76" t="s">
        <v>266</v>
      </c>
      <c r="B76" t="s">
        <v>107</v>
      </c>
      <c r="C76">
        <v>3245</v>
      </c>
      <c r="D76">
        <v>3820</v>
      </c>
      <c r="E76">
        <v>2270</v>
      </c>
      <c r="F76">
        <f t="shared" si="1"/>
        <v>9335</v>
      </c>
      <c r="G76">
        <v>3905</v>
      </c>
      <c r="H76">
        <v>4335</v>
      </c>
      <c r="I76">
        <v>4725</v>
      </c>
      <c r="J76">
        <f>SUM(HousingTbl[[#This Row],[Total: Less than or equal to 30% of HAMFI]:[Total: Greater than 50% but less than or equal to 80% of HAMFI]])</f>
        <v>12965</v>
      </c>
      <c r="K76">
        <f>HousingTbl[[#This Row],[Total with Housing Problems]]/HousingTbl[[#This Row],[Total renters]]</f>
        <v>0.72001542614731973</v>
      </c>
      <c r="L76">
        <v>13151</v>
      </c>
    </row>
    <row r="77" spans="1:12" x14ac:dyDescent="0.2">
      <c r="A77" t="s">
        <v>267</v>
      </c>
      <c r="B77" t="s">
        <v>108</v>
      </c>
      <c r="C77">
        <v>4050</v>
      </c>
      <c r="D77">
        <v>2940</v>
      </c>
      <c r="E77">
        <v>1590</v>
      </c>
      <c r="F77">
        <f t="shared" si="1"/>
        <v>8580</v>
      </c>
      <c r="G77">
        <v>4940</v>
      </c>
      <c r="H77">
        <v>3535</v>
      </c>
      <c r="I77">
        <v>4730</v>
      </c>
      <c r="J77">
        <f>SUM(HousingTbl[[#This Row],[Total: Less than or equal to 30% of HAMFI]:[Total: Greater than 50% but less than or equal to 80% of HAMFI]])</f>
        <v>13205</v>
      </c>
      <c r="K77">
        <f>HousingTbl[[#This Row],[Total with Housing Problems]]/HousingTbl[[#This Row],[Total renters]]</f>
        <v>0.64975388110564181</v>
      </c>
      <c r="L77">
        <v>13153</v>
      </c>
    </row>
    <row r="78" spans="1:12" x14ac:dyDescent="0.2">
      <c r="A78" t="s">
        <v>268</v>
      </c>
      <c r="B78" t="s">
        <v>109</v>
      </c>
      <c r="C78">
        <v>140</v>
      </c>
      <c r="D78">
        <v>115</v>
      </c>
      <c r="E78">
        <v>75</v>
      </c>
      <c r="F78">
        <f t="shared" si="1"/>
        <v>330</v>
      </c>
      <c r="G78">
        <v>235</v>
      </c>
      <c r="H78">
        <v>215</v>
      </c>
      <c r="I78">
        <v>190</v>
      </c>
      <c r="J78">
        <f>SUM(HousingTbl[[#This Row],[Total: Less than or equal to 30% of HAMFI]:[Total: Greater than 50% but less than or equal to 80% of HAMFI]])</f>
        <v>640</v>
      </c>
      <c r="K78">
        <f>HousingTbl[[#This Row],[Total with Housing Problems]]/HousingTbl[[#This Row],[Total renters]]</f>
        <v>0.515625</v>
      </c>
      <c r="L78">
        <v>13155</v>
      </c>
    </row>
    <row r="79" spans="1:12" x14ac:dyDescent="0.2">
      <c r="A79" t="s">
        <v>269</v>
      </c>
      <c r="B79" t="s">
        <v>110</v>
      </c>
      <c r="C79">
        <v>945</v>
      </c>
      <c r="D79">
        <v>760</v>
      </c>
      <c r="E79">
        <v>330</v>
      </c>
      <c r="F79">
        <f t="shared" si="1"/>
        <v>2035</v>
      </c>
      <c r="G79">
        <v>1270</v>
      </c>
      <c r="H79">
        <v>1025</v>
      </c>
      <c r="I79">
        <v>1090</v>
      </c>
      <c r="J79">
        <f>SUM(HousingTbl[[#This Row],[Total: Less than or equal to 30% of HAMFI]:[Total: Greater than 50% but less than or equal to 80% of HAMFI]])</f>
        <v>3385</v>
      </c>
      <c r="K79">
        <f>HousingTbl[[#This Row],[Total with Housing Problems]]/HousingTbl[[#This Row],[Total renters]]</f>
        <v>0.60118168389955684</v>
      </c>
      <c r="L79">
        <v>13157</v>
      </c>
    </row>
    <row r="80" spans="1:12" x14ac:dyDescent="0.2">
      <c r="A80" t="s">
        <v>270</v>
      </c>
      <c r="B80" t="s">
        <v>111</v>
      </c>
      <c r="C80">
        <v>200</v>
      </c>
      <c r="D80">
        <v>190</v>
      </c>
      <c r="E80">
        <v>15</v>
      </c>
      <c r="F80">
        <f t="shared" si="1"/>
        <v>405</v>
      </c>
      <c r="G80">
        <v>430</v>
      </c>
      <c r="H80">
        <v>305</v>
      </c>
      <c r="I80">
        <v>235</v>
      </c>
      <c r="J80">
        <f>SUM(HousingTbl[[#This Row],[Total: Less than or equal to 30% of HAMFI]:[Total: Greater than 50% but less than or equal to 80% of HAMFI]])</f>
        <v>970</v>
      </c>
      <c r="K80">
        <f>HousingTbl[[#This Row],[Total with Housing Problems]]/HousingTbl[[#This Row],[Total renters]]</f>
        <v>0.4175257731958763</v>
      </c>
      <c r="L80">
        <v>13159</v>
      </c>
    </row>
    <row r="81" spans="1:12" x14ac:dyDescent="0.2">
      <c r="A81" t="s">
        <v>271</v>
      </c>
      <c r="B81" t="s">
        <v>112</v>
      </c>
      <c r="C81">
        <v>300</v>
      </c>
      <c r="D81">
        <v>125</v>
      </c>
      <c r="E81">
        <v>155</v>
      </c>
      <c r="F81">
        <f t="shared" si="1"/>
        <v>580</v>
      </c>
      <c r="G81">
        <v>465</v>
      </c>
      <c r="H81">
        <v>265</v>
      </c>
      <c r="I81">
        <v>630</v>
      </c>
      <c r="J81">
        <f>SUM(HousingTbl[[#This Row],[Total: Less than or equal to 30% of HAMFI]:[Total: Greater than 50% but less than or equal to 80% of HAMFI]])</f>
        <v>1360</v>
      </c>
      <c r="K81">
        <f>HousingTbl[[#This Row],[Total with Housing Problems]]/HousingTbl[[#This Row],[Total renters]]</f>
        <v>0.4264705882352941</v>
      </c>
      <c r="L81">
        <v>13161</v>
      </c>
    </row>
    <row r="82" spans="1:12" x14ac:dyDescent="0.2">
      <c r="A82" t="s">
        <v>272</v>
      </c>
      <c r="B82" t="s">
        <v>113</v>
      </c>
      <c r="C82">
        <v>585</v>
      </c>
      <c r="D82">
        <v>225</v>
      </c>
      <c r="E82">
        <v>95</v>
      </c>
      <c r="F82">
        <f t="shared" si="1"/>
        <v>905</v>
      </c>
      <c r="G82">
        <v>795</v>
      </c>
      <c r="H82">
        <v>305</v>
      </c>
      <c r="I82">
        <v>555</v>
      </c>
      <c r="J82">
        <f>SUM(HousingTbl[[#This Row],[Total: Less than or equal to 30% of HAMFI]:[Total: Greater than 50% but less than or equal to 80% of HAMFI]])</f>
        <v>1655</v>
      </c>
      <c r="K82">
        <f>HousingTbl[[#This Row],[Total with Housing Problems]]/HousingTbl[[#This Row],[Total renters]]</f>
        <v>0.54682779456193353</v>
      </c>
      <c r="L82">
        <v>13163</v>
      </c>
    </row>
    <row r="83" spans="1:12" x14ac:dyDescent="0.2">
      <c r="A83" t="s">
        <v>273</v>
      </c>
      <c r="B83" t="s">
        <v>114</v>
      </c>
      <c r="C83">
        <v>355</v>
      </c>
      <c r="D83">
        <v>80</v>
      </c>
      <c r="E83">
        <v>40</v>
      </c>
      <c r="F83">
        <f t="shared" si="1"/>
        <v>475</v>
      </c>
      <c r="G83">
        <v>460</v>
      </c>
      <c r="H83">
        <v>145</v>
      </c>
      <c r="I83">
        <v>220</v>
      </c>
      <c r="J83">
        <f>SUM(HousingTbl[[#This Row],[Total: Less than or equal to 30% of HAMFI]:[Total: Greater than 50% but less than or equal to 80% of HAMFI]])</f>
        <v>825</v>
      </c>
      <c r="K83">
        <f>HousingTbl[[#This Row],[Total with Housing Problems]]/HousingTbl[[#This Row],[Total renters]]</f>
        <v>0.5757575757575758</v>
      </c>
      <c r="L83">
        <v>13165</v>
      </c>
    </row>
    <row r="84" spans="1:12" x14ac:dyDescent="0.2">
      <c r="A84" t="s">
        <v>274</v>
      </c>
      <c r="B84" t="s">
        <v>115</v>
      </c>
      <c r="C84">
        <v>185</v>
      </c>
      <c r="D84">
        <v>135</v>
      </c>
      <c r="E84">
        <v>60</v>
      </c>
      <c r="F84">
        <f t="shared" si="1"/>
        <v>380</v>
      </c>
      <c r="G84">
        <v>375</v>
      </c>
      <c r="H84">
        <v>225</v>
      </c>
      <c r="I84">
        <v>155</v>
      </c>
      <c r="J84">
        <f>SUM(HousingTbl[[#This Row],[Total: Less than or equal to 30% of HAMFI]:[Total: Greater than 50% but less than or equal to 80% of HAMFI]])</f>
        <v>755</v>
      </c>
      <c r="K84">
        <f>HousingTbl[[#This Row],[Total with Housing Problems]]/HousingTbl[[#This Row],[Total renters]]</f>
        <v>0.50331125827814571</v>
      </c>
      <c r="L84">
        <v>13167</v>
      </c>
    </row>
    <row r="85" spans="1:12" x14ac:dyDescent="0.2">
      <c r="A85" t="s">
        <v>275</v>
      </c>
      <c r="B85" t="s">
        <v>116</v>
      </c>
      <c r="C85">
        <v>400</v>
      </c>
      <c r="D85">
        <v>345</v>
      </c>
      <c r="E85">
        <v>210</v>
      </c>
      <c r="F85">
        <f t="shared" si="1"/>
        <v>955</v>
      </c>
      <c r="G85">
        <v>545</v>
      </c>
      <c r="H85">
        <v>410</v>
      </c>
      <c r="I85">
        <v>390</v>
      </c>
      <c r="J85">
        <f>SUM(HousingTbl[[#This Row],[Total: Less than or equal to 30% of HAMFI]:[Total: Greater than 50% but less than or equal to 80% of HAMFI]])</f>
        <v>1345</v>
      </c>
      <c r="K85">
        <f>HousingTbl[[#This Row],[Total with Housing Problems]]/HousingTbl[[#This Row],[Total renters]]</f>
        <v>0.71003717472118955</v>
      </c>
      <c r="L85">
        <v>13169</v>
      </c>
    </row>
    <row r="86" spans="1:12" x14ac:dyDescent="0.2">
      <c r="A86" t="s">
        <v>276</v>
      </c>
      <c r="B86" t="s">
        <v>117</v>
      </c>
      <c r="C86">
        <v>355</v>
      </c>
      <c r="D86">
        <v>450</v>
      </c>
      <c r="E86">
        <v>175</v>
      </c>
      <c r="F86">
        <f t="shared" si="1"/>
        <v>980</v>
      </c>
      <c r="G86">
        <v>590</v>
      </c>
      <c r="H86">
        <v>525</v>
      </c>
      <c r="I86">
        <v>415</v>
      </c>
      <c r="J86">
        <f>SUM(HousingTbl[[#This Row],[Total: Less than or equal to 30% of HAMFI]:[Total: Greater than 50% but less than or equal to 80% of HAMFI]])</f>
        <v>1530</v>
      </c>
      <c r="K86">
        <f>HousingTbl[[#This Row],[Total with Housing Problems]]/HousingTbl[[#This Row],[Total renters]]</f>
        <v>0.64052287581699341</v>
      </c>
      <c r="L86">
        <v>13171</v>
      </c>
    </row>
    <row r="87" spans="1:12" x14ac:dyDescent="0.2">
      <c r="A87" t="s">
        <v>277</v>
      </c>
      <c r="B87" t="s">
        <v>118</v>
      </c>
      <c r="C87">
        <v>325</v>
      </c>
      <c r="D87">
        <v>120</v>
      </c>
      <c r="E87">
        <v>110</v>
      </c>
      <c r="F87">
        <f t="shared" si="1"/>
        <v>555</v>
      </c>
      <c r="G87">
        <v>445</v>
      </c>
      <c r="H87">
        <v>195</v>
      </c>
      <c r="I87">
        <v>300</v>
      </c>
      <c r="J87">
        <f>SUM(HousingTbl[[#This Row],[Total: Less than or equal to 30% of HAMFI]:[Total: Greater than 50% but less than or equal to 80% of HAMFI]])</f>
        <v>940</v>
      </c>
      <c r="K87">
        <f>HousingTbl[[#This Row],[Total with Housing Problems]]/HousingTbl[[#This Row],[Total renters]]</f>
        <v>0.59042553191489366</v>
      </c>
      <c r="L87">
        <v>13173</v>
      </c>
    </row>
    <row r="88" spans="1:12" x14ac:dyDescent="0.2">
      <c r="A88" t="s">
        <v>278</v>
      </c>
      <c r="B88" t="s">
        <v>119</v>
      </c>
      <c r="C88">
        <v>1340</v>
      </c>
      <c r="D88">
        <v>735</v>
      </c>
      <c r="E88">
        <v>420</v>
      </c>
      <c r="F88">
        <f t="shared" si="1"/>
        <v>2495</v>
      </c>
      <c r="G88">
        <v>1795</v>
      </c>
      <c r="H88">
        <v>1140</v>
      </c>
      <c r="I88">
        <v>1260</v>
      </c>
      <c r="J88">
        <f>SUM(HousingTbl[[#This Row],[Total: Less than or equal to 30% of HAMFI]:[Total: Greater than 50% but less than or equal to 80% of HAMFI]])</f>
        <v>4195</v>
      </c>
      <c r="K88">
        <f>HousingTbl[[#This Row],[Total with Housing Problems]]/HousingTbl[[#This Row],[Total renters]]</f>
        <v>0.59475566150178782</v>
      </c>
      <c r="L88">
        <v>13175</v>
      </c>
    </row>
    <row r="89" spans="1:12" x14ac:dyDescent="0.2">
      <c r="A89" t="s">
        <v>279</v>
      </c>
      <c r="B89" t="s">
        <v>120</v>
      </c>
      <c r="C89">
        <v>265</v>
      </c>
      <c r="D89">
        <v>365</v>
      </c>
      <c r="E89">
        <v>305</v>
      </c>
      <c r="F89">
        <f t="shared" si="1"/>
        <v>935</v>
      </c>
      <c r="G89">
        <v>360</v>
      </c>
      <c r="H89">
        <v>395</v>
      </c>
      <c r="I89">
        <v>490</v>
      </c>
      <c r="J89">
        <f>SUM(HousingTbl[[#This Row],[Total: Less than or equal to 30% of HAMFI]:[Total: Greater than 50% but less than or equal to 80% of HAMFI]])</f>
        <v>1245</v>
      </c>
      <c r="K89">
        <f>HousingTbl[[#This Row],[Total with Housing Problems]]/HousingTbl[[#This Row],[Total renters]]</f>
        <v>0.75100401606425704</v>
      </c>
      <c r="L89">
        <v>13177</v>
      </c>
    </row>
    <row r="90" spans="1:12" x14ac:dyDescent="0.2">
      <c r="A90" t="s">
        <v>280</v>
      </c>
      <c r="B90" t="s">
        <v>121</v>
      </c>
      <c r="C90">
        <v>1430</v>
      </c>
      <c r="D90">
        <v>1185</v>
      </c>
      <c r="E90">
        <v>2305</v>
      </c>
      <c r="F90">
        <f t="shared" si="1"/>
        <v>4920</v>
      </c>
      <c r="G90">
        <v>1875</v>
      </c>
      <c r="H90">
        <v>1395</v>
      </c>
      <c r="I90">
        <v>3175</v>
      </c>
      <c r="J90">
        <f>SUM(HousingTbl[[#This Row],[Total: Less than or equal to 30% of HAMFI]:[Total: Greater than 50% but less than or equal to 80% of HAMFI]])</f>
        <v>6445</v>
      </c>
      <c r="K90">
        <f>HousingTbl[[#This Row],[Total with Housing Problems]]/HousingTbl[[#This Row],[Total renters]]</f>
        <v>0.76338246702870438</v>
      </c>
      <c r="L90">
        <v>13179</v>
      </c>
    </row>
    <row r="91" spans="1:12" x14ac:dyDescent="0.2">
      <c r="A91" t="s">
        <v>281</v>
      </c>
      <c r="B91" t="s">
        <v>122</v>
      </c>
      <c r="C91">
        <v>125</v>
      </c>
      <c r="D91">
        <v>120</v>
      </c>
      <c r="E91">
        <v>0</v>
      </c>
      <c r="F91">
        <f t="shared" si="1"/>
        <v>245</v>
      </c>
      <c r="G91">
        <v>270</v>
      </c>
      <c r="H91">
        <v>210</v>
      </c>
      <c r="I91">
        <v>150</v>
      </c>
      <c r="J91">
        <f>SUM(HousingTbl[[#This Row],[Total: Less than or equal to 30% of HAMFI]:[Total: Greater than 50% but less than or equal to 80% of HAMFI]])</f>
        <v>630</v>
      </c>
      <c r="K91">
        <f>HousingTbl[[#This Row],[Total with Housing Problems]]/HousingTbl[[#This Row],[Total renters]]</f>
        <v>0.3888888888888889</v>
      </c>
      <c r="L91">
        <v>13181</v>
      </c>
    </row>
    <row r="92" spans="1:12" x14ac:dyDescent="0.2">
      <c r="A92" t="s">
        <v>282</v>
      </c>
      <c r="B92" t="s">
        <v>123</v>
      </c>
      <c r="C92">
        <v>175</v>
      </c>
      <c r="D92">
        <v>315</v>
      </c>
      <c r="E92">
        <v>210</v>
      </c>
      <c r="F92">
        <f t="shared" si="1"/>
        <v>700</v>
      </c>
      <c r="G92">
        <v>330</v>
      </c>
      <c r="H92">
        <v>395</v>
      </c>
      <c r="I92">
        <v>365</v>
      </c>
      <c r="J92">
        <f>SUM(HousingTbl[[#This Row],[Total: Less than or equal to 30% of HAMFI]:[Total: Greater than 50% but less than or equal to 80% of HAMFI]])</f>
        <v>1090</v>
      </c>
      <c r="K92">
        <f>HousingTbl[[#This Row],[Total with Housing Problems]]/HousingTbl[[#This Row],[Total renters]]</f>
        <v>0.64220183486238536</v>
      </c>
      <c r="L92">
        <v>13183</v>
      </c>
    </row>
    <row r="93" spans="1:12" x14ac:dyDescent="0.2">
      <c r="A93" t="s">
        <v>283</v>
      </c>
      <c r="B93" t="s">
        <v>124</v>
      </c>
      <c r="C93">
        <v>3230</v>
      </c>
      <c r="D93">
        <v>2495</v>
      </c>
      <c r="E93">
        <v>2340</v>
      </c>
      <c r="F93">
        <f t="shared" si="1"/>
        <v>8065</v>
      </c>
      <c r="G93">
        <v>5360</v>
      </c>
      <c r="H93">
        <v>3120</v>
      </c>
      <c r="I93">
        <v>3985</v>
      </c>
      <c r="J93">
        <f>SUM(HousingTbl[[#This Row],[Total: Less than or equal to 30% of HAMFI]:[Total: Greater than 50% but less than or equal to 80% of HAMFI]])</f>
        <v>12465</v>
      </c>
      <c r="K93">
        <f>HousingTbl[[#This Row],[Total with Housing Problems]]/HousingTbl[[#This Row],[Total renters]]</f>
        <v>0.64701163257119931</v>
      </c>
      <c r="L93">
        <v>13185</v>
      </c>
    </row>
    <row r="94" spans="1:12" x14ac:dyDescent="0.2">
      <c r="A94" t="s">
        <v>284</v>
      </c>
      <c r="B94" t="s">
        <v>125</v>
      </c>
      <c r="C94">
        <v>585</v>
      </c>
      <c r="D94">
        <v>625</v>
      </c>
      <c r="E94">
        <v>375</v>
      </c>
      <c r="F94">
        <f t="shared" si="1"/>
        <v>1585</v>
      </c>
      <c r="G94">
        <v>805</v>
      </c>
      <c r="H94">
        <v>795</v>
      </c>
      <c r="I94">
        <v>670</v>
      </c>
      <c r="J94">
        <f>SUM(HousingTbl[[#This Row],[Total: Less than or equal to 30% of HAMFI]:[Total: Greater than 50% but less than or equal to 80% of HAMFI]])</f>
        <v>2270</v>
      </c>
      <c r="K94">
        <f>HousingTbl[[#This Row],[Total with Housing Problems]]/HousingTbl[[#This Row],[Total renters]]</f>
        <v>0.69823788546255505</v>
      </c>
      <c r="L94">
        <v>13187</v>
      </c>
    </row>
    <row r="95" spans="1:12" x14ac:dyDescent="0.2">
      <c r="A95" t="s">
        <v>285</v>
      </c>
      <c r="B95" t="s">
        <v>129</v>
      </c>
      <c r="C95">
        <v>925</v>
      </c>
      <c r="D95">
        <v>495</v>
      </c>
      <c r="E95">
        <v>105</v>
      </c>
      <c r="F95">
        <f t="shared" si="1"/>
        <v>1525</v>
      </c>
      <c r="G95">
        <v>1085</v>
      </c>
      <c r="H95">
        <v>685</v>
      </c>
      <c r="I95">
        <v>490</v>
      </c>
      <c r="J95">
        <f>SUM(HousingTbl[[#This Row],[Total: Less than or equal to 30% of HAMFI]:[Total: Greater than 50% but less than or equal to 80% of HAMFI]])</f>
        <v>2260</v>
      </c>
      <c r="K95">
        <f>HousingTbl[[#This Row],[Total with Housing Problems]]/HousingTbl[[#This Row],[Total renters]]</f>
        <v>0.6747787610619469</v>
      </c>
      <c r="L95">
        <v>13189</v>
      </c>
    </row>
    <row r="96" spans="1:12" x14ac:dyDescent="0.2">
      <c r="A96" t="s">
        <v>286</v>
      </c>
      <c r="B96" t="s">
        <v>130</v>
      </c>
      <c r="C96">
        <v>190</v>
      </c>
      <c r="D96">
        <v>175</v>
      </c>
      <c r="E96">
        <v>135</v>
      </c>
      <c r="F96">
        <f t="shared" si="1"/>
        <v>500</v>
      </c>
      <c r="G96">
        <v>335</v>
      </c>
      <c r="H96">
        <v>220</v>
      </c>
      <c r="I96">
        <v>275</v>
      </c>
      <c r="J96">
        <f>SUM(HousingTbl[[#This Row],[Total: Less than or equal to 30% of HAMFI]:[Total: Greater than 50% but less than or equal to 80% of HAMFI]])</f>
        <v>830</v>
      </c>
      <c r="K96">
        <f>HousingTbl[[#This Row],[Total with Housing Problems]]/HousingTbl[[#This Row],[Total renters]]</f>
        <v>0.60240963855421692</v>
      </c>
      <c r="L96">
        <v>13191</v>
      </c>
    </row>
    <row r="97" spans="1:12" x14ac:dyDescent="0.2">
      <c r="A97" t="s">
        <v>287</v>
      </c>
      <c r="B97" t="s">
        <v>126</v>
      </c>
      <c r="C97">
        <v>290</v>
      </c>
      <c r="D97">
        <v>270</v>
      </c>
      <c r="E97">
        <v>65</v>
      </c>
      <c r="F97">
        <f t="shared" si="1"/>
        <v>625</v>
      </c>
      <c r="G97">
        <v>470</v>
      </c>
      <c r="H97">
        <v>370</v>
      </c>
      <c r="I97">
        <v>305</v>
      </c>
      <c r="J97">
        <f>SUM(HousingTbl[[#This Row],[Total: Less than or equal to 30% of HAMFI]:[Total: Greater than 50% but less than or equal to 80% of HAMFI]])</f>
        <v>1145</v>
      </c>
      <c r="K97">
        <f>HousingTbl[[#This Row],[Total with Housing Problems]]/HousingTbl[[#This Row],[Total renters]]</f>
        <v>0.54585152838427953</v>
      </c>
      <c r="L97">
        <v>13193</v>
      </c>
    </row>
    <row r="98" spans="1:12" x14ac:dyDescent="0.2">
      <c r="A98" t="s">
        <v>288</v>
      </c>
      <c r="B98" t="s">
        <v>127</v>
      </c>
      <c r="C98">
        <v>470</v>
      </c>
      <c r="D98">
        <v>265</v>
      </c>
      <c r="E98">
        <v>110</v>
      </c>
      <c r="F98">
        <f t="shared" si="1"/>
        <v>845</v>
      </c>
      <c r="G98">
        <v>615</v>
      </c>
      <c r="H98">
        <v>580</v>
      </c>
      <c r="I98">
        <v>585</v>
      </c>
      <c r="J98">
        <f>SUM(HousingTbl[[#This Row],[Total: Less than or equal to 30% of HAMFI]:[Total: Greater than 50% but less than or equal to 80% of HAMFI]])</f>
        <v>1780</v>
      </c>
      <c r="K98">
        <f>HousingTbl[[#This Row],[Total with Housing Problems]]/HousingTbl[[#This Row],[Total renters]]</f>
        <v>0.4747191011235955</v>
      </c>
      <c r="L98">
        <v>13195</v>
      </c>
    </row>
    <row r="99" spans="1:12" x14ac:dyDescent="0.2">
      <c r="A99" t="s">
        <v>289</v>
      </c>
      <c r="B99" t="s">
        <v>128</v>
      </c>
      <c r="C99">
        <v>125</v>
      </c>
      <c r="D99">
        <v>60</v>
      </c>
      <c r="E99">
        <v>0</v>
      </c>
      <c r="F99">
        <f t="shared" si="1"/>
        <v>185</v>
      </c>
      <c r="G99">
        <v>240</v>
      </c>
      <c r="H99">
        <v>205</v>
      </c>
      <c r="I99">
        <v>90</v>
      </c>
      <c r="J99">
        <f>SUM(HousingTbl[[#This Row],[Total: Less than or equal to 30% of HAMFI]:[Total: Greater than 50% but less than or equal to 80% of HAMFI]])</f>
        <v>535</v>
      </c>
      <c r="K99">
        <f>HousingTbl[[#This Row],[Total with Housing Problems]]/HousingTbl[[#This Row],[Total renters]]</f>
        <v>0.34579439252336447</v>
      </c>
      <c r="L99">
        <v>13197</v>
      </c>
    </row>
    <row r="100" spans="1:12" x14ac:dyDescent="0.2">
      <c r="A100" t="s">
        <v>290</v>
      </c>
      <c r="B100" t="s">
        <v>131</v>
      </c>
      <c r="C100">
        <v>590</v>
      </c>
      <c r="D100">
        <v>405</v>
      </c>
      <c r="E100">
        <v>75</v>
      </c>
      <c r="F100">
        <f t="shared" si="1"/>
        <v>1070</v>
      </c>
      <c r="G100">
        <v>755</v>
      </c>
      <c r="H100">
        <v>620</v>
      </c>
      <c r="I100">
        <v>595</v>
      </c>
      <c r="J100">
        <f>SUM(HousingTbl[[#This Row],[Total: Less than or equal to 30% of HAMFI]:[Total: Greater than 50% but less than or equal to 80% of HAMFI]])</f>
        <v>1970</v>
      </c>
      <c r="K100">
        <f>HousingTbl[[#This Row],[Total with Housing Problems]]/HousingTbl[[#This Row],[Total renters]]</f>
        <v>0.54314720812182737</v>
      </c>
      <c r="L100">
        <v>13199</v>
      </c>
    </row>
    <row r="101" spans="1:12" x14ac:dyDescent="0.2">
      <c r="A101" t="s">
        <v>291</v>
      </c>
      <c r="B101" t="s">
        <v>132</v>
      </c>
      <c r="C101">
        <v>130</v>
      </c>
      <c r="D101">
        <v>105</v>
      </c>
      <c r="E101">
        <v>60</v>
      </c>
      <c r="F101">
        <f t="shared" si="1"/>
        <v>295</v>
      </c>
      <c r="G101">
        <v>255</v>
      </c>
      <c r="H101">
        <v>145</v>
      </c>
      <c r="I101">
        <v>105</v>
      </c>
      <c r="J101">
        <f>SUM(HousingTbl[[#This Row],[Total: Less than or equal to 30% of HAMFI]:[Total: Greater than 50% but less than or equal to 80% of HAMFI]])</f>
        <v>505</v>
      </c>
      <c r="K101">
        <f>HousingTbl[[#This Row],[Total with Housing Problems]]/HousingTbl[[#This Row],[Total renters]]</f>
        <v>0.58415841584158412</v>
      </c>
      <c r="L101">
        <v>13201</v>
      </c>
    </row>
    <row r="102" spans="1:12" x14ac:dyDescent="0.2">
      <c r="A102" t="s">
        <v>292</v>
      </c>
      <c r="B102" t="s">
        <v>133</v>
      </c>
      <c r="C102">
        <v>555</v>
      </c>
      <c r="D102">
        <v>405</v>
      </c>
      <c r="E102">
        <v>230</v>
      </c>
      <c r="F102">
        <f t="shared" si="1"/>
        <v>1190</v>
      </c>
      <c r="G102">
        <v>685</v>
      </c>
      <c r="H102">
        <v>645</v>
      </c>
      <c r="I102">
        <v>605</v>
      </c>
      <c r="J102">
        <f>SUM(HousingTbl[[#This Row],[Total: Less than or equal to 30% of HAMFI]:[Total: Greater than 50% but less than or equal to 80% of HAMFI]])</f>
        <v>1935</v>
      </c>
      <c r="K102">
        <f>HousingTbl[[#This Row],[Total with Housing Problems]]/HousingTbl[[#This Row],[Total renters]]</f>
        <v>0.61498708010335912</v>
      </c>
      <c r="L102">
        <v>13205</v>
      </c>
    </row>
    <row r="103" spans="1:12" x14ac:dyDescent="0.2">
      <c r="A103" t="s">
        <v>293</v>
      </c>
      <c r="B103" t="s">
        <v>134</v>
      </c>
      <c r="C103">
        <v>290</v>
      </c>
      <c r="D103">
        <v>290</v>
      </c>
      <c r="E103">
        <v>145</v>
      </c>
      <c r="F103">
        <f t="shared" si="1"/>
        <v>725</v>
      </c>
      <c r="G103">
        <v>515</v>
      </c>
      <c r="H103">
        <v>435</v>
      </c>
      <c r="I103">
        <v>570</v>
      </c>
      <c r="J103">
        <f>SUM(HousingTbl[[#This Row],[Total: Less than or equal to 30% of HAMFI]:[Total: Greater than 50% but less than or equal to 80% of HAMFI]])</f>
        <v>1520</v>
      </c>
      <c r="K103">
        <f>HousingTbl[[#This Row],[Total with Housing Problems]]/HousingTbl[[#This Row],[Total renters]]</f>
        <v>0.47697368421052633</v>
      </c>
      <c r="L103">
        <v>13207</v>
      </c>
    </row>
    <row r="104" spans="1:12" x14ac:dyDescent="0.2">
      <c r="A104" t="s">
        <v>294</v>
      </c>
      <c r="B104" t="s">
        <v>135</v>
      </c>
      <c r="C104">
        <v>165</v>
      </c>
      <c r="D104">
        <v>125</v>
      </c>
      <c r="E104">
        <v>65</v>
      </c>
      <c r="F104">
        <f t="shared" si="1"/>
        <v>355</v>
      </c>
      <c r="G104">
        <v>270</v>
      </c>
      <c r="H104">
        <v>190</v>
      </c>
      <c r="I104">
        <v>190</v>
      </c>
      <c r="J104">
        <f>SUM(HousingTbl[[#This Row],[Total: Less than or equal to 30% of HAMFI]:[Total: Greater than 50% but less than or equal to 80% of HAMFI]])</f>
        <v>650</v>
      </c>
      <c r="K104">
        <f>HousingTbl[[#This Row],[Total with Housing Problems]]/HousingTbl[[#This Row],[Total renters]]</f>
        <v>0.5461538461538461</v>
      </c>
      <c r="L104">
        <v>13209</v>
      </c>
    </row>
    <row r="105" spans="1:12" x14ac:dyDescent="0.2">
      <c r="A105" t="s">
        <v>295</v>
      </c>
      <c r="B105" t="s">
        <v>136</v>
      </c>
      <c r="C105">
        <v>270</v>
      </c>
      <c r="D105">
        <v>160</v>
      </c>
      <c r="E105">
        <v>90</v>
      </c>
      <c r="F105">
        <f t="shared" si="1"/>
        <v>520</v>
      </c>
      <c r="G105">
        <v>385</v>
      </c>
      <c r="H105">
        <v>265</v>
      </c>
      <c r="I105">
        <v>250</v>
      </c>
      <c r="J105">
        <f>SUM(HousingTbl[[#This Row],[Total: Less than or equal to 30% of HAMFI]:[Total: Greater than 50% but less than or equal to 80% of HAMFI]])</f>
        <v>900</v>
      </c>
      <c r="K105">
        <f>HousingTbl[[#This Row],[Total with Housing Problems]]/HousingTbl[[#This Row],[Total renters]]</f>
        <v>0.57777777777777772</v>
      </c>
      <c r="L105">
        <v>13211</v>
      </c>
    </row>
    <row r="106" spans="1:12" x14ac:dyDescent="0.2">
      <c r="A106" t="s">
        <v>296</v>
      </c>
      <c r="B106" t="s">
        <v>137</v>
      </c>
      <c r="C106">
        <v>455</v>
      </c>
      <c r="D106">
        <v>540</v>
      </c>
      <c r="E106">
        <v>330</v>
      </c>
      <c r="F106">
        <f t="shared" si="1"/>
        <v>1325</v>
      </c>
      <c r="G106">
        <v>595</v>
      </c>
      <c r="H106">
        <v>860</v>
      </c>
      <c r="I106">
        <v>1225</v>
      </c>
      <c r="J106">
        <f>SUM(HousingTbl[[#This Row],[Total: Less than or equal to 30% of HAMFI]:[Total: Greater than 50% but less than or equal to 80% of HAMFI]])</f>
        <v>2680</v>
      </c>
      <c r="K106">
        <f>HousingTbl[[#This Row],[Total with Housing Problems]]/HousingTbl[[#This Row],[Total renters]]</f>
        <v>0.49440298507462688</v>
      </c>
      <c r="L106">
        <v>13213</v>
      </c>
    </row>
    <row r="107" spans="1:12" x14ac:dyDescent="0.2">
      <c r="A107" t="s">
        <v>297</v>
      </c>
      <c r="B107" t="s">
        <v>138</v>
      </c>
      <c r="C107">
        <v>6985</v>
      </c>
      <c r="D107">
        <v>4935</v>
      </c>
      <c r="E107">
        <v>4410</v>
      </c>
      <c r="F107">
        <f t="shared" si="1"/>
        <v>16330</v>
      </c>
      <c r="G107">
        <v>8545</v>
      </c>
      <c r="H107">
        <v>5840</v>
      </c>
      <c r="I107">
        <v>6995</v>
      </c>
      <c r="J107">
        <f>SUM(HousingTbl[[#This Row],[Total: Less than or equal to 30% of HAMFI]:[Total: Greater than 50% but less than or equal to 80% of HAMFI]])</f>
        <v>21380</v>
      </c>
      <c r="K107">
        <f>HousingTbl[[#This Row],[Total with Housing Problems]]/HousingTbl[[#This Row],[Total renters]]</f>
        <v>0.7637979420018709</v>
      </c>
      <c r="L107">
        <v>13215</v>
      </c>
    </row>
    <row r="108" spans="1:12" x14ac:dyDescent="0.2">
      <c r="A108" t="s">
        <v>298</v>
      </c>
      <c r="B108" t="s">
        <v>139</v>
      </c>
      <c r="C108">
        <v>3230</v>
      </c>
      <c r="D108">
        <v>1865</v>
      </c>
      <c r="E108">
        <v>985</v>
      </c>
      <c r="F108">
        <f t="shared" si="1"/>
        <v>6080</v>
      </c>
      <c r="G108">
        <v>3670</v>
      </c>
      <c r="H108">
        <v>2730</v>
      </c>
      <c r="I108">
        <v>2720</v>
      </c>
      <c r="J108">
        <f>SUM(HousingTbl[[#This Row],[Total: Less than or equal to 30% of HAMFI]:[Total: Greater than 50% but less than or equal to 80% of HAMFI]])</f>
        <v>9120</v>
      </c>
      <c r="K108">
        <f>HousingTbl[[#This Row],[Total with Housing Problems]]/HousingTbl[[#This Row],[Total renters]]</f>
        <v>0.66666666666666663</v>
      </c>
      <c r="L108">
        <v>13217</v>
      </c>
    </row>
    <row r="109" spans="1:12" x14ac:dyDescent="0.2">
      <c r="A109" t="s">
        <v>299</v>
      </c>
      <c r="B109" t="s">
        <v>140</v>
      </c>
      <c r="C109">
        <v>195</v>
      </c>
      <c r="D109">
        <v>295</v>
      </c>
      <c r="E109">
        <v>300</v>
      </c>
      <c r="F109">
        <f t="shared" si="1"/>
        <v>790</v>
      </c>
      <c r="G109">
        <v>250</v>
      </c>
      <c r="H109">
        <v>315</v>
      </c>
      <c r="I109">
        <v>730</v>
      </c>
      <c r="J109">
        <f>SUM(HousingTbl[[#This Row],[Total: Less than or equal to 30% of HAMFI]:[Total: Greater than 50% but less than or equal to 80% of HAMFI]])</f>
        <v>1295</v>
      </c>
      <c r="K109">
        <f>HousingTbl[[#This Row],[Total with Housing Problems]]/HousingTbl[[#This Row],[Total renters]]</f>
        <v>0.61003861003861004</v>
      </c>
      <c r="L109">
        <v>13219</v>
      </c>
    </row>
    <row r="110" spans="1:12" x14ac:dyDescent="0.2">
      <c r="A110" t="s">
        <v>300</v>
      </c>
      <c r="B110" t="s">
        <v>141</v>
      </c>
      <c r="C110">
        <v>230</v>
      </c>
      <c r="D110">
        <v>165</v>
      </c>
      <c r="E110">
        <v>35</v>
      </c>
      <c r="F110">
        <f t="shared" si="1"/>
        <v>430</v>
      </c>
      <c r="G110">
        <v>400</v>
      </c>
      <c r="H110">
        <v>320</v>
      </c>
      <c r="I110">
        <v>225</v>
      </c>
      <c r="J110">
        <f>SUM(HousingTbl[[#This Row],[Total: Less than or equal to 30% of HAMFI]:[Total: Greater than 50% but less than or equal to 80% of HAMFI]])</f>
        <v>945</v>
      </c>
      <c r="K110">
        <f>HousingTbl[[#This Row],[Total with Housing Problems]]/HousingTbl[[#This Row],[Total renters]]</f>
        <v>0.455026455026455</v>
      </c>
      <c r="L110">
        <v>13221</v>
      </c>
    </row>
    <row r="111" spans="1:12" x14ac:dyDescent="0.2">
      <c r="A111" t="s">
        <v>301</v>
      </c>
      <c r="B111" t="s">
        <v>142</v>
      </c>
      <c r="C111">
        <v>1910</v>
      </c>
      <c r="D111">
        <v>1800</v>
      </c>
      <c r="E111">
        <v>1895</v>
      </c>
      <c r="F111">
        <f t="shared" si="1"/>
        <v>5605</v>
      </c>
      <c r="G111">
        <v>2355</v>
      </c>
      <c r="H111">
        <v>1960</v>
      </c>
      <c r="I111">
        <v>3825</v>
      </c>
      <c r="J111">
        <f>SUM(HousingTbl[[#This Row],[Total: Less than or equal to 30% of HAMFI]:[Total: Greater than 50% but less than or equal to 80% of HAMFI]])</f>
        <v>8140</v>
      </c>
      <c r="K111">
        <f>HousingTbl[[#This Row],[Total with Housing Problems]]/HousingTbl[[#This Row],[Total renters]]</f>
        <v>0.68857493857493857</v>
      </c>
      <c r="L111">
        <v>13223</v>
      </c>
    </row>
    <row r="112" spans="1:12" x14ac:dyDescent="0.2">
      <c r="A112" t="s">
        <v>302</v>
      </c>
      <c r="B112" t="s">
        <v>143</v>
      </c>
      <c r="C112">
        <v>550</v>
      </c>
      <c r="D112">
        <v>620</v>
      </c>
      <c r="E112">
        <v>370</v>
      </c>
      <c r="F112">
        <f t="shared" si="1"/>
        <v>1540</v>
      </c>
      <c r="G112">
        <v>920</v>
      </c>
      <c r="H112">
        <v>800</v>
      </c>
      <c r="I112">
        <v>875</v>
      </c>
      <c r="J112">
        <f>SUM(HousingTbl[[#This Row],[Total: Less than or equal to 30% of HAMFI]:[Total: Greater than 50% but less than or equal to 80% of HAMFI]])</f>
        <v>2595</v>
      </c>
      <c r="K112">
        <f>HousingTbl[[#This Row],[Total with Housing Problems]]/HousingTbl[[#This Row],[Total renters]]</f>
        <v>0.59344894026974948</v>
      </c>
      <c r="L112">
        <v>13225</v>
      </c>
    </row>
    <row r="113" spans="1:12" x14ac:dyDescent="0.2">
      <c r="A113" t="s">
        <v>303</v>
      </c>
      <c r="B113" t="s">
        <v>144</v>
      </c>
      <c r="C113">
        <v>545</v>
      </c>
      <c r="D113">
        <v>430</v>
      </c>
      <c r="E113">
        <v>80</v>
      </c>
      <c r="F113">
        <f t="shared" si="1"/>
        <v>1055</v>
      </c>
      <c r="G113">
        <v>755</v>
      </c>
      <c r="H113">
        <v>685</v>
      </c>
      <c r="I113">
        <v>440</v>
      </c>
      <c r="J113">
        <f>SUM(HousingTbl[[#This Row],[Total: Less than or equal to 30% of HAMFI]:[Total: Greater than 50% but less than or equal to 80% of HAMFI]])</f>
        <v>1880</v>
      </c>
      <c r="K113">
        <f>HousingTbl[[#This Row],[Total with Housing Problems]]/HousingTbl[[#This Row],[Total renters]]</f>
        <v>0.56117021276595747</v>
      </c>
      <c r="L113">
        <v>13227</v>
      </c>
    </row>
    <row r="114" spans="1:12" x14ac:dyDescent="0.2">
      <c r="A114" t="s">
        <v>304</v>
      </c>
      <c r="B114" t="s">
        <v>145</v>
      </c>
      <c r="C114">
        <v>225</v>
      </c>
      <c r="D114">
        <v>310</v>
      </c>
      <c r="E114">
        <v>135</v>
      </c>
      <c r="F114">
        <f t="shared" si="1"/>
        <v>670</v>
      </c>
      <c r="G114">
        <v>275</v>
      </c>
      <c r="H114">
        <v>575</v>
      </c>
      <c r="I114">
        <v>300</v>
      </c>
      <c r="J114">
        <f>SUM(HousingTbl[[#This Row],[Total: Less than or equal to 30% of HAMFI]:[Total: Greater than 50% but less than or equal to 80% of HAMFI]])</f>
        <v>1150</v>
      </c>
      <c r="K114">
        <f>HousingTbl[[#This Row],[Total with Housing Problems]]/HousingTbl[[#This Row],[Total renters]]</f>
        <v>0.58260869565217388</v>
      </c>
      <c r="L114">
        <v>13229</v>
      </c>
    </row>
    <row r="115" spans="1:12" x14ac:dyDescent="0.2">
      <c r="A115" t="s">
        <v>305</v>
      </c>
      <c r="B115" t="s">
        <v>146</v>
      </c>
      <c r="C115">
        <v>130</v>
      </c>
      <c r="D115">
        <v>120</v>
      </c>
      <c r="E115">
        <v>40</v>
      </c>
      <c r="F115">
        <f t="shared" si="1"/>
        <v>290</v>
      </c>
      <c r="G115">
        <v>225</v>
      </c>
      <c r="H115">
        <v>175</v>
      </c>
      <c r="I115">
        <v>260</v>
      </c>
      <c r="J115">
        <f>SUM(HousingTbl[[#This Row],[Total: Less than or equal to 30% of HAMFI]:[Total: Greater than 50% but less than or equal to 80% of HAMFI]])</f>
        <v>660</v>
      </c>
      <c r="K115">
        <f>HousingTbl[[#This Row],[Total with Housing Problems]]/HousingTbl[[#This Row],[Total renters]]</f>
        <v>0.43939393939393939</v>
      </c>
      <c r="L115">
        <v>13231</v>
      </c>
    </row>
    <row r="116" spans="1:12" x14ac:dyDescent="0.2">
      <c r="A116" t="s">
        <v>306</v>
      </c>
      <c r="B116" t="s">
        <v>147</v>
      </c>
      <c r="C116">
        <v>885</v>
      </c>
      <c r="D116">
        <v>925</v>
      </c>
      <c r="E116">
        <v>700</v>
      </c>
      <c r="F116">
        <f t="shared" si="1"/>
        <v>2510</v>
      </c>
      <c r="G116">
        <v>1170</v>
      </c>
      <c r="H116">
        <v>1115</v>
      </c>
      <c r="I116">
        <v>1225</v>
      </c>
      <c r="J116">
        <f>SUM(HousingTbl[[#This Row],[Total: Less than or equal to 30% of HAMFI]:[Total: Greater than 50% but less than or equal to 80% of HAMFI]])</f>
        <v>3510</v>
      </c>
      <c r="K116">
        <f>HousingTbl[[#This Row],[Total with Housing Problems]]/HousingTbl[[#This Row],[Total renters]]</f>
        <v>0.71509971509971515</v>
      </c>
      <c r="L116">
        <v>13233</v>
      </c>
    </row>
    <row r="117" spans="1:12" x14ac:dyDescent="0.2">
      <c r="A117" t="s">
        <v>307</v>
      </c>
      <c r="B117" t="s">
        <v>148</v>
      </c>
      <c r="C117">
        <v>350</v>
      </c>
      <c r="D117">
        <v>185</v>
      </c>
      <c r="E117">
        <v>35</v>
      </c>
      <c r="F117">
        <f t="shared" si="1"/>
        <v>570</v>
      </c>
      <c r="G117">
        <v>385</v>
      </c>
      <c r="H117">
        <v>280</v>
      </c>
      <c r="I117">
        <v>190</v>
      </c>
      <c r="J117">
        <f>SUM(HousingTbl[[#This Row],[Total: Less than or equal to 30% of HAMFI]:[Total: Greater than 50% but less than or equal to 80% of HAMFI]])</f>
        <v>855</v>
      </c>
      <c r="K117">
        <f>HousingTbl[[#This Row],[Total with Housing Problems]]/HousingTbl[[#This Row],[Total renters]]</f>
        <v>0.66666666666666663</v>
      </c>
      <c r="L117">
        <v>13235</v>
      </c>
    </row>
    <row r="118" spans="1:12" x14ac:dyDescent="0.2">
      <c r="A118" t="s">
        <v>308</v>
      </c>
      <c r="B118" t="s">
        <v>149</v>
      </c>
      <c r="C118">
        <v>500</v>
      </c>
      <c r="D118">
        <v>160</v>
      </c>
      <c r="E118">
        <v>180</v>
      </c>
      <c r="F118">
        <f t="shared" si="1"/>
        <v>840</v>
      </c>
      <c r="G118">
        <v>650</v>
      </c>
      <c r="H118">
        <v>215</v>
      </c>
      <c r="I118">
        <v>530</v>
      </c>
      <c r="J118">
        <f>SUM(HousingTbl[[#This Row],[Total: Less than or equal to 30% of HAMFI]:[Total: Greater than 50% but less than or equal to 80% of HAMFI]])</f>
        <v>1395</v>
      </c>
      <c r="K118">
        <f>HousingTbl[[#This Row],[Total with Housing Problems]]/HousingTbl[[#This Row],[Total renters]]</f>
        <v>0.60215053763440862</v>
      </c>
      <c r="L118">
        <v>13237</v>
      </c>
    </row>
    <row r="119" spans="1:12" x14ac:dyDescent="0.2">
      <c r="A119" t="s">
        <v>309</v>
      </c>
      <c r="B119" t="s">
        <v>150</v>
      </c>
      <c r="C119">
        <v>60</v>
      </c>
      <c r="D119">
        <v>35</v>
      </c>
      <c r="E119">
        <v>0</v>
      </c>
      <c r="F119">
        <f t="shared" si="1"/>
        <v>95</v>
      </c>
      <c r="G119">
        <v>85</v>
      </c>
      <c r="H119">
        <v>65</v>
      </c>
      <c r="I119">
        <v>10</v>
      </c>
      <c r="J119">
        <f>SUM(HousingTbl[[#This Row],[Total: Less than or equal to 30% of HAMFI]:[Total: Greater than 50% but less than or equal to 80% of HAMFI]])</f>
        <v>160</v>
      </c>
      <c r="K119">
        <f>HousingTbl[[#This Row],[Total with Housing Problems]]/HousingTbl[[#This Row],[Total renters]]</f>
        <v>0.59375</v>
      </c>
      <c r="L119">
        <v>13239</v>
      </c>
    </row>
    <row r="120" spans="1:12" x14ac:dyDescent="0.2">
      <c r="A120" t="s">
        <v>310</v>
      </c>
      <c r="B120" t="s">
        <v>151</v>
      </c>
      <c r="C120">
        <v>440</v>
      </c>
      <c r="D120">
        <v>210</v>
      </c>
      <c r="E120">
        <v>125</v>
      </c>
      <c r="F120">
        <f t="shared" si="1"/>
        <v>775</v>
      </c>
      <c r="G120">
        <v>485</v>
      </c>
      <c r="H120">
        <v>315</v>
      </c>
      <c r="I120">
        <v>335</v>
      </c>
      <c r="J120">
        <f>SUM(HousingTbl[[#This Row],[Total: Less than or equal to 30% of HAMFI]:[Total: Greater than 50% but less than or equal to 80% of HAMFI]])</f>
        <v>1135</v>
      </c>
      <c r="K120">
        <f>HousingTbl[[#This Row],[Total with Housing Problems]]/HousingTbl[[#This Row],[Total renters]]</f>
        <v>0.68281938325991187</v>
      </c>
      <c r="L120">
        <v>13241</v>
      </c>
    </row>
    <row r="121" spans="1:12" x14ac:dyDescent="0.2">
      <c r="A121" t="s">
        <v>311</v>
      </c>
      <c r="B121" t="s">
        <v>152</v>
      </c>
      <c r="C121">
        <v>130</v>
      </c>
      <c r="D121">
        <v>150</v>
      </c>
      <c r="E121">
        <v>80</v>
      </c>
      <c r="F121">
        <f t="shared" si="1"/>
        <v>360</v>
      </c>
      <c r="G121">
        <v>220</v>
      </c>
      <c r="H121">
        <v>295</v>
      </c>
      <c r="I121">
        <v>280</v>
      </c>
      <c r="J121">
        <f>SUM(HousingTbl[[#This Row],[Total: Less than or equal to 30% of HAMFI]:[Total: Greater than 50% but less than or equal to 80% of HAMFI]])</f>
        <v>795</v>
      </c>
      <c r="K121">
        <f>HousingTbl[[#This Row],[Total with Housing Problems]]/HousingTbl[[#This Row],[Total renters]]</f>
        <v>0.45283018867924529</v>
      </c>
      <c r="L121">
        <v>13243</v>
      </c>
    </row>
    <row r="122" spans="1:12" x14ac:dyDescent="0.2">
      <c r="A122" t="s">
        <v>312</v>
      </c>
      <c r="B122" t="s">
        <v>153</v>
      </c>
      <c r="C122">
        <v>7505</v>
      </c>
      <c r="D122">
        <v>5805</v>
      </c>
      <c r="E122">
        <v>3300</v>
      </c>
      <c r="F122">
        <f t="shared" si="1"/>
        <v>16610</v>
      </c>
      <c r="G122">
        <v>9775</v>
      </c>
      <c r="H122">
        <v>6630</v>
      </c>
      <c r="I122">
        <v>6325</v>
      </c>
      <c r="J122">
        <f>SUM(HousingTbl[[#This Row],[Total: Less than or equal to 30% of HAMFI]:[Total: Greater than 50% but less than or equal to 80% of HAMFI]])</f>
        <v>22730</v>
      </c>
      <c r="K122">
        <f>HousingTbl[[#This Row],[Total with Housing Problems]]/HousingTbl[[#This Row],[Total renters]]</f>
        <v>0.73075230972283323</v>
      </c>
      <c r="L122">
        <v>13245</v>
      </c>
    </row>
    <row r="123" spans="1:12" x14ac:dyDescent="0.2">
      <c r="A123" t="s">
        <v>313</v>
      </c>
      <c r="B123" t="s">
        <v>154</v>
      </c>
      <c r="C123">
        <v>1885</v>
      </c>
      <c r="D123">
        <v>1785</v>
      </c>
      <c r="E123">
        <v>1025</v>
      </c>
      <c r="F123">
        <f t="shared" si="1"/>
        <v>4695</v>
      </c>
      <c r="G123">
        <v>2285</v>
      </c>
      <c r="H123">
        <v>1930</v>
      </c>
      <c r="I123">
        <v>2740</v>
      </c>
      <c r="J123">
        <f>SUM(HousingTbl[[#This Row],[Total: Less than or equal to 30% of HAMFI]:[Total: Greater than 50% but less than or equal to 80% of HAMFI]])</f>
        <v>6955</v>
      </c>
      <c r="K123">
        <f>HousingTbl[[#This Row],[Total with Housing Problems]]/HousingTbl[[#This Row],[Total renters]]</f>
        <v>0.67505391804457227</v>
      </c>
      <c r="L123">
        <v>13247</v>
      </c>
    </row>
    <row r="124" spans="1:12" x14ac:dyDescent="0.2">
      <c r="A124" t="s">
        <v>314</v>
      </c>
      <c r="B124" t="s">
        <v>155</v>
      </c>
      <c r="C124">
        <v>125</v>
      </c>
      <c r="D124">
        <v>30</v>
      </c>
      <c r="E124">
        <v>45</v>
      </c>
      <c r="F124">
        <f t="shared" si="1"/>
        <v>200</v>
      </c>
      <c r="G124">
        <v>205</v>
      </c>
      <c r="H124">
        <v>50</v>
      </c>
      <c r="I124">
        <v>125</v>
      </c>
      <c r="J124">
        <f>SUM(HousingTbl[[#This Row],[Total: Less than or equal to 30% of HAMFI]:[Total: Greater than 50% but less than or equal to 80% of HAMFI]])</f>
        <v>380</v>
      </c>
      <c r="K124">
        <f>HousingTbl[[#This Row],[Total with Housing Problems]]/HousingTbl[[#This Row],[Total renters]]</f>
        <v>0.52631578947368418</v>
      </c>
      <c r="L124">
        <v>13249</v>
      </c>
    </row>
    <row r="125" spans="1:12" x14ac:dyDescent="0.2">
      <c r="A125" t="s">
        <v>315</v>
      </c>
      <c r="B125" t="s">
        <v>156</v>
      </c>
      <c r="C125">
        <v>165</v>
      </c>
      <c r="D125">
        <v>175</v>
      </c>
      <c r="E125">
        <v>115</v>
      </c>
      <c r="F125">
        <f t="shared" si="1"/>
        <v>455</v>
      </c>
      <c r="G125">
        <v>330</v>
      </c>
      <c r="H125">
        <v>285</v>
      </c>
      <c r="I125">
        <v>315</v>
      </c>
      <c r="J125">
        <f>SUM(HousingTbl[[#This Row],[Total: Less than or equal to 30% of HAMFI]:[Total: Greater than 50% but less than or equal to 80% of HAMFI]])</f>
        <v>930</v>
      </c>
      <c r="K125">
        <f>HousingTbl[[#This Row],[Total with Housing Problems]]/HousingTbl[[#This Row],[Total renters]]</f>
        <v>0.489247311827957</v>
      </c>
      <c r="L125">
        <v>13251</v>
      </c>
    </row>
    <row r="126" spans="1:12" x14ac:dyDescent="0.2">
      <c r="A126" t="s">
        <v>316</v>
      </c>
      <c r="B126" t="s">
        <v>157</v>
      </c>
      <c r="C126">
        <v>250</v>
      </c>
      <c r="D126">
        <v>140</v>
      </c>
      <c r="E126">
        <v>110</v>
      </c>
      <c r="F126">
        <f t="shared" si="1"/>
        <v>500</v>
      </c>
      <c r="G126">
        <v>355</v>
      </c>
      <c r="H126">
        <v>185</v>
      </c>
      <c r="I126">
        <v>265</v>
      </c>
      <c r="J126">
        <f>SUM(HousingTbl[[#This Row],[Total: Less than or equal to 30% of HAMFI]:[Total: Greater than 50% but less than or equal to 80% of HAMFI]])</f>
        <v>805</v>
      </c>
      <c r="K126">
        <f>HousingTbl[[#This Row],[Total with Housing Problems]]/HousingTbl[[#This Row],[Total renters]]</f>
        <v>0.6211180124223602</v>
      </c>
      <c r="L126">
        <v>13253</v>
      </c>
    </row>
    <row r="127" spans="1:12" x14ac:dyDescent="0.2">
      <c r="A127" t="s">
        <v>317</v>
      </c>
      <c r="B127" t="s">
        <v>158</v>
      </c>
      <c r="C127">
        <v>2345</v>
      </c>
      <c r="D127">
        <v>1260</v>
      </c>
      <c r="E127">
        <v>485</v>
      </c>
      <c r="F127">
        <f t="shared" si="1"/>
        <v>4090</v>
      </c>
      <c r="G127">
        <v>3080</v>
      </c>
      <c r="H127">
        <v>2010</v>
      </c>
      <c r="I127">
        <v>2070</v>
      </c>
      <c r="J127">
        <f>SUM(HousingTbl[[#This Row],[Total: Less than or equal to 30% of HAMFI]:[Total: Greater than 50% but less than or equal to 80% of HAMFI]])</f>
        <v>7160</v>
      </c>
      <c r="K127">
        <f>HousingTbl[[#This Row],[Total with Housing Problems]]/HousingTbl[[#This Row],[Total renters]]</f>
        <v>0.57122905027932958</v>
      </c>
      <c r="L127">
        <v>13255</v>
      </c>
    </row>
    <row r="128" spans="1:12" x14ac:dyDescent="0.2">
      <c r="A128" t="s">
        <v>318</v>
      </c>
      <c r="B128" t="s">
        <v>159</v>
      </c>
      <c r="C128">
        <v>405</v>
      </c>
      <c r="D128">
        <v>545</v>
      </c>
      <c r="E128">
        <v>320</v>
      </c>
      <c r="F128">
        <f t="shared" si="1"/>
        <v>1270</v>
      </c>
      <c r="G128">
        <v>605</v>
      </c>
      <c r="H128">
        <v>635</v>
      </c>
      <c r="I128">
        <v>885</v>
      </c>
      <c r="J128">
        <f>SUM(HousingTbl[[#This Row],[Total: Less than or equal to 30% of HAMFI]:[Total: Greater than 50% but less than or equal to 80% of HAMFI]])</f>
        <v>2125</v>
      </c>
      <c r="K128">
        <f>HousingTbl[[#This Row],[Total with Housing Problems]]/HousingTbl[[#This Row],[Total renters]]</f>
        <v>0.59764705882352942</v>
      </c>
      <c r="L128">
        <v>13257</v>
      </c>
    </row>
    <row r="129" spans="1:12" x14ac:dyDescent="0.2">
      <c r="A129" t="s">
        <v>319</v>
      </c>
      <c r="B129" t="s">
        <v>160</v>
      </c>
      <c r="C129">
        <v>110</v>
      </c>
      <c r="D129">
        <v>40</v>
      </c>
      <c r="E129">
        <v>0</v>
      </c>
      <c r="F129">
        <f t="shared" si="1"/>
        <v>150</v>
      </c>
      <c r="G129">
        <v>210</v>
      </c>
      <c r="H129">
        <v>70</v>
      </c>
      <c r="I129">
        <v>105</v>
      </c>
      <c r="J129">
        <f>SUM(HousingTbl[[#This Row],[Total: Less than or equal to 30% of HAMFI]:[Total: Greater than 50% but less than or equal to 80% of HAMFI]])</f>
        <v>385</v>
      </c>
      <c r="K129">
        <f>HousingTbl[[#This Row],[Total with Housing Problems]]/HousingTbl[[#This Row],[Total renters]]</f>
        <v>0.38961038961038963</v>
      </c>
      <c r="L129">
        <v>13259</v>
      </c>
    </row>
    <row r="130" spans="1:12" x14ac:dyDescent="0.2">
      <c r="A130" t="s">
        <v>320</v>
      </c>
      <c r="B130" t="s">
        <v>161</v>
      </c>
      <c r="C130">
        <v>980</v>
      </c>
      <c r="D130">
        <v>710</v>
      </c>
      <c r="E130">
        <v>595</v>
      </c>
      <c r="F130">
        <f t="shared" ref="F130:F160" si="2">SUM(C130:E130)</f>
        <v>2285</v>
      </c>
      <c r="G130">
        <v>1355</v>
      </c>
      <c r="H130">
        <v>905</v>
      </c>
      <c r="I130">
        <v>1160</v>
      </c>
      <c r="J130">
        <f>SUM(HousingTbl[[#This Row],[Total: Less than or equal to 30% of HAMFI]:[Total: Greater than 50% but less than or equal to 80% of HAMFI]])</f>
        <v>3420</v>
      </c>
      <c r="K130">
        <f>HousingTbl[[#This Row],[Total with Housing Problems]]/HousingTbl[[#This Row],[Total renters]]</f>
        <v>0.66812865497076024</v>
      </c>
      <c r="L130">
        <v>13261</v>
      </c>
    </row>
    <row r="131" spans="1:12" x14ac:dyDescent="0.2">
      <c r="A131" t="s">
        <v>321</v>
      </c>
      <c r="B131" t="s">
        <v>162</v>
      </c>
      <c r="C131">
        <v>90</v>
      </c>
      <c r="D131">
        <v>60</v>
      </c>
      <c r="E131">
        <v>50</v>
      </c>
      <c r="F131">
        <f t="shared" si="2"/>
        <v>200</v>
      </c>
      <c r="G131">
        <v>175</v>
      </c>
      <c r="H131">
        <v>130</v>
      </c>
      <c r="I131">
        <v>155</v>
      </c>
      <c r="J131">
        <f>SUM(HousingTbl[[#This Row],[Total: Less than or equal to 30% of HAMFI]:[Total: Greater than 50% but less than or equal to 80% of HAMFI]])</f>
        <v>460</v>
      </c>
      <c r="K131">
        <f>HousingTbl[[#This Row],[Total with Housing Problems]]/HousingTbl[[#This Row],[Total renters]]</f>
        <v>0.43478260869565216</v>
      </c>
      <c r="L131">
        <v>13263</v>
      </c>
    </row>
    <row r="132" spans="1:12" x14ac:dyDescent="0.2">
      <c r="A132" t="s">
        <v>322</v>
      </c>
      <c r="B132" t="s">
        <v>163</v>
      </c>
      <c r="C132">
        <v>40</v>
      </c>
      <c r="D132">
        <v>10</v>
      </c>
      <c r="E132">
        <v>15</v>
      </c>
      <c r="F132">
        <f t="shared" si="2"/>
        <v>65</v>
      </c>
      <c r="G132">
        <v>50</v>
      </c>
      <c r="H132">
        <v>30</v>
      </c>
      <c r="I132">
        <v>45</v>
      </c>
      <c r="J132">
        <f>SUM(HousingTbl[[#This Row],[Total: Less than or equal to 30% of HAMFI]:[Total: Greater than 50% but less than or equal to 80% of HAMFI]])</f>
        <v>125</v>
      </c>
      <c r="K132">
        <f>HousingTbl[[#This Row],[Total with Housing Problems]]/HousingTbl[[#This Row],[Total renters]]</f>
        <v>0.52</v>
      </c>
      <c r="L132">
        <v>13265</v>
      </c>
    </row>
    <row r="133" spans="1:12" x14ac:dyDescent="0.2">
      <c r="A133" t="s">
        <v>323</v>
      </c>
      <c r="B133" t="s">
        <v>164</v>
      </c>
      <c r="C133">
        <v>255</v>
      </c>
      <c r="D133">
        <v>250</v>
      </c>
      <c r="E133">
        <v>85</v>
      </c>
      <c r="F133">
        <f t="shared" si="2"/>
        <v>590</v>
      </c>
      <c r="G133">
        <v>460</v>
      </c>
      <c r="H133">
        <v>515</v>
      </c>
      <c r="I133">
        <v>700</v>
      </c>
      <c r="J133">
        <f>SUM(HousingTbl[[#This Row],[Total: Less than or equal to 30% of HAMFI]:[Total: Greater than 50% but less than or equal to 80% of HAMFI]])</f>
        <v>1675</v>
      </c>
      <c r="K133">
        <f>HousingTbl[[#This Row],[Total with Housing Problems]]/HousingTbl[[#This Row],[Total renters]]</f>
        <v>0.35223880597014923</v>
      </c>
      <c r="L133">
        <v>13267</v>
      </c>
    </row>
    <row r="134" spans="1:12" x14ac:dyDescent="0.2">
      <c r="A134" t="s">
        <v>324</v>
      </c>
      <c r="B134" t="s">
        <v>165</v>
      </c>
      <c r="C134">
        <v>340</v>
      </c>
      <c r="D134">
        <v>75</v>
      </c>
      <c r="E134">
        <v>80</v>
      </c>
      <c r="F134">
        <f t="shared" si="2"/>
        <v>495</v>
      </c>
      <c r="G134">
        <v>420</v>
      </c>
      <c r="H134">
        <v>205</v>
      </c>
      <c r="I134">
        <v>120</v>
      </c>
      <c r="J134">
        <f>SUM(HousingTbl[[#This Row],[Total: Less than or equal to 30% of HAMFI]:[Total: Greater than 50% but less than or equal to 80% of HAMFI]])</f>
        <v>745</v>
      </c>
      <c r="K134">
        <f>HousingTbl[[#This Row],[Total with Housing Problems]]/HousingTbl[[#This Row],[Total renters]]</f>
        <v>0.66442953020134232</v>
      </c>
      <c r="L134">
        <v>13269</v>
      </c>
    </row>
    <row r="135" spans="1:12" x14ac:dyDescent="0.2">
      <c r="A135" t="s">
        <v>325</v>
      </c>
      <c r="B135" t="s">
        <v>166</v>
      </c>
      <c r="C135">
        <v>320</v>
      </c>
      <c r="D135">
        <v>235</v>
      </c>
      <c r="E135">
        <v>80</v>
      </c>
      <c r="F135">
        <f t="shared" si="2"/>
        <v>635</v>
      </c>
      <c r="G135">
        <v>515</v>
      </c>
      <c r="H135">
        <v>345</v>
      </c>
      <c r="I135">
        <v>330</v>
      </c>
      <c r="J135">
        <f>SUM(HousingTbl[[#This Row],[Total: Less than or equal to 30% of HAMFI]:[Total: Greater than 50% but less than or equal to 80% of HAMFI]])</f>
        <v>1190</v>
      </c>
      <c r="K135">
        <f>HousingTbl[[#This Row],[Total with Housing Problems]]/HousingTbl[[#This Row],[Total renters]]</f>
        <v>0.53361344537815125</v>
      </c>
      <c r="L135">
        <v>13271</v>
      </c>
    </row>
    <row r="136" spans="1:12" x14ac:dyDescent="0.2">
      <c r="A136" t="s">
        <v>326</v>
      </c>
      <c r="B136" t="s">
        <v>167</v>
      </c>
      <c r="C136">
        <v>305</v>
      </c>
      <c r="D136">
        <v>175</v>
      </c>
      <c r="E136">
        <v>80</v>
      </c>
      <c r="F136">
        <f t="shared" si="2"/>
        <v>560</v>
      </c>
      <c r="G136">
        <v>480</v>
      </c>
      <c r="H136">
        <v>315</v>
      </c>
      <c r="I136">
        <v>270</v>
      </c>
      <c r="J136">
        <f>SUM(HousingTbl[[#This Row],[Total: Less than or equal to 30% of HAMFI]:[Total: Greater than 50% but less than or equal to 80% of HAMFI]])</f>
        <v>1065</v>
      </c>
      <c r="K136">
        <f>HousingTbl[[#This Row],[Total with Housing Problems]]/HousingTbl[[#This Row],[Total renters]]</f>
        <v>0.5258215962441315</v>
      </c>
      <c r="L136">
        <v>13273</v>
      </c>
    </row>
    <row r="137" spans="1:12" x14ac:dyDescent="0.2">
      <c r="A137" t="s">
        <v>327</v>
      </c>
      <c r="B137" t="s">
        <v>168</v>
      </c>
      <c r="C137">
        <v>970</v>
      </c>
      <c r="D137">
        <v>1275</v>
      </c>
      <c r="E137">
        <v>980</v>
      </c>
      <c r="F137">
        <f t="shared" si="2"/>
        <v>3225</v>
      </c>
      <c r="G137">
        <v>1385</v>
      </c>
      <c r="H137">
        <v>1665</v>
      </c>
      <c r="I137">
        <v>1500</v>
      </c>
      <c r="J137">
        <f>SUM(HousingTbl[[#This Row],[Total: Less than or equal to 30% of HAMFI]:[Total: Greater than 50% but less than or equal to 80% of HAMFI]])</f>
        <v>4550</v>
      </c>
      <c r="K137">
        <f>HousingTbl[[#This Row],[Total with Housing Problems]]/HousingTbl[[#This Row],[Total renters]]</f>
        <v>0.70879120879120883</v>
      </c>
      <c r="L137">
        <v>13275</v>
      </c>
    </row>
    <row r="138" spans="1:12" x14ac:dyDescent="0.2">
      <c r="A138" t="s">
        <v>328</v>
      </c>
      <c r="B138" t="s">
        <v>169</v>
      </c>
      <c r="C138">
        <v>1150</v>
      </c>
      <c r="D138">
        <v>705</v>
      </c>
      <c r="E138">
        <v>445</v>
      </c>
      <c r="F138">
        <f t="shared" si="2"/>
        <v>2300</v>
      </c>
      <c r="G138">
        <v>1420</v>
      </c>
      <c r="H138">
        <v>1125</v>
      </c>
      <c r="I138">
        <v>940</v>
      </c>
      <c r="J138">
        <f>SUM(HousingTbl[[#This Row],[Total: Less than or equal to 30% of HAMFI]:[Total: Greater than 50% but less than or equal to 80% of HAMFI]])</f>
        <v>3485</v>
      </c>
      <c r="K138">
        <f>HousingTbl[[#This Row],[Total with Housing Problems]]/HousingTbl[[#This Row],[Total renters]]</f>
        <v>0.65997130559540884</v>
      </c>
      <c r="L138">
        <v>13277</v>
      </c>
    </row>
    <row r="139" spans="1:12" x14ac:dyDescent="0.2">
      <c r="A139" t="s">
        <v>329</v>
      </c>
      <c r="B139" t="s">
        <v>170</v>
      </c>
      <c r="C139">
        <v>1005</v>
      </c>
      <c r="D139">
        <v>415</v>
      </c>
      <c r="E139">
        <v>315</v>
      </c>
      <c r="F139">
        <f t="shared" si="2"/>
        <v>1735</v>
      </c>
      <c r="G139">
        <v>1220</v>
      </c>
      <c r="H139">
        <v>685</v>
      </c>
      <c r="I139">
        <v>745</v>
      </c>
      <c r="J139">
        <f>SUM(HousingTbl[[#This Row],[Total: Less than or equal to 30% of HAMFI]:[Total: Greater than 50% but less than or equal to 80% of HAMFI]])</f>
        <v>2650</v>
      </c>
      <c r="K139">
        <f>HousingTbl[[#This Row],[Total with Housing Problems]]/HousingTbl[[#This Row],[Total renters]]</f>
        <v>0.65471698113207544</v>
      </c>
      <c r="L139">
        <v>13279</v>
      </c>
    </row>
    <row r="140" spans="1:12" x14ac:dyDescent="0.2">
      <c r="A140" t="s">
        <v>330</v>
      </c>
      <c r="B140" t="s">
        <v>171</v>
      </c>
      <c r="C140">
        <v>110</v>
      </c>
      <c r="D140">
        <v>85</v>
      </c>
      <c r="E140">
        <v>120</v>
      </c>
      <c r="F140">
        <f t="shared" si="2"/>
        <v>315</v>
      </c>
      <c r="G140">
        <v>150</v>
      </c>
      <c r="H140">
        <v>135</v>
      </c>
      <c r="I140">
        <v>355</v>
      </c>
      <c r="J140">
        <f>SUM(HousingTbl[[#This Row],[Total: Less than or equal to 30% of HAMFI]:[Total: Greater than 50% but less than or equal to 80% of HAMFI]])</f>
        <v>640</v>
      </c>
      <c r="K140">
        <f>HousingTbl[[#This Row],[Total with Housing Problems]]/HousingTbl[[#This Row],[Total renters]]</f>
        <v>0.4921875</v>
      </c>
      <c r="L140">
        <v>13281</v>
      </c>
    </row>
    <row r="141" spans="1:12" x14ac:dyDescent="0.2">
      <c r="A141" t="s">
        <v>331</v>
      </c>
      <c r="B141" t="s">
        <v>172</v>
      </c>
      <c r="C141">
        <v>190</v>
      </c>
      <c r="D141">
        <v>35</v>
      </c>
      <c r="E141">
        <v>15</v>
      </c>
      <c r="F141">
        <f t="shared" si="2"/>
        <v>240</v>
      </c>
      <c r="G141">
        <v>225</v>
      </c>
      <c r="H141">
        <v>130</v>
      </c>
      <c r="I141">
        <v>140</v>
      </c>
      <c r="J141">
        <f>SUM(HousingTbl[[#This Row],[Total: Less than or equal to 30% of HAMFI]:[Total: Greater than 50% but less than or equal to 80% of HAMFI]])</f>
        <v>495</v>
      </c>
      <c r="K141">
        <f>HousingTbl[[#This Row],[Total with Housing Problems]]/HousingTbl[[#This Row],[Total renters]]</f>
        <v>0.48484848484848486</v>
      </c>
      <c r="L141">
        <v>13283</v>
      </c>
    </row>
    <row r="142" spans="1:12" x14ac:dyDescent="0.2">
      <c r="A142" t="s">
        <v>332</v>
      </c>
      <c r="B142" t="s">
        <v>173</v>
      </c>
      <c r="C142">
        <v>2435</v>
      </c>
      <c r="D142">
        <v>1520</v>
      </c>
      <c r="E142">
        <v>930</v>
      </c>
      <c r="F142">
        <f t="shared" si="2"/>
        <v>4885</v>
      </c>
      <c r="G142">
        <v>3235</v>
      </c>
      <c r="H142">
        <v>1960</v>
      </c>
      <c r="I142">
        <v>1760</v>
      </c>
      <c r="J142">
        <f>SUM(HousingTbl[[#This Row],[Total: Less than or equal to 30% of HAMFI]:[Total: Greater than 50% but less than or equal to 80% of HAMFI]])</f>
        <v>6955</v>
      </c>
      <c r="K142">
        <f>HousingTbl[[#This Row],[Total with Housing Problems]]/HousingTbl[[#This Row],[Total renters]]</f>
        <v>0.70237239396117901</v>
      </c>
      <c r="L142">
        <v>13285</v>
      </c>
    </row>
    <row r="143" spans="1:12" x14ac:dyDescent="0.2">
      <c r="A143" t="s">
        <v>333</v>
      </c>
      <c r="B143" t="s">
        <v>174</v>
      </c>
      <c r="C143">
        <v>230</v>
      </c>
      <c r="D143">
        <v>80</v>
      </c>
      <c r="E143">
        <v>45</v>
      </c>
      <c r="F143">
        <f t="shared" si="2"/>
        <v>355</v>
      </c>
      <c r="G143">
        <v>430</v>
      </c>
      <c r="H143">
        <v>140</v>
      </c>
      <c r="I143">
        <v>165</v>
      </c>
      <c r="J143">
        <f>SUM(HousingTbl[[#This Row],[Total: Less than or equal to 30% of HAMFI]:[Total: Greater than 50% but less than or equal to 80% of HAMFI]])</f>
        <v>735</v>
      </c>
      <c r="K143">
        <f>HousingTbl[[#This Row],[Total with Housing Problems]]/HousingTbl[[#This Row],[Total renters]]</f>
        <v>0.48299319727891155</v>
      </c>
      <c r="L143">
        <v>13287</v>
      </c>
    </row>
    <row r="144" spans="1:12" x14ac:dyDescent="0.2">
      <c r="A144" t="s">
        <v>334</v>
      </c>
      <c r="B144" t="s">
        <v>175</v>
      </c>
      <c r="C144">
        <v>45</v>
      </c>
      <c r="D144">
        <v>70</v>
      </c>
      <c r="E144">
        <v>15</v>
      </c>
      <c r="F144">
        <f t="shared" si="2"/>
        <v>130</v>
      </c>
      <c r="G144">
        <v>195</v>
      </c>
      <c r="H144">
        <v>80</v>
      </c>
      <c r="I144">
        <v>135</v>
      </c>
      <c r="J144">
        <f>SUM(HousingTbl[[#This Row],[Total: Less than or equal to 30% of HAMFI]:[Total: Greater than 50% but less than or equal to 80% of HAMFI]])</f>
        <v>410</v>
      </c>
      <c r="K144">
        <f>HousingTbl[[#This Row],[Total with Housing Problems]]/HousingTbl[[#This Row],[Total renters]]</f>
        <v>0.31707317073170732</v>
      </c>
      <c r="L144">
        <v>13289</v>
      </c>
    </row>
    <row r="145" spans="1:12" x14ac:dyDescent="0.2">
      <c r="A145" t="s">
        <v>335</v>
      </c>
      <c r="B145" t="s">
        <v>176</v>
      </c>
      <c r="C145">
        <v>370</v>
      </c>
      <c r="D145">
        <v>305</v>
      </c>
      <c r="E145">
        <v>180</v>
      </c>
      <c r="F145">
        <f t="shared" si="2"/>
        <v>855</v>
      </c>
      <c r="G145">
        <v>655</v>
      </c>
      <c r="H145">
        <v>460</v>
      </c>
      <c r="I145">
        <v>405</v>
      </c>
      <c r="J145">
        <f>SUM(HousingTbl[[#This Row],[Total: Less than or equal to 30% of HAMFI]:[Total: Greater than 50% but less than or equal to 80% of HAMFI]])</f>
        <v>1520</v>
      </c>
      <c r="K145">
        <f>HousingTbl[[#This Row],[Total with Housing Problems]]/HousingTbl[[#This Row],[Total renters]]</f>
        <v>0.5625</v>
      </c>
      <c r="L145">
        <v>13291</v>
      </c>
    </row>
    <row r="146" spans="1:12" x14ac:dyDescent="0.2">
      <c r="A146" t="s">
        <v>336</v>
      </c>
      <c r="B146" t="s">
        <v>177</v>
      </c>
      <c r="C146">
        <v>600</v>
      </c>
      <c r="D146">
        <v>390</v>
      </c>
      <c r="E146">
        <v>200</v>
      </c>
      <c r="F146">
        <f t="shared" si="2"/>
        <v>1190</v>
      </c>
      <c r="G146">
        <v>985</v>
      </c>
      <c r="H146">
        <v>650</v>
      </c>
      <c r="I146">
        <v>640</v>
      </c>
      <c r="J146">
        <f>SUM(HousingTbl[[#This Row],[Total: Less than or equal to 30% of HAMFI]:[Total: Greater than 50% but less than or equal to 80% of HAMFI]])</f>
        <v>2275</v>
      </c>
      <c r="K146">
        <f>HousingTbl[[#This Row],[Total with Housing Problems]]/HousingTbl[[#This Row],[Total renters]]</f>
        <v>0.52307692307692311</v>
      </c>
      <c r="L146">
        <v>13293</v>
      </c>
    </row>
    <row r="147" spans="1:12" x14ac:dyDescent="0.2">
      <c r="A147" t="s">
        <v>337</v>
      </c>
      <c r="B147" t="s">
        <v>178</v>
      </c>
      <c r="C147">
        <v>1500</v>
      </c>
      <c r="D147">
        <v>1030</v>
      </c>
      <c r="E147">
        <v>465</v>
      </c>
      <c r="F147">
        <f t="shared" si="2"/>
        <v>2995</v>
      </c>
      <c r="G147">
        <v>1895</v>
      </c>
      <c r="H147">
        <v>1360</v>
      </c>
      <c r="I147">
        <v>1845</v>
      </c>
      <c r="J147">
        <f>SUM(HousingTbl[[#This Row],[Total: Less than or equal to 30% of HAMFI]:[Total: Greater than 50% but less than or equal to 80% of HAMFI]])</f>
        <v>5100</v>
      </c>
      <c r="K147">
        <f>HousingTbl[[#This Row],[Total with Housing Problems]]/HousingTbl[[#This Row],[Total renters]]</f>
        <v>0.58725490196078434</v>
      </c>
      <c r="L147">
        <v>13295</v>
      </c>
    </row>
    <row r="148" spans="1:12" x14ac:dyDescent="0.2">
      <c r="A148" t="s">
        <v>338</v>
      </c>
      <c r="B148" t="s">
        <v>179</v>
      </c>
      <c r="C148">
        <v>2320</v>
      </c>
      <c r="D148">
        <v>1345</v>
      </c>
      <c r="E148">
        <v>520</v>
      </c>
      <c r="F148">
        <f t="shared" si="2"/>
        <v>4185</v>
      </c>
      <c r="G148">
        <v>2690</v>
      </c>
      <c r="H148">
        <v>1805</v>
      </c>
      <c r="I148">
        <v>1675</v>
      </c>
      <c r="J148">
        <f>SUM(HousingTbl[[#This Row],[Total: Less than or equal to 30% of HAMFI]:[Total: Greater than 50% but less than or equal to 80% of HAMFI]])</f>
        <v>6170</v>
      </c>
      <c r="K148">
        <f>HousingTbl[[#This Row],[Total with Housing Problems]]/HousingTbl[[#This Row],[Total renters]]</f>
        <v>0.67828200972447328</v>
      </c>
      <c r="L148">
        <v>13297</v>
      </c>
    </row>
    <row r="149" spans="1:12" x14ac:dyDescent="0.2">
      <c r="A149" t="s">
        <v>339</v>
      </c>
      <c r="B149" t="s">
        <v>180</v>
      </c>
      <c r="C149">
        <v>1060</v>
      </c>
      <c r="D149">
        <v>725</v>
      </c>
      <c r="E149">
        <v>500</v>
      </c>
      <c r="F149">
        <f t="shared" si="2"/>
        <v>2285</v>
      </c>
      <c r="G149">
        <v>1460</v>
      </c>
      <c r="H149">
        <v>970</v>
      </c>
      <c r="I149">
        <v>1315</v>
      </c>
      <c r="J149">
        <f>SUM(HousingTbl[[#This Row],[Total: Less than or equal to 30% of HAMFI]:[Total: Greater than 50% but less than or equal to 80% of HAMFI]])</f>
        <v>3745</v>
      </c>
      <c r="K149">
        <f>HousingTbl[[#This Row],[Total with Housing Problems]]/HousingTbl[[#This Row],[Total renters]]</f>
        <v>0.61014686248331107</v>
      </c>
      <c r="L149">
        <v>13299</v>
      </c>
    </row>
    <row r="150" spans="1:12" x14ac:dyDescent="0.2">
      <c r="A150" t="s">
        <v>340</v>
      </c>
      <c r="B150" t="s">
        <v>181</v>
      </c>
      <c r="C150">
        <v>180</v>
      </c>
      <c r="D150">
        <v>80</v>
      </c>
      <c r="E150">
        <v>35</v>
      </c>
      <c r="F150">
        <f t="shared" si="2"/>
        <v>295</v>
      </c>
      <c r="G150">
        <v>335</v>
      </c>
      <c r="H150">
        <v>110</v>
      </c>
      <c r="I150">
        <v>95</v>
      </c>
      <c r="J150">
        <f>SUM(HousingTbl[[#This Row],[Total: Less than or equal to 30% of HAMFI]:[Total: Greater than 50% but less than or equal to 80% of HAMFI]])</f>
        <v>540</v>
      </c>
      <c r="K150">
        <f>HousingTbl[[#This Row],[Total with Housing Problems]]/HousingTbl[[#This Row],[Total renters]]</f>
        <v>0.54629629629629628</v>
      </c>
      <c r="L150">
        <v>13301</v>
      </c>
    </row>
    <row r="151" spans="1:12" x14ac:dyDescent="0.2">
      <c r="A151" t="s">
        <v>341</v>
      </c>
      <c r="B151" t="s">
        <v>182</v>
      </c>
      <c r="C151">
        <v>380</v>
      </c>
      <c r="D151">
        <v>410</v>
      </c>
      <c r="E151">
        <v>105</v>
      </c>
      <c r="F151">
        <f t="shared" si="2"/>
        <v>895</v>
      </c>
      <c r="G151">
        <v>625</v>
      </c>
      <c r="H151">
        <v>545</v>
      </c>
      <c r="I151">
        <v>590</v>
      </c>
      <c r="J151">
        <f>SUM(HousingTbl[[#This Row],[Total: Less than or equal to 30% of HAMFI]:[Total: Greater than 50% but less than or equal to 80% of HAMFI]])</f>
        <v>1760</v>
      </c>
      <c r="K151">
        <f>HousingTbl[[#This Row],[Total with Housing Problems]]/HousingTbl[[#This Row],[Total renters]]</f>
        <v>0.50852272727272729</v>
      </c>
      <c r="L151">
        <v>13303</v>
      </c>
    </row>
    <row r="152" spans="1:12" x14ac:dyDescent="0.2">
      <c r="A152" t="s">
        <v>342</v>
      </c>
      <c r="B152" t="s">
        <v>183</v>
      </c>
      <c r="C152">
        <v>340</v>
      </c>
      <c r="D152">
        <v>560</v>
      </c>
      <c r="E152">
        <v>185</v>
      </c>
      <c r="F152">
        <f t="shared" si="2"/>
        <v>1085</v>
      </c>
      <c r="G152">
        <v>730</v>
      </c>
      <c r="H152">
        <v>755</v>
      </c>
      <c r="I152">
        <v>740</v>
      </c>
      <c r="J152">
        <f>SUM(HousingTbl[[#This Row],[Total: Less than or equal to 30% of HAMFI]:[Total: Greater than 50% but less than or equal to 80% of HAMFI]])</f>
        <v>2225</v>
      </c>
      <c r="K152">
        <f>HousingTbl[[#This Row],[Total with Housing Problems]]/HousingTbl[[#This Row],[Total renters]]</f>
        <v>0.48764044943820223</v>
      </c>
      <c r="L152">
        <v>13305</v>
      </c>
    </row>
    <row r="153" spans="1:12" x14ac:dyDescent="0.2">
      <c r="A153" t="s">
        <v>343</v>
      </c>
      <c r="B153" t="s">
        <v>184</v>
      </c>
      <c r="C153">
        <v>55</v>
      </c>
      <c r="D153">
        <v>35</v>
      </c>
      <c r="E153">
        <v>0</v>
      </c>
      <c r="F153">
        <f t="shared" si="2"/>
        <v>90</v>
      </c>
      <c r="G153">
        <v>75</v>
      </c>
      <c r="H153">
        <v>50</v>
      </c>
      <c r="I153">
        <v>30</v>
      </c>
      <c r="J153">
        <f>SUM(HousingTbl[[#This Row],[Total: Less than or equal to 30% of HAMFI]:[Total: Greater than 50% but less than or equal to 80% of HAMFI]])</f>
        <v>155</v>
      </c>
      <c r="K153">
        <f>HousingTbl[[#This Row],[Total with Housing Problems]]/HousingTbl[[#This Row],[Total renters]]</f>
        <v>0.58064516129032262</v>
      </c>
      <c r="L153">
        <v>13307</v>
      </c>
    </row>
    <row r="154" spans="1:12" x14ac:dyDescent="0.2">
      <c r="A154" t="s">
        <v>344</v>
      </c>
      <c r="B154" t="s">
        <v>185</v>
      </c>
      <c r="C154">
        <v>160</v>
      </c>
      <c r="D154">
        <v>85</v>
      </c>
      <c r="E154">
        <v>0</v>
      </c>
      <c r="F154">
        <f t="shared" si="2"/>
        <v>245</v>
      </c>
      <c r="G154">
        <v>285</v>
      </c>
      <c r="H154">
        <v>135</v>
      </c>
      <c r="I154">
        <v>110</v>
      </c>
      <c r="J154">
        <f>SUM(HousingTbl[[#This Row],[Total: Less than or equal to 30% of HAMFI]:[Total: Greater than 50% but less than or equal to 80% of HAMFI]])</f>
        <v>530</v>
      </c>
      <c r="K154">
        <f>HousingTbl[[#This Row],[Total with Housing Problems]]/HousingTbl[[#This Row],[Total renters]]</f>
        <v>0.46226415094339623</v>
      </c>
      <c r="L154">
        <v>13309</v>
      </c>
    </row>
    <row r="155" spans="1:12" x14ac:dyDescent="0.2">
      <c r="A155" t="s">
        <v>345</v>
      </c>
      <c r="B155" t="s">
        <v>186</v>
      </c>
      <c r="C155">
        <v>480</v>
      </c>
      <c r="D155">
        <v>315</v>
      </c>
      <c r="E155">
        <v>355</v>
      </c>
      <c r="F155">
        <f t="shared" si="2"/>
        <v>1150</v>
      </c>
      <c r="G155">
        <v>525</v>
      </c>
      <c r="H155">
        <v>425</v>
      </c>
      <c r="I155">
        <v>765</v>
      </c>
      <c r="J155">
        <f>SUM(HousingTbl[[#This Row],[Total: Less than or equal to 30% of HAMFI]:[Total: Greater than 50% but less than or equal to 80% of HAMFI]])</f>
        <v>1715</v>
      </c>
      <c r="K155">
        <f>HousingTbl[[#This Row],[Total with Housing Problems]]/HousingTbl[[#This Row],[Total renters]]</f>
        <v>0.67055393586005829</v>
      </c>
      <c r="L155">
        <v>13311</v>
      </c>
    </row>
    <row r="156" spans="1:12" x14ac:dyDescent="0.2">
      <c r="A156" t="s">
        <v>346</v>
      </c>
      <c r="B156" t="s">
        <v>187</v>
      </c>
      <c r="C156">
        <v>1465</v>
      </c>
      <c r="D156">
        <v>2060</v>
      </c>
      <c r="E156">
        <v>995</v>
      </c>
      <c r="F156">
        <f t="shared" si="2"/>
        <v>4520</v>
      </c>
      <c r="G156">
        <v>1865</v>
      </c>
      <c r="H156">
        <v>2615</v>
      </c>
      <c r="I156">
        <v>3050</v>
      </c>
      <c r="J156">
        <f>SUM(HousingTbl[[#This Row],[Total: Less than or equal to 30% of HAMFI]:[Total: Greater than 50% but less than or equal to 80% of HAMFI]])</f>
        <v>7530</v>
      </c>
      <c r="K156">
        <f>HousingTbl[[#This Row],[Total with Housing Problems]]/HousingTbl[[#This Row],[Total renters]]</f>
        <v>0.60026560424966802</v>
      </c>
      <c r="L156">
        <v>13313</v>
      </c>
    </row>
    <row r="157" spans="1:12" x14ac:dyDescent="0.2">
      <c r="A157" t="s">
        <v>347</v>
      </c>
      <c r="B157" t="s">
        <v>188</v>
      </c>
      <c r="C157">
        <v>130</v>
      </c>
      <c r="D157">
        <v>35</v>
      </c>
      <c r="E157">
        <v>40</v>
      </c>
      <c r="F157">
        <f t="shared" si="2"/>
        <v>205</v>
      </c>
      <c r="G157">
        <v>215</v>
      </c>
      <c r="H157">
        <v>105</v>
      </c>
      <c r="I157">
        <v>125</v>
      </c>
      <c r="J157">
        <f>SUM(HousingTbl[[#This Row],[Total: Less than or equal to 30% of HAMFI]:[Total: Greater than 50% but less than or equal to 80% of HAMFI]])</f>
        <v>445</v>
      </c>
      <c r="K157">
        <f>HousingTbl[[#This Row],[Total with Housing Problems]]/HousingTbl[[#This Row],[Total renters]]</f>
        <v>0.4606741573033708</v>
      </c>
      <c r="L157">
        <v>13315</v>
      </c>
    </row>
    <row r="158" spans="1:12" x14ac:dyDescent="0.2">
      <c r="A158" t="s">
        <v>348</v>
      </c>
      <c r="B158" t="s">
        <v>189</v>
      </c>
      <c r="C158">
        <v>210</v>
      </c>
      <c r="D158">
        <v>210</v>
      </c>
      <c r="E158">
        <v>95</v>
      </c>
      <c r="F158">
        <f t="shared" si="2"/>
        <v>515</v>
      </c>
      <c r="G158">
        <v>270</v>
      </c>
      <c r="H158">
        <v>315</v>
      </c>
      <c r="I158">
        <v>315</v>
      </c>
      <c r="J158">
        <f>SUM(HousingTbl[[#This Row],[Total: Less than or equal to 30% of HAMFI]:[Total: Greater than 50% but less than or equal to 80% of HAMFI]])</f>
        <v>900</v>
      </c>
      <c r="K158">
        <f>HousingTbl[[#This Row],[Total with Housing Problems]]/HousingTbl[[#This Row],[Total renters]]</f>
        <v>0.57222222222222219</v>
      </c>
      <c r="L158">
        <v>13317</v>
      </c>
    </row>
    <row r="159" spans="1:12" x14ac:dyDescent="0.2">
      <c r="A159" t="s">
        <v>349</v>
      </c>
      <c r="B159" t="s">
        <v>190</v>
      </c>
      <c r="C159">
        <v>140</v>
      </c>
      <c r="D159">
        <v>130</v>
      </c>
      <c r="E159">
        <v>60</v>
      </c>
      <c r="F159">
        <f t="shared" si="2"/>
        <v>330</v>
      </c>
      <c r="G159">
        <v>255</v>
      </c>
      <c r="H159">
        <v>170</v>
      </c>
      <c r="I159">
        <v>145</v>
      </c>
      <c r="J159">
        <f>SUM(HousingTbl[[#This Row],[Total: Less than or equal to 30% of HAMFI]:[Total: Greater than 50% but less than or equal to 80% of HAMFI]])</f>
        <v>570</v>
      </c>
      <c r="K159">
        <f>HousingTbl[[#This Row],[Total with Housing Problems]]/HousingTbl[[#This Row],[Total renters]]</f>
        <v>0.57894736842105265</v>
      </c>
      <c r="L159">
        <v>13319</v>
      </c>
    </row>
    <row r="160" spans="1:12" x14ac:dyDescent="0.2">
      <c r="A160" t="s">
        <v>350</v>
      </c>
      <c r="B160" t="s">
        <v>191</v>
      </c>
      <c r="C160">
        <v>520</v>
      </c>
      <c r="D160">
        <v>520</v>
      </c>
      <c r="E160">
        <v>140</v>
      </c>
      <c r="F160">
        <f t="shared" si="2"/>
        <v>1180</v>
      </c>
      <c r="G160">
        <v>590</v>
      </c>
      <c r="H160">
        <v>635</v>
      </c>
      <c r="I160">
        <v>405</v>
      </c>
      <c r="J160">
        <f>SUM(HousingTbl[[#This Row],[Total: Less than or equal to 30% of HAMFI]:[Total: Greater than 50% but less than or equal to 80% of HAMFI]])</f>
        <v>1630</v>
      </c>
      <c r="K160">
        <f>HousingTbl[[#This Row],[Total with Housing Problems]]/HousingTbl[[#This Row],[Total renters]]</f>
        <v>0.7239263803680982</v>
      </c>
      <c r="L160">
        <v>13321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1477-3761-4E4D-96F8-0B7A7A36644B}">
  <dimension ref="A1:J2797"/>
  <sheetViews>
    <sheetView workbookViewId="0">
      <selection activeCell="M6" sqref="M6"/>
    </sheetView>
  </sheetViews>
  <sheetFormatPr baseColWidth="10" defaultColWidth="8.83203125" defaultRowHeight="15" x14ac:dyDescent="0.2"/>
  <cols>
    <col min="1" max="1" width="11.83203125" bestFit="1" customWidth="1"/>
    <col min="2" max="9" width="12.33203125" style="7" customWidth="1"/>
    <col min="10" max="10" width="11.5" style="5" customWidth="1"/>
  </cols>
  <sheetData>
    <row r="1" spans="1:10" s="1" customFormat="1" ht="128" x14ac:dyDescent="0.2">
      <c r="A1" s="1" t="s">
        <v>560</v>
      </c>
      <c r="B1" s="1" t="s">
        <v>19</v>
      </c>
      <c r="C1" t="s">
        <v>21</v>
      </c>
      <c r="D1" t="s">
        <v>23</v>
      </c>
      <c r="E1" s="13" t="s">
        <v>555</v>
      </c>
      <c r="F1" t="s">
        <v>25</v>
      </c>
      <c r="G1" t="s">
        <v>27</v>
      </c>
      <c r="H1" t="s">
        <v>29</v>
      </c>
      <c r="I1" s="8" t="s">
        <v>554</v>
      </c>
      <c r="J1" s="6" t="s">
        <v>553</v>
      </c>
    </row>
    <row r="2" spans="1:10" x14ac:dyDescent="0.2">
      <c r="A2">
        <v>13001950100</v>
      </c>
      <c r="B2" s="7">
        <v>15</v>
      </c>
      <c r="C2" s="7">
        <v>35</v>
      </c>
      <c r="D2" s="7">
        <v>0</v>
      </c>
      <c r="E2" s="7">
        <f>SUM(HousingProblemsTbl5[[#This Row],[T2_est77]:[T2_est91]])</f>
        <v>50</v>
      </c>
      <c r="F2" s="7">
        <v>15</v>
      </c>
      <c r="G2" s="7">
        <v>195</v>
      </c>
      <c r="H2" s="7">
        <v>35</v>
      </c>
      <c r="I2" s="7">
        <f>SUM(HousingProblemsTbl5[[#This Row],[T7_est109]:[T7_est151]])</f>
        <v>245</v>
      </c>
      <c r="J2" s="5">
        <f>IFERROR(HousingProblemsTbl5[[#This Row],[Total Rental Units with Severe Housing Problems and Equal to or less than 80% AMI]]/HousingProblemsTbl5[[#This Row],[Total Rental Units Equal to or less than 80% AMI]], "-")</f>
        <v>0.20408163265306123</v>
      </c>
    </row>
    <row r="3" spans="1:10" x14ac:dyDescent="0.2">
      <c r="A3">
        <v>13001950201</v>
      </c>
      <c r="B3" s="7">
        <v>0</v>
      </c>
      <c r="C3" s="7">
        <v>0</v>
      </c>
      <c r="D3" s="7">
        <v>0</v>
      </c>
      <c r="E3" s="7">
        <f>SUM(HousingProblemsTbl5[[#This Row],[T2_est77]:[T2_est91]])</f>
        <v>0</v>
      </c>
      <c r="F3" s="7">
        <v>0</v>
      </c>
      <c r="G3" s="7">
        <v>50</v>
      </c>
      <c r="H3" s="7">
        <v>25</v>
      </c>
      <c r="I3" s="7">
        <f>SUM(HousingProblemsTbl5[[#This Row],[T7_est109]:[T7_est151]])</f>
        <v>75</v>
      </c>
      <c r="J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4" spans="1:10" x14ac:dyDescent="0.2">
      <c r="A4">
        <v>13001950202</v>
      </c>
      <c r="B4" s="7">
        <v>55</v>
      </c>
      <c r="C4" s="7">
        <v>0</v>
      </c>
      <c r="D4" s="7">
        <v>0</v>
      </c>
      <c r="E4" s="7">
        <f>SUM(HousingProblemsTbl5[[#This Row],[T2_est77]:[T2_est91]])</f>
        <v>55</v>
      </c>
      <c r="F4" s="7">
        <v>100</v>
      </c>
      <c r="G4" s="7">
        <v>185</v>
      </c>
      <c r="H4" s="7">
        <v>25</v>
      </c>
      <c r="I4" s="7">
        <f>SUM(HousingProblemsTbl5[[#This Row],[T7_est109]:[T7_est151]])</f>
        <v>310</v>
      </c>
      <c r="J4" s="5">
        <f>IFERROR(HousingProblemsTbl5[[#This Row],[Total Rental Units with Severe Housing Problems and Equal to or less than 80% AMI]]/HousingProblemsTbl5[[#This Row],[Total Rental Units Equal to or less than 80% AMI]], "-")</f>
        <v>0.17741935483870969</v>
      </c>
    </row>
    <row r="5" spans="1:10" x14ac:dyDescent="0.2">
      <c r="A5">
        <v>13001950301</v>
      </c>
      <c r="B5" s="7">
        <v>65</v>
      </c>
      <c r="C5" s="7">
        <v>0</v>
      </c>
      <c r="D5" s="7">
        <v>0</v>
      </c>
      <c r="E5" s="7">
        <f>SUM(HousingProblemsTbl5[[#This Row],[T2_est77]:[T2_est91]])</f>
        <v>65</v>
      </c>
      <c r="F5" s="7">
        <v>100</v>
      </c>
      <c r="G5" s="7">
        <v>45</v>
      </c>
      <c r="H5" s="7">
        <v>65</v>
      </c>
      <c r="I5" s="7">
        <f>SUM(HousingProblemsTbl5[[#This Row],[T7_est109]:[T7_est151]])</f>
        <v>210</v>
      </c>
      <c r="J5" s="5">
        <f>IFERROR(HousingProblemsTbl5[[#This Row],[Total Rental Units with Severe Housing Problems and Equal to or less than 80% AMI]]/HousingProblemsTbl5[[#This Row],[Total Rental Units Equal to or less than 80% AMI]], "-")</f>
        <v>0.30952380952380953</v>
      </c>
    </row>
    <row r="6" spans="1:10" x14ac:dyDescent="0.2">
      <c r="A6">
        <v>13001950302</v>
      </c>
      <c r="B6" s="7">
        <v>45</v>
      </c>
      <c r="C6" s="7">
        <v>0</v>
      </c>
      <c r="D6" s="7">
        <v>0</v>
      </c>
      <c r="E6" s="7">
        <f>SUM(HousingProblemsTbl5[[#This Row],[T2_est77]:[T2_est91]])</f>
        <v>45</v>
      </c>
      <c r="F6" s="7">
        <v>120</v>
      </c>
      <c r="G6" s="7">
        <v>70</v>
      </c>
      <c r="H6" s="7">
        <v>0</v>
      </c>
      <c r="I6" s="7">
        <f>SUM(HousingProblemsTbl5[[#This Row],[T7_est109]:[T7_est151]])</f>
        <v>190</v>
      </c>
      <c r="J6" s="5">
        <f>IFERROR(HousingProblemsTbl5[[#This Row],[Total Rental Units with Severe Housing Problems and Equal to or less than 80% AMI]]/HousingProblemsTbl5[[#This Row],[Total Rental Units Equal to or less than 80% AMI]], "-")</f>
        <v>0.23684210526315788</v>
      </c>
    </row>
    <row r="7" spans="1:10" x14ac:dyDescent="0.2">
      <c r="A7">
        <v>13001950400</v>
      </c>
      <c r="B7" s="7">
        <v>15</v>
      </c>
      <c r="C7" s="7">
        <v>10</v>
      </c>
      <c r="D7" s="7">
        <v>0</v>
      </c>
      <c r="E7" s="7">
        <f>SUM(HousingProblemsTbl5[[#This Row],[T2_est77]:[T2_est91]])</f>
        <v>25</v>
      </c>
      <c r="F7" s="7">
        <v>20</v>
      </c>
      <c r="G7" s="7">
        <v>20</v>
      </c>
      <c r="H7" s="7">
        <v>25</v>
      </c>
      <c r="I7" s="7">
        <f>SUM(HousingProblemsTbl5[[#This Row],[T7_est109]:[T7_est151]])</f>
        <v>65</v>
      </c>
      <c r="J7" s="5">
        <f>IFERROR(HousingProblemsTbl5[[#This Row],[Total Rental Units with Severe Housing Problems and Equal to or less than 80% AMI]]/HousingProblemsTbl5[[#This Row],[Total Rental Units Equal to or less than 80% AMI]], "-")</f>
        <v>0.38461538461538464</v>
      </c>
    </row>
    <row r="8" spans="1:10" x14ac:dyDescent="0.2">
      <c r="A8">
        <v>13001950500</v>
      </c>
      <c r="B8" s="7">
        <v>0</v>
      </c>
      <c r="C8" s="7">
        <v>25</v>
      </c>
      <c r="D8" s="7">
        <v>4</v>
      </c>
      <c r="E8" s="7">
        <f>SUM(HousingProblemsTbl5[[#This Row],[T2_est77]:[T2_est91]])</f>
        <v>29</v>
      </c>
      <c r="F8" s="7">
        <v>20</v>
      </c>
      <c r="G8" s="7">
        <v>50</v>
      </c>
      <c r="H8" s="7">
        <v>35</v>
      </c>
      <c r="I8" s="7">
        <f>SUM(HousingProblemsTbl5[[#This Row],[T7_est109]:[T7_est151]])</f>
        <v>105</v>
      </c>
      <c r="J8" s="5">
        <f>IFERROR(HousingProblemsTbl5[[#This Row],[Total Rental Units with Severe Housing Problems and Equal to or less than 80% AMI]]/HousingProblemsTbl5[[#This Row],[Total Rental Units Equal to or less than 80% AMI]], "-")</f>
        <v>0.27619047619047621</v>
      </c>
    </row>
    <row r="9" spans="1:10" x14ac:dyDescent="0.2">
      <c r="A9">
        <v>13003960100</v>
      </c>
      <c r="B9" s="7">
        <v>10</v>
      </c>
      <c r="C9" s="7">
        <v>75</v>
      </c>
      <c r="D9" s="7">
        <v>4</v>
      </c>
      <c r="E9" s="7">
        <f>SUM(HousingProblemsTbl5[[#This Row],[T2_est77]:[T2_est91]])</f>
        <v>89</v>
      </c>
      <c r="F9" s="7">
        <v>40</v>
      </c>
      <c r="G9" s="7">
        <v>200</v>
      </c>
      <c r="H9" s="7">
        <v>80</v>
      </c>
      <c r="I9" s="7">
        <f>SUM(HousingProblemsTbl5[[#This Row],[T7_est109]:[T7_est151]])</f>
        <v>320</v>
      </c>
      <c r="J9" s="5">
        <f>IFERROR(HousingProblemsTbl5[[#This Row],[Total Rental Units with Severe Housing Problems and Equal to or less than 80% AMI]]/HousingProblemsTbl5[[#This Row],[Total Rental Units Equal to or less than 80% AMI]], "-")</f>
        <v>0.27812500000000001</v>
      </c>
    </row>
    <row r="10" spans="1:10" x14ac:dyDescent="0.2">
      <c r="A10">
        <v>13003960200</v>
      </c>
      <c r="B10" s="7">
        <v>50</v>
      </c>
      <c r="C10" s="7">
        <v>40</v>
      </c>
      <c r="D10" s="7">
        <v>0</v>
      </c>
      <c r="E10" s="7">
        <f>SUM(HousingProblemsTbl5[[#This Row],[T2_est77]:[T2_est91]])</f>
        <v>90</v>
      </c>
      <c r="F10" s="7">
        <v>90</v>
      </c>
      <c r="G10" s="7">
        <v>115</v>
      </c>
      <c r="H10" s="7">
        <v>50</v>
      </c>
      <c r="I10" s="7">
        <f>SUM(HousingProblemsTbl5[[#This Row],[T7_est109]:[T7_est151]])</f>
        <v>255</v>
      </c>
      <c r="J10" s="5">
        <f>IFERROR(HousingProblemsTbl5[[#This Row],[Total Rental Units with Severe Housing Problems and Equal to or less than 80% AMI]]/HousingProblemsTbl5[[#This Row],[Total Rental Units Equal to or less than 80% AMI]], "-")</f>
        <v>0.35294117647058826</v>
      </c>
    </row>
    <row r="11" spans="1:10" x14ac:dyDescent="0.2">
      <c r="A11">
        <v>13003960300</v>
      </c>
      <c r="B11" s="7">
        <v>55</v>
      </c>
      <c r="C11" s="7">
        <v>15</v>
      </c>
      <c r="D11" s="7">
        <v>10</v>
      </c>
      <c r="E11" s="7">
        <f>SUM(HousingProblemsTbl5[[#This Row],[T2_est77]:[T2_est91]])</f>
        <v>80</v>
      </c>
      <c r="F11" s="7">
        <v>80</v>
      </c>
      <c r="G11" s="7">
        <v>20</v>
      </c>
      <c r="H11" s="7">
        <v>20</v>
      </c>
      <c r="I11" s="7">
        <f>SUM(HousingProblemsTbl5[[#This Row],[T7_est109]:[T7_est151]])</f>
        <v>120</v>
      </c>
      <c r="J11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2" spans="1:10" x14ac:dyDescent="0.2">
      <c r="A12">
        <v>13005970100</v>
      </c>
      <c r="B12" s="7">
        <v>25</v>
      </c>
      <c r="C12" s="7">
        <v>20</v>
      </c>
      <c r="D12" s="7">
        <v>0</v>
      </c>
      <c r="E12" s="7">
        <f>SUM(HousingProblemsTbl5[[#This Row],[T2_est77]:[T2_est91]])</f>
        <v>45</v>
      </c>
      <c r="F12" s="7">
        <v>35</v>
      </c>
      <c r="G12" s="7">
        <v>55</v>
      </c>
      <c r="H12" s="7">
        <v>20</v>
      </c>
      <c r="I12" s="7">
        <f>SUM(HousingProblemsTbl5[[#This Row],[T7_est109]:[T7_est151]])</f>
        <v>110</v>
      </c>
      <c r="J12" s="5">
        <f>IFERROR(HousingProblemsTbl5[[#This Row],[Total Rental Units with Severe Housing Problems and Equal to or less than 80% AMI]]/HousingProblemsTbl5[[#This Row],[Total Rental Units Equal to or less than 80% AMI]], "-")</f>
        <v>0.40909090909090912</v>
      </c>
    </row>
    <row r="13" spans="1:10" x14ac:dyDescent="0.2">
      <c r="A13">
        <v>13005970201</v>
      </c>
      <c r="B13" s="7">
        <v>100</v>
      </c>
      <c r="C13" s="7">
        <v>20</v>
      </c>
      <c r="D13" s="7">
        <v>0</v>
      </c>
      <c r="E13" s="7">
        <f>SUM(HousingProblemsTbl5[[#This Row],[T2_est77]:[T2_est91]])</f>
        <v>120</v>
      </c>
      <c r="F13" s="7">
        <v>180</v>
      </c>
      <c r="G13" s="7">
        <v>95</v>
      </c>
      <c r="H13" s="7">
        <v>65</v>
      </c>
      <c r="I13" s="7">
        <f>SUM(HousingProblemsTbl5[[#This Row],[T7_est109]:[T7_est151]])</f>
        <v>340</v>
      </c>
      <c r="J13" s="5">
        <f>IFERROR(HousingProblemsTbl5[[#This Row],[Total Rental Units with Severe Housing Problems and Equal to or less than 80% AMI]]/HousingProblemsTbl5[[#This Row],[Total Rental Units Equal to or less than 80% AMI]], "-")</f>
        <v>0.35294117647058826</v>
      </c>
    </row>
    <row r="14" spans="1:10" x14ac:dyDescent="0.2">
      <c r="A14">
        <v>13005970202</v>
      </c>
      <c r="B14" s="7">
        <v>20</v>
      </c>
      <c r="C14" s="7">
        <v>15</v>
      </c>
      <c r="D14" s="7">
        <v>0</v>
      </c>
      <c r="E14" s="7">
        <f>SUM(HousingProblemsTbl5[[#This Row],[T2_est77]:[T2_est91]])</f>
        <v>35</v>
      </c>
      <c r="F14" s="7">
        <v>125</v>
      </c>
      <c r="G14" s="7">
        <v>85</v>
      </c>
      <c r="H14" s="7">
        <v>80</v>
      </c>
      <c r="I14" s="7">
        <f>SUM(HousingProblemsTbl5[[#This Row],[T7_est109]:[T7_est151]])</f>
        <v>290</v>
      </c>
      <c r="J14" s="5">
        <f>IFERROR(HousingProblemsTbl5[[#This Row],[Total Rental Units with Severe Housing Problems and Equal to or less than 80% AMI]]/HousingProblemsTbl5[[#This Row],[Total Rental Units Equal to or less than 80% AMI]], "-")</f>
        <v>0.1206896551724138</v>
      </c>
    </row>
    <row r="15" spans="1:10" x14ac:dyDescent="0.2">
      <c r="A15">
        <v>13007960100</v>
      </c>
      <c r="B15" s="7">
        <v>50</v>
      </c>
      <c r="C15" s="7">
        <v>0</v>
      </c>
      <c r="D15" s="7">
        <v>10</v>
      </c>
      <c r="E15" s="7">
        <f>SUM(HousingProblemsTbl5[[#This Row],[T2_est77]:[T2_est91]])</f>
        <v>60</v>
      </c>
      <c r="F15" s="7">
        <v>180</v>
      </c>
      <c r="G15" s="7">
        <v>35</v>
      </c>
      <c r="H15" s="7">
        <v>75</v>
      </c>
      <c r="I15" s="7">
        <f>SUM(HousingProblemsTbl5[[#This Row],[T7_est109]:[T7_est151]])</f>
        <v>290</v>
      </c>
      <c r="J15" s="5">
        <f>IFERROR(HousingProblemsTbl5[[#This Row],[Total Rental Units with Severe Housing Problems and Equal to or less than 80% AMI]]/HousingProblemsTbl5[[#This Row],[Total Rental Units Equal to or less than 80% AMI]], "-")</f>
        <v>0.20689655172413793</v>
      </c>
    </row>
    <row r="16" spans="1:10" x14ac:dyDescent="0.2">
      <c r="A16">
        <v>13007960200</v>
      </c>
      <c r="B16" s="7">
        <v>15</v>
      </c>
      <c r="C16" s="7">
        <v>0</v>
      </c>
      <c r="D16" s="7">
        <v>0</v>
      </c>
      <c r="E16" s="7">
        <f>SUM(HousingProblemsTbl5[[#This Row],[T2_est77]:[T2_est91]])</f>
        <v>15</v>
      </c>
      <c r="F16" s="7">
        <v>30</v>
      </c>
      <c r="G16" s="7">
        <v>0</v>
      </c>
      <c r="H16" s="7">
        <v>55</v>
      </c>
      <c r="I16" s="7">
        <f>SUM(HousingProblemsTbl5[[#This Row],[T7_est109]:[T7_est151]])</f>
        <v>85</v>
      </c>
      <c r="J16" s="5">
        <f>IFERROR(HousingProblemsTbl5[[#This Row],[Total Rental Units with Severe Housing Problems and Equal to or less than 80% AMI]]/HousingProblemsTbl5[[#This Row],[Total Rental Units Equal to or less than 80% AMI]], "-")</f>
        <v>0.17647058823529413</v>
      </c>
    </row>
    <row r="17" spans="1:10" x14ac:dyDescent="0.2">
      <c r="A17">
        <v>13009970101</v>
      </c>
      <c r="B17" s="7">
        <v>0</v>
      </c>
      <c r="C17" s="7">
        <v>0</v>
      </c>
      <c r="D17" s="7">
        <v>0</v>
      </c>
      <c r="E17" s="7">
        <f>SUM(HousingProblemsTbl5[[#This Row],[T2_est77]:[T2_est91]])</f>
        <v>0</v>
      </c>
      <c r="F17" s="7">
        <v>0</v>
      </c>
      <c r="G17" s="7">
        <v>50</v>
      </c>
      <c r="H17" s="7">
        <v>40</v>
      </c>
      <c r="I17" s="7">
        <f>SUM(HousingProblemsTbl5[[#This Row],[T7_est109]:[T7_est151]])</f>
        <v>90</v>
      </c>
      <c r="J1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" spans="1:10" x14ac:dyDescent="0.2">
      <c r="A18">
        <v>13009970102</v>
      </c>
      <c r="B18" s="7">
        <v>70</v>
      </c>
      <c r="C18" s="7">
        <v>0</v>
      </c>
      <c r="D18" s="7">
        <v>0</v>
      </c>
      <c r="E18" s="7">
        <f>SUM(HousingProblemsTbl5[[#This Row],[T2_est77]:[T2_est91]])</f>
        <v>70</v>
      </c>
      <c r="F18" s="7">
        <v>150</v>
      </c>
      <c r="G18" s="7">
        <v>0</v>
      </c>
      <c r="H18" s="7">
        <v>25</v>
      </c>
      <c r="I18" s="7">
        <f>SUM(HousingProblemsTbl5[[#This Row],[T7_est109]:[T7_est151]])</f>
        <v>175</v>
      </c>
      <c r="J18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9" spans="1:10" x14ac:dyDescent="0.2">
      <c r="A19">
        <v>13009970201</v>
      </c>
      <c r="B19" s="7">
        <v>65</v>
      </c>
      <c r="C19" s="7">
        <v>25</v>
      </c>
      <c r="D19" s="7">
        <v>0</v>
      </c>
      <c r="E19" s="7">
        <f>SUM(HousingProblemsTbl5[[#This Row],[T2_est77]:[T2_est91]])</f>
        <v>90</v>
      </c>
      <c r="F19" s="7">
        <v>245</v>
      </c>
      <c r="G19" s="7">
        <v>280</v>
      </c>
      <c r="H19" s="7">
        <v>245</v>
      </c>
      <c r="I19" s="7">
        <f>SUM(HousingProblemsTbl5[[#This Row],[T7_est109]:[T7_est151]])</f>
        <v>770</v>
      </c>
      <c r="J19" s="5">
        <f>IFERROR(HousingProblemsTbl5[[#This Row],[Total Rental Units with Severe Housing Problems and Equal to or less than 80% AMI]]/HousingProblemsTbl5[[#This Row],[Total Rental Units Equal to or less than 80% AMI]], "-")</f>
        <v>0.11688311688311688</v>
      </c>
    </row>
    <row r="20" spans="1:10" x14ac:dyDescent="0.2">
      <c r="A20">
        <v>13009970202</v>
      </c>
      <c r="B20" s="7">
        <v>95</v>
      </c>
      <c r="C20" s="7">
        <v>0</v>
      </c>
      <c r="D20" s="7">
        <v>0</v>
      </c>
      <c r="E20" s="7">
        <f>SUM(HousingProblemsTbl5[[#This Row],[T2_est77]:[T2_est91]])</f>
        <v>95</v>
      </c>
      <c r="F20" s="7">
        <v>120</v>
      </c>
      <c r="G20" s="7">
        <v>60</v>
      </c>
      <c r="H20" s="7">
        <v>45</v>
      </c>
      <c r="I20" s="7">
        <f>SUM(HousingProblemsTbl5[[#This Row],[T7_est109]:[T7_est151]])</f>
        <v>225</v>
      </c>
      <c r="J20" s="5">
        <f>IFERROR(HousingProblemsTbl5[[#This Row],[Total Rental Units with Severe Housing Problems and Equal to or less than 80% AMI]]/HousingProblemsTbl5[[#This Row],[Total Rental Units Equal to or less than 80% AMI]], "-")</f>
        <v>0.42222222222222222</v>
      </c>
    </row>
    <row r="21" spans="1:10" x14ac:dyDescent="0.2">
      <c r="A21">
        <v>13009970301</v>
      </c>
      <c r="B21" s="7">
        <v>0</v>
      </c>
      <c r="C21" s="7">
        <v>0</v>
      </c>
      <c r="D21" s="7">
        <v>0</v>
      </c>
      <c r="E21" s="7">
        <f>SUM(HousingProblemsTbl5[[#This Row],[T2_est77]:[T2_est91]])</f>
        <v>0</v>
      </c>
      <c r="F21" s="7">
        <v>0</v>
      </c>
      <c r="G21" s="7">
        <v>0</v>
      </c>
      <c r="H21" s="7">
        <v>0</v>
      </c>
      <c r="I21" s="7">
        <f>SUM(HousingProblemsTbl5[[#This Row],[T7_est109]:[T7_est151]])</f>
        <v>0</v>
      </c>
      <c r="J2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2" spans="1:10" x14ac:dyDescent="0.2">
      <c r="A22">
        <v>13009970302</v>
      </c>
      <c r="B22" s="7">
        <v>35</v>
      </c>
      <c r="C22" s="7">
        <v>40</v>
      </c>
      <c r="D22" s="7">
        <v>55</v>
      </c>
      <c r="E22" s="7">
        <f>SUM(HousingProblemsTbl5[[#This Row],[T2_est77]:[T2_est91]])</f>
        <v>130</v>
      </c>
      <c r="F22" s="7">
        <v>80</v>
      </c>
      <c r="G22" s="7">
        <v>40</v>
      </c>
      <c r="H22" s="7">
        <v>200</v>
      </c>
      <c r="I22" s="7">
        <f>SUM(HousingProblemsTbl5[[#This Row],[T7_est109]:[T7_est151]])</f>
        <v>320</v>
      </c>
      <c r="J22" s="5">
        <f>IFERROR(HousingProblemsTbl5[[#This Row],[Total Rental Units with Severe Housing Problems and Equal to or less than 80% AMI]]/HousingProblemsTbl5[[#This Row],[Total Rental Units Equal to or less than 80% AMI]], "-")</f>
        <v>0.40625</v>
      </c>
    </row>
    <row r="23" spans="1:10" x14ac:dyDescent="0.2">
      <c r="A23">
        <v>13009970400</v>
      </c>
      <c r="B23" s="7">
        <v>225</v>
      </c>
      <c r="C23" s="7">
        <v>20</v>
      </c>
      <c r="D23" s="7">
        <v>0</v>
      </c>
      <c r="E23" s="7">
        <f>SUM(HousingProblemsTbl5[[#This Row],[T2_est77]:[T2_est91]])</f>
        <v>245</v>
      </c>
      <c r="F23" s="7">
        <v>305</v>
      </c>
      <c r="G23" s="7">
        <v>110</v>
      </c>
      <c r="H23" s="7">
        <v>205</v>
      </c>
      <c r="I23" s="7">
        <f>SUM(HousingProblemsTbl5[[#This Row],[T7_est109]:[T7_est151]])</f>
        <v>620</v>
      </c>
      <c r="J23" s="5">
        <f>IFERROR(HousingProblemsTbl5[[#This Row],[Total Rental Units with Severe Housing Problems and Equal to or less than 80% AMI]]/HousingProblemsTbl5[[#This Row],[Total Rental Units Equal to or less than 80% AMI]], "-")</f>
        <v>0.39516129032258063</v>
      </c>
    </row>
    <row r="24" spans="1:10" x14ac:dyDescent="0.2">
      <c r="A24">
        <v>13009970501</v>
      </c>
      <c r="B24" s="7">
        <v>640</v>
      </c>
      <c r="C24" s="7">
        <v>165</v>
      </c>
      <c r="D24" s="7">
        <v>0</v>
      </c>
      <c r="E24" s="7">
        <f>SUM(HousingProblemsTbl5[[#This Row],[T2_est77]:[T2_est91]])</f>
        <v>805</v>
      </c>
      <c r="F24" s="7">
        <v>690</v>
      </c>
      <c r="G24" s="7">
        <v>295</v>
      </c>
      <c r="H24" s="7">
        <v>15</v>
      </c>
      <c r="I24" s="7">
        <f>SUM(HousingProblemsTbl5[[#This Row],[T7_est109]:[T7_est151]])</f>
        <v>1000</v>
      </c>
      <c r="J24" s="5">
        <f>IFERROR(HousingProblemsTbl5[[#This Row],[Total Rental Units with Severe Housing Problems and Equal to or less than 80% AMI]]/HousingProblemsTbl5[[#This Row],[Total Rental Units Equal to or less than 80% AMI]], "-")</f>
        <v>0.80500000000000005</v>
      </c>
    </row>
    <row r="25" spans="1:10" x14ac:dyDescent="0.2">
      <c r="A25">
        <v>13009970502</v>
      </c>
      <c r="B25" s="7">
        <v>10</v>
      </c>
      <c r="C25" s="7">
        <v>0</v>
      </c>
      <c r="D25" s="7">
        <v>0</v>
      </c>
      <c r="E25" s="7">
        <f>SUM(HousingProblemsTbl5[[#This Row],[T2_est77]:[T2_est91]])</f>
        <v>10</v>
      </c>
      <c r="F25" s="7">
        <v>10</v>
      </c>
      <c r="G25" s="7">
        <v>0</v>
      </c>
      <c r="H25" s="7">
        <v>0</v>
      </c>
      <c r="I25" s="7">
        <f>SUM(HousingProblemsTbl5[[#This Row],[T7_est109]:[T7_est151]])</f>
        <v>10</v>
      </c>
      <c r="J2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6" spans="1:10" x14ac:dyDescent="0.2">
      <c r="A26">
        <v>13009970600</v>
      </c>
      <c r="B26" s="7">
        <v>145</v>
      </c>
      <c r="C26" s="7">
        <v>20</v>
      </c>
      <c r="D26" s="7">
        <v>0</v>
      </c>
      <c r="E26" s="7">
        <f>SUM(HousingProblemsTbl5[[#This Row],[T2_est77]:[T2_est91]])</f>
        <v>165</v>
      </c>
      <c r="F26" s="7">
        <v>170</v>
      </c>
      <c r="G26" s="7">
        <v>115</v>
      </c>
      <c r="H26" s="7">
        <v>65</v>
      </c>
      <c r="I26" s="7">
        <f>SUM(HousingProblemsTbl5[[#This Row],[T7_est109]:[T7_est151]])</f>
        <v>350</v>
      </c>
      <c r="J26" s="5">
        <f>IFERROR(HousingProblemsTbl5[[#This Row],[Total Rental Units with Severe Housing Problems and Equal to or less than 80% AMI]]/HousingProblemsTbl5[[#This Row],[Total Rental Units Equal to or less than 80% AMI]], "-")</f>
        <v>0.47142857142857142</v>
      </c>
    </row>
    <row r="27" spans="1:10" x14ac:dyDescent="0.2">
      <c r="A27">
        <v>13009970701</v>
      </c>
      <c r="B27" s="7">
        <v>115</v>
      </c>
      <c r="C27" s="7">
        <v>45</v>
      </c>
      <c r="D27" s="7">
        <v>0</v>
      </c>
      <c r="E27" s="7">
        <f>SUM(HousingProblemsTbl5[[#This Row],[T2_est77]:[T2_est91]])</f>
        <v>160</v>
      </c>
      <c r="F27" s="7">
        <v>180</v>
      </c>
      <c r="G27" s="7">
        <v>130</v>
      </c>
      <c r="H27" s="7">
        <v>65</v>
      </c>
      <c r="I27" s="7">
        <f>SUM(HousingProblemsTbl5[[#This Row],[T7_est109]:[T7_est151]])</f>
        <v>375</v>
      </c>
      <c r="J27" s="5">
        <f>IFERROR(HousingProblemsTbl5[[#This Row],[Total Rental Units with Severe Housing Problems and Equal to or less than 80% AMI]]/HousingProblemsTbl5[[#This Row],[Total Rental Units Equal to or less than 80% AMI]], "-")</f>
        <v>0.42666666666666669</v>
      </c>
    </row>
    <row r="28" spans="1:10" x14ac:dyDescent="0.2">
      <c r="A28">
        <v>13009970702</v>
      </c>
      <c r="B28" s="7">
        <v>125</v>
      </c>
      <c r="C28" s="7">
        <v>4</v>
      </c>
      <c r="D28" s="7">
        <v>4</v>
      </c>
      <c r="E28" s="7">
        <f>SUM(HousingProblemsTbl5[[#This Row],[T2_est77]:[T2_est91]])</f>
        <v>133</v>
      </c>
      <c r="F28" s="7">
        <v>195</v>
      </c>
      <c r="G28" s="7">
        <v>25</v>
      </c>
      <c r="H28" s="7">
        <v>55</v>
      </c>
      <c r="I28" s="7">
        <f>SUM(HousingProblemsTbl5[[#This Row],[T7_est109]:[T7_est151]])</f>
        <v>275</v>
      </c>
      <c r="J28" s="5">
        <f>IFERROR(HousingProblemsTbl5[[#This Row],[Total Rental Units with Severe Housing Problems and Equal to or less than 80% AMI]]/HousingProblemsTbl5[[#This Row],[Total Rental Units Equal to or less than 80% AMI]], "-")</f>
        <v>0.48363636363636364</v>
      </c>
    </row>
    <row r="29" spans="1:10" x14ac:dyDescent="0.2">
      <c r="A29">
        <v>13009970801</v>
      </c>
      <c r="B29" s="7">
        <v>0</v>
      </c>
      <c r="C29" s="7">
        <v>0</v>
      </c>
      <c r="D29" s="7">
        <v>0</v>
      </c>
      <c r="E29" s="7">
        <f>SUM(HousingProblemsTbl5[[#This Row],[T2_est77]:[T2_est91]])</f>
        <v>0</v>
      </c>
      <c r="F29" s="7">
        <v>30</v>
      </c>
      <c r="G29" s="7">
        <v>0</v>
      </c>
      <c r="H29" s="7">
        <v>30</v>
      </c>
      <c r="I29" s="7">
        <f>SUM(HousingProblemsTbl5[[#This Row],[T7_est109]:[T7_est151]])</f>
        <v>60</v>
      </c>
      <c r="J2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0" spans="1:10" x14ac:dyDescent="0.2">
      <c r="A30">
        <v>13009970802</v>
      </c>
      <c r="B30" s="7">
        <v>20</v>
      </c>
      <c r="C30" s="7">
        <v>345</v>
      </c>
      <c r="D30" s="7">
        <v>0</v>
      </c>
      <c r="E30" s="7">
        <f>SUM(HousingProblemsTbl5[[#This Row],[T2_est77]:[T2_est91]])</f>
        <v>365</v>
      </c>
      <c r="F30" s="7">
        <v>20</v>
      </c>
      <c r="G30" s="7">
        <v>345</v>
      </c>
      <c r="H30" s="7">
        <v>20</v>
      </c>
      <c r="I30" s="7">
        <f>SUM(HousingProblemsTbl5[[#This Row],[T7_est109]:[T7_est151]])</f>
        <v>385</v>
      </c>
      <c r="J30" s="5">
        <f>IFERROR(HousingProblemsTbl5[[#This Row],[Total Rental Units with Severe Housing Problems and Equal to or less than 80% AMI]]/HousingProblemsTbl5[[#This Row],[Total Rental Units Equal to or less than 80% AMI]], "-")</f>
        <v>0.94805194805194803</v>
      </c>
    </row>
    <row r="31" spans="1:10" x14ac:dyDescent="0.2">
      <c r="A31">
        <v>13011970100</v>
      </c>
      <c r="B31" s="7">
        <v>45</v>
      </c>
      <c r="C31" s="7">
        <v>15</v>
      </c>
      <c r="D31" s="7">
        <v>25</v>
      </c>
      <c r="E31" s="7">
        <f>SUM(HousingProblemsTbl5[[#This Row],[T2_est77]:[T2_est91]])</f>
        <v>85</v>
      </c>
      <c r="F31" s="7">
        <v>230</v>
      </c>
      <c r="G31" s="7">
        <v>35</v>
      </c>
      <c r="H31" s="7">
        <v>140</v>
      </c>
      <c r="I31" s="7">
        <f>SUM(HousingProblemsTbl5[[#This Row],[T7_est109]:[T7_est151]])</f>
        <v>405</v>
      </c>
      <c r="J31" s="5">
        <f>IFERROR(HousingProblemsTbl5[[#This Row],[Total Rental Units with Severe Housing Problems and Equal to or less than 80% AMI]]/HousingProblemsTbl5[[#This Row],[Total Rental Units Equal to or less than 80% AMI]], "-")</f>
        <v>0.20987654320987653</v>
      </c>
    </row>
    <row r="32" spans="1:10" x14ac:dyDescent="0.2">
      <c r="A32">
        <v>13011970200</v>
      </c>
      <c r="B32" s="7">
        <v>30</v>
      </c>
      <c r="C32" s="7">
        <v>30</v>
      </c>
      <c r="D32" s="7">
        <v>4</v>
      </c>
      <c r="E32" s="7">
        <f>SUM(HousingProblemsTbl5[[#This Row],[T2_est77]:[T2_est91]])</f>
        <v>64</v>
      </c>
      <c r="F32" s="7">
        <v>40</v>
      </c>
      <c r="G32" s="7">
        <v>100</v>
      </c>
      <c r="H32" s="7">
        <v>50</v>
      </c>
      <c r="I32" s="7">
        <f>SUM(HousingProblemsTbl5[[#This Row],[T7_est109]:[T7_est151]])</f>
        <v>190</v>
      </c>
      <c r="J32" s="5">
        <f>IFERROR(HousingProblemsTbl5[[#This Row],[Total Rental Units with Severe Housing Problems and Equal to or less than 80% AMI]]/HousingProblemsTbl5[[#This Row],[Total Rental Units Equal to or less than 80% AMI]], "-")</f>
        <v>0.33684210526315789</v>
      </c>
    </row>
    <row r="33" spans="1:10" x14ac:dyDescent="0.2">
      <c r="A33">
        <v>13011970300</v>
      </c>
      <c r="B33" s="7">
        <v>35</v>
      </c>
      <c r="C33" s="7">
        <v>45</v>
      </c>
      <c r="D33" s="7">
        <v>30</v>
      </c>
      <c r="E33" s="7">
        <f>SUM(HousingProblemsTbl5[[#This Row],[T2_est77]:[T2_est91]])</f>
        <v>110</v>
      </c>
      <c r="F33" s="7">
        <v>135</v>
      </c>
      <c r="G33" s="7">
        <v>70</v>
      </c>
      <c r="H33" s="7">
        <v>110</v>
      </c>
      <c r="I33" s="7">
        <f>SUM(HousingProblemsTbl5[[#This Row],[T7_est109]:[T7_est151]])</f>
        <v>315</v>
      </c>
      <c r="J33" s="5">
        <f>IFERROR(HousingProblemsTbl5[[#This Row],[Total Rental Units with Severe Housing Problems and Equal to or less than 80% AMI]]/HousingProblemsTbl5[[#This Row],[Total Rental Units Equal to or less than 80% AMI]], "-")</f>
        <v>0.34920634920634919</v>
      </c>
    </row>
    <row r="34" spans="1:10" x14ac:dyDescent="0.2">
      <c r="A34">
        <v>13011970400</v>
      </c>
      <c r="B34" s="7">
        <v>20</v>
      </c>
      <c r="C34" s="7">
        <v>40</v>
      </c>
      <c r="D34" s="7">
        <v>0</v>
      </c>
      <c r="E34" s="7">
        <f>SUM(HousingProblemsTbl5[[#This Row],[T2_est77]:[T2_est91]])</f>
        <v>60</v>
      </c>
      <c r="F34" s="7">
        <v>45</v>
      </c>
      <c r="G34" s="7">
        <v>60</v>
      </c>
      <c r="H34" s="7">
        <v>40</v>
      </c>
      <c r="I34" s="7">
        <f>SUM(HousingProblemsTbl5[[#This Row],[T7_est109]:[T7_est151]])</f>
        <v>145</v>
      </c>
      <c r="J34" s="5">
        <f>IFERROR(HousingProblemsTbl5[[#This Row],[Total Rental Units with Severe Housing Problems and Equal to or less than 80% AMI]]/HousingProblemsTbl5[[#This Row],[Total Rental Units Equal to or less than 80% AMI]], "-")</f>
        <v>0.41379310344827586</v>
      </c>
    </row>
    <row r="35" spans="1:10" x14ac:dyDescent="0.2">
      <c r="A35">
        <v>13013180103</v>
      </c>
      <c r="B35" s="7">
        <v>285</v>
      </c>
      <c r="C35" s="7">
        <v>0</v>
      </c>
      <c r="D35" s="7">
        <v>10</v>
      </c>
      <c r="E35" s="7">
        <f>SUM(HousingProblemsTbl5[[#This Row],[T2_est77]:[T2_est91]])</f>
        <v>295</v>
      </c>
      <c r="F35" s="7">
        <v>315</v>
      </c>
      <c r="G35" s="7">
        <v>70</v>
      </c>
      <c r="H35" s="7">
        <v>40</v>
      </c>
      <c r="I35" s="7">
        <f>SUM(HousingProblemsTbl5[[#This Row],[T7_est109]:[T7_est151]])</f>
        <v>425</v>
      </c>
      <c r="J35" s="5">
        <f>IFERROR(HousingProblemsTbl5[[#This Row],[Total Rental Units with Severe Housing Problems and Equal to or less than 80% AMI]]/HousingProblemsTbl5[[#This Row],[Total Rental Units Equal to or less than 80% AMI]], "-")</f>
        <v>0.69411764705882351</v>
      </c>
    </row>
    <row r="36" spans="1:10" x14ac:dyDescent="0.2">
      <c r="A36">
        <v>13013180104</v>
      </c>
      <c r="B36" s="7">
        <v>10</v>
      </c>
      <c r="C36" s="7">
        <v>0</v>
      </c>
      <c r="D36" s="7">
        <v>4</v>
      </c>
      <c r="E36" s="7">
        <f>SUM(HousingProblemsTbl5[[#This Row],[T2_est77]:[T2_est91]])</f>
        <v>14</v>
      </c>
      <c r="F36" s="7">
        <v>10</v>
      </c>
      <c r="G36" s="7">
        <v>75</v>
      </c>
      <c r="H36" s="7">
        <v>35</v>
      </c>
      <c r="I36" s="7">
        <f>SUM(HousingProblemsTbl5[[#This Row],[T7_est109]:[T7_est151]])</f>
        <v>120</v>
      </c>
      <c r="J36" s="5">
        <f>IFERROR(HousingProblemsTbl5[[#This Row],[Total Rental Units with Severe Housing Problems and Equal to or less than 80% AMI]]/HousingProblemsTbl5[[#This Row],[Total Rental Units Equal to or less than 80% AMI]], "-")</f>
        <v>0.11666666666666667</v>
      </c>
    </row>
    <row r="37" spans="1:10" x14ac:dyDescent="0.2">
      <c r="A37">
        <v>13013180105</v>
      </c>
      <c r="B37" s="7">
        <v>10</v>
      </c>
      <c r="C37" s="7">
        <v>0</v>
      </c>
      <c r="D37" s="7">
        <v>0</v>
      </c>
      <c r="E37" s="7">
        <f>SUM(HousingProblemsTbl5[[#This Row],[T2_est77]:[T2_est91]])</f>
        <v>10</v>
      </c>
      <c r="F37" s="7">
        <v>20</v>
      </c>
      <c r="G37" s="7">
        <v>35</v>
      </c>
      <c r="H37" s="7">
        <v>0</v>
      </c>
      <c r="I37" s="7">
        <f>SUM(HousingProblemsTbl5[[#This Row],[T7_est109]:[T7_est151]])</f>
        <v>55</v>
      </c>
      <c r="J37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38" spans="1:10" x14ac:dyDescent="0.2">
      <c r="A38">
        <v>13013180106</v>
      </c>
      <c r="B38" s="7">
        <v>35</v>
      </c>
      <c r="C38" s="7">
        <v>0</v>
      </c>
      <c r="D38" s="7">
        <v>45</v>
      </c>
      <c r="E38" s="7">
        <f>SUM(HousingProblemsTbl5[[#This Row],[T2_est77]:[T2_est91]])</f>
        <v>80</v>
      </c>
      <c r="F38" s="7">
        <v>55</v>
      </c>
      <c r="G38" s="7">
        <v>90</v>
      </c>
      <c r="H38" s="7">
        <v>80</v>
      </c>
      <c r="I38" s="7">
        <f>SUM(HousingProblemsTbl5[[#This Row],[T7_est109]:[T7_est151]])</f>
        <v>225</v>
      </c>
      <c r="J38" s="5">
        <f>IFERROR(HousingProblemsTbl5[[#This Row],[Total Rental Units with Severe Housing Problems and Equal to or less than 80% AMI]]/HousingProblemsTbl5[[#This Row],[Total Rental Units Equal to or less than 80% AMI]], "-")</f>
        <v>0.35555555555555557</v>
      </c>
    </row>
    <row r="39" spans="1:10" x14ac:dyDescent="0.2">
      <c r="A39">
        <v>13013180107</v>
      </c>
      <c r="B39" s="7">
        <v>20</v>
      </c>
      <c r="C39" s="7">
        <v>30</v>
      </c>
      <c r="D39" s="7">
        <v>0</v>
      </c>
      <c r="E39" s="7">
        <f>SUM(HousingProblemsTbl5[[#This Row],[T2_est77]:[T2_est91]])</f>
        <v>50</v>
      </c>
      <c r="F39" s="7">
        <v>40</v>
      </c>
      <c r="G39" s="7">
        <v>105</v>
      </c>
      <c r="H39" s="7">
        <v>70</v>
      </c>
      <c r="I39" s="7">
        <f>SUM(HousingProblemsTbl5[[#This Row],[T7_est109]:[T7_est151]])</f>
        <v>215</v>
      </c>
      <c r="J39" s="5">
        <f>IFERROR(HousingProblemsTbl5[[#This Row],[Total Rental Units with Severe Housing Problems and Equal to or less than 80% AMI]]/HousingProblemsTbl5[[#This Row],[Total Rental Units Equal to or less than 80% AMI]], "-")</f>
        <v>0.23255813953488372</v>
      </c>
    </row>
    <row r="40" spans="1:10" x14ac:dyDescent="0.2">
      <c r="A40">
        <v>13013180108</v>
      </c>
      <c r="B40" s="7">
        <v>10</v>
      </c>
      <c r="C40" s="7">
        <v>20</v>
      </c>
      <c r="D40" s="7">
        <v>0</v>
      </c>
      <c r="E40" s="7">
        <f>SUM(HousingProblemsTbl5[[#This Row],[T2_est77]:[T2_est91]])</f>
        <v>30</v>
      </c>
      <c r="F40" s="7">
        <v>20</v>
      </c>
      <c r="G40" s="7">
        <v>50</v>
      </c>
      <c r="H40" s="7">
        <v>20</v>
      </c>
      <c r="I40" s="7">
        <f>SUM(HousingProblemsTbl5[[#This Row],[T7_est109]:[T7_est151]])</f>
        <v>90</v>
      </c>
      <c r="J40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41" spans="1:10" x14ac:dyDescent="0.2">
      <c r="A41">
        <v>13013180203</v>
      </c>
      <c r="B41" s="7">
        <v>100</v>
      </c>
      <c r="C41" s="7">
        <v>0</v>
      </c>
      <c r="D41" s="7">
        <v>15</v>
      </c>
      <c r="E41" s="7">
        <f>SUM(HousingProblemsTbl5[[#This Row],[T2_est77]:[T2_est91]])</f>
        <v>115</v>
      </c>
      <c r="F41" s="7">
        <v>225</v>
      </c>
      <c r="G41" s="7">
        <v>150</v>
      </c>
      <c r="H41" s="7">
        <v>115</v>
      </c>
      <c r="I41" s="7">
        <f>SUM(HousingProblemsTbl5[[#This Row],[T7_est109]:[T7_est151]])</f>
        <v>490</v>
      </c>
      <c r="J41" s="5">
        <f>IFERROR(HousingProblemsTbl5[[#This Row],[Total Rental Units with Severe Housing Problems and Equal to or less than 80% AMI]]/HousingProblemsTbl5[[#This Row],[Total Rental Units Equal to or less than 80% AMI]], "-")</f>
        <v>0.23469387755102042</v>
      </c>
    </row>
    <row r="42" spans="1:10" x14ac:dyDescent="0.2">
      <c r="A42">
        <v>13013180204</v>
      </c>
      <c r="B42" s="7">
        <v>100</v>
      </c>
      <c r="C42" s="7">
        <v>15</v>
      </c>
      <c r="D42" s="7">
        <v>50</v>
      </c>
      <c r="E42" s="7">
        <f>SUM(HousingProblemsTbl5[[#This Row],[T2_est77]:[T2_est91]])</f>
        <v>165</v>
      </c>
      <c r="F42" s="7">
        <v>165</v>
      </c>
      <c r="G42" s="7">
        <v>125</v>
      </c>
      <c r="H42" s="7">
        <v>120</v>
      </c>
      <c r="I42" s="7">
        <f>SUM(HousingProblemsTbl5[[#This Row],[T7_est109]:[T7_est151]])</f>
        <v>410</v>
      </c>
      <c r="J42" s="5">
        <f>IFERROR(HousingProblemsTbl5[[#This Row],[Total Rental Units with Severe Housing Problems and Equal to or less than 80% AMI]]/HousingProblemsTbl5[[#This Row],[Total Rental Units Equal to or less than 80% AMI]], "-")</f>
        <v>0.40243902439024393</v>
      </c>
    </row>
    <row r="43" spans="1:10" x14ac:dyDescent="0.2">
      <c r="A43">
        <v>13013180205</v>
      </c>
      <c r="B43" s="7">
        <v>95</v>
      </c>
      <c r="C43" s="7">
        <v>40</v>
      </c>
      <c r="D43" s="7">
        <v>0</v>
      </c>
      <c r="E43" s="7">
        <f>SUM(HousingProblemsTbl5[[#This Row],[T2_est77]:[T2_est91]])</f>
        <v>135</v>
      </c>
      <c r="F43" s="7">
        <v>215</v>
      </c>
      <c r="G43" s="7">
        <v>175</v>
      </c>
      <c r="H43" s="7">
        <v>100</v>
      </c>
      <c r="I43" s="7">
        <f>SUM(HousingProblemsTbl5[[#This Row],[T7_est109]:[T7_est151]])</f>
        <v>490</v>
      </c>
      <c r="J43" s="5">
        <f>IFERROR(HousingProblemsTbl5[[#This Row],[Total Rental Units with Severe Housing Problems and Equal to or less than 80% AMI]]/HousingProblemsTbl5[[#This Row],[Total Rental Units Equal to or less than 80% AMI]], "-")</f>
        <v>0.27551020408163263</v>
      </c>
    </row>
    <row r="44" spans="1:10" x14ac:dyDescent="0.2">
      <c r="A44">
        <v>13013180206</v>
      </c>
      <c r="B44" s="7">
        <v>35</v>
      </c>
      <c r="C44" s="7">
        <v>25</v>
      </c>
      <c r="D44" s="7">
        <v>0</v>
      </c>
      <c r="E44" s="7">
        <f>SUM(HousingProblemsTbl5[[#This Row],[T2_est77]:[T2_est91]])</f>
        <v>60</v>
      </c>
      <c r="F44" s="7">
        <v>65</v>
      </c>
      <c r="G44" s="7">
        <v>45</v>
      </c>
      <c r="H44" s="7">
        <v>140</v>
      </c>
      <c r="I44" s="7">
        <f>SUM(HousingProblemsTbl5[[#This Row],[T7_est109]:[T7_est151]])</f>
        <v>250</v>
      </c>
      <c r="J44" s="5">
        <f>IFERROR(HousingProblemsTbl5[[#This Row],[Total Rental Units with Severe Housing Problems and Equal to or less than 80% AMI]]/HousingProblemsTbl5[[#This Row],[Total Rental Units Equal to or less than 80% AMI]], "-")</f>
        <v>0.24</v>
      </c>
    </row>
    <row r="45" spans="1:10" x14ac:dyDescent="0.2">
      <c r="A45">
        <v>13013180301</v>
      </c>
      <c r="B45" s="7">
        <v>25</v>
      </c>
      <c r="C45" s="7">
        <v>4</v>
      </c>
      <c r="D45" s="7">
        <v>0</v>
      </c>
      <c r="E45" s="7">
        <f>SUM(HousingProblemsTbl5[[#This Row],[T2_est77]:[T2_est91]])</f>
        <v>29</v>
      </c>
      <c r="F45" s="7">
        <v>50</v>
      </c>
      <c r="G45" s="7">
        <v>60</v>
      </c>
      <c r="H45" s="7">
        <v>70</v>
      </c>
      <c r="I45" s="7">
        <f>SUM(HousingProblemsTbl5[[#This Row],[T7_est109]:[T7_est151]])</f>
        <v>180</v>
      </c>
      <c r="J45" s="5">
        <f>IFERROR(HousingProblemsTbl5[[#This Row],[Total Rental Units with Severe Housing Problems and Equal to or less than 80% AMI]]/HousingProblemsTbl5[[#This Row],[Total Rental Units Equal to or less than 80% AMI]], "-")</f>
        <v>0.16111111111111112</v>
      </c>
    </row>
    <row r="46" spans="1:10" x14ac:dyDescent="0.2">
      <c r="A46">
        <v>13013180302</v>
      </c>
      <c r="B46" s="7">
        <v>0</v>
      </c>
      <c r="C46" s="7">
        <v>45</v>
      </c>
      <c r="D46" s="7">
        <v>0</v>
      </c>
      <c r="E46" s="7">
        <f>SUM(HousingProblemsTbl5[[#This Row],[T2_est77]:[T2_est91]])</f>
        <v>45</v>
      </c>
      <c r="F46" s="7">
        <v>0</v>
      </c>
      <c r="G46" s="7">
        <v>95</v>
      </c>
      <c r="H46" s="7">
        <v>65</v>
      </c>
      <c r="I46" s="7">
        <f>SUM(HousingProblemsTbl5[[#This Row],[T7_est109]:[T7_est151]])</f>
        <v>160</v>
      </c>
      <c r="J46" s="5">
        <f>IFERROR(HousingProblemsTbl5[[#This Row],[Total Rental Units with Severe Housing Problems and Equal to or less than 80% AMI]]/HousingProblemsTbl5[[#This Row],[Total Rental Units Equal to or less than 80% AMI]], "-")</f>
        <v>0.28125</v>
      </c>
    </row>
    <row r="47" spans="1:10" x14ac:dyDescent="0.2">
      <c r="A47">
        <v>13013180303</v>
      </c>
      <c r="B47" s="7">
        <v>55</v>
      </c>
      <c r="C47" s="7">
        <v>10</v>
      </c>
      <c r="D47" s="7">
        <v>0</v>
      </c>
      <c r="E47" s="7">
        <f>SUM(HousingProblemsTbl5[[#This Row],[T2_est77]:[T2_est91]])</f>
        <v>65</v>
      </c>
      <c r="F47" s="7">
        <v>55</v>
      </c>
      <c r="G47" s="7">
        <v>30</v>
      </c>
      <c r="H47" s="7">
        <v>200</v>
      </c>
      <c r="I47" s="7">
        <f>SUM(HousingProblemsTbl5[[#This Row],[T7_est109]:[T7_est151]])</f>
        <v>285</v>
      </c>
      <c r="J47" s="5">
        <f>IFERROR(HousingProblemsTbl5[[#This Row],[Total Rental Units with Severe Housing Problems and Equal to or less than 80% AMI]]/HousingProblemsTbl5[[#This Row],[Total Rental Units Equal to or less than 80% AMI]], "-")</f>
        <v>0.22807017543859648</v>
      </c>
    </row>
    <row r="48" spans="1:10" x14ac:dyDescent="0.2">
      <c r="A48">
        <v>13013180401</v>
      </c>
      <c r="B48" s="7">
        <v>10</v>
      </c>
      <c r="C48" s="7">
        <v>10</v>
      </c>
      <c r="D48" s="7">
        <v>0</v>
      </c>
      <c r="E48" s="7">
        <f>SUM(HousingProblemsTbl5[[#This Row],[T2_est77]:[T2_est91]])</f>
        <v>20</v>
      </c>
      <c r="F48" s="7">
        <v>30</v>
      </c>
      <c r="G48" s="7">
        <v>25</v>
      </c>
      <c r="H48" s="7">
        <v>25</v>
      </c>
      <c r="I48" s="7">
        <f>SUM(HousingProblemsTbl5[[#This Row],[T7_est109]:[T7_est151]])</f>
        <v>80</v>
      </c>
      <c r="J48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49" spans="1:10" x14ac:dyDescent="0.2">
      <c r="A49">
        <v>13013180402</v>
      </c>
      <c r="B49" s="7">
        <v>85</v>
      </c>
      <c r="C49" s="7">
        <v>4</v>
      </c>
      <c r="D49" s="7">
        <v>0</v>
      </c>
      <c r="E49" s="7">
        <f>SUM(HousingProblemsTbl5[[#This Row],[T2_est77]:[T2_est91]])</f>
        <v>89</v>
      </c>
      <c r="F49" s="7">
        <v>210</v>
      </c>
      <c r="G49" s="7">
        <v>115</v>
      </c>
      <c r="H49" s="7">
        <v>170</v>
      </c>
      <c r="I49" s="7">
        <f>SUM(HousingProblemsTbl5[[#This Row],[T7_est109]:[T7_est151]])</f>
        <v>495</v>
      </c>
      <c r="J49" s="5">
        <f>IFERROR(HousingProblemsTbl5[[#This Row],[Total Rental Units with Severe Housing Problems and Equal to or less than 80% AMI]]/HousingProblemsTbl5[[#This Row],[Total Rental Units Equal to or less than 80% AMI]], "-")</f>
        <v>0.17979797979797979</v>
      </c>
    </row>
    <row r="50" spans="1:10" x14ac:dyDescent="0.2">
      <c r="A50">
        <v>13013180501</v>
      </c>
      <c r="B50" s="7">
        <v>0</v>
      </c>
      <c r="C50" s="7">
        <v>25</v>
      </c>
      <c r="D50" s="7">
        <v>10</v>
      </c>
      <c r="E50" s="7">
        <f>SUM(HousingProblemsTbl5[[#This Row],[T2_est77]:[T2_est91]])</f>
        <v>35</v>
      </c>
      <c r="F50" s="7">
        <v>10</v>
      </c>
      <c r="G50" s="7">
        <v>90</v>
      </c>
      <c r="H50" s="7">
        <v>150</v>
      </c>
      <c r="I50" s="7">
        <f>SUM(HousingProblemsTbl5[[#This Row],[T7_est109]:[T7_est151]])</f>
        <v>250</v>
      </c>
      <c r="J50" s="5">
        <f>IFERROR(HousingProblemsTbl5[[#This Row],[Total Rental Units with Severe Housing Problems and Equal to or less than 80% AMI]]/HousingProblemsTbl5[[#This Row],[Total Rental Units Equal to or less than 80% AMI]], "-")</f>
        <v>0.14000000000000001</v>
      </c>
    </row>
    <row r="51" spans="1:10" x14ac:dyDescent="0.2">
      <c r="A51">
        <v>13013180502</v>
      </c>
      <c r="B51" s="7">
        <v>115</v>
      </c>
      <c r="C51" s="7">
        <v>10</v>
      </c>
      <c r="D51" s="7">
        <v>0</v>
      </c>
      <c r="E51" s="7">
        <f>SUM(HousingProblemsTbl5[[#This Row],[T2_est77]:[T2_est91]])</f>
        <v>125</v>
      </c>
      <c r="F51" s="7">
        <v>135</v>
      </c>
      <c r="G51" s="7">
        <v>15</v>
      </c>
      <c r="H51" s="7">
        <v>35</v>
      </c>
      <c r="I51" s="7">
        <f>SUM(HousingProblemsTbl5[[#This Row],[T7_est109]:[T7_est151]])</f>
        <v>185</v>
      </c>
      <c r="J51" s="5">
        <f>IFERROR(HousingProblemsTbl5[[#This Row],[Total Rental Units with Severe Housing Problems and Equal to or less than 80% AMI]]/HousingProblemsTbl5[[#This Row],[Total Rental Units Equal to or less than 80% AMI]], "-")</f>
        <v>0.67567567567567566</v>
      </c>
    </row>
    <row r="52" spans="1:10" x14ac:dyDescent="0.2">
      <c r="A52">
        <v>13013180503</v>
      </c>
      <c r="B52" s="7">
        <v>65</v>
      </c>
      <c r="C52" s="7">
        <v>4</v>
      </c>
      <c r="D52" s="7">
        <v>0</v>
      </c>
      <c r="E52" s="7">
        <f>SUM(HousingProblemsTbl5[[#This Row],[T2_est77]:[T2_est91]])</f>
        <v>69</v>
      </c>
      <c r="F52" s="7">
        <v>80</v>
      </c>
      <c r="G52" s="7">
        <v>50</v>
      </c>
      <c r="H52" s="7">
        <v>85</v>
      </c>
      <c r="I52" s="7">
        <f>SUM(HousingProblemsTbl5[[#This Row],[T7_est109]:[T7_est151]])</f>
        <v>215</v>
      </c>
      <c r="J52" s="5">
        <f>IFERROR(HousingProblemsTbl5[[#This Row],[Total Rental Units with Severe Housing Problems and Equal to or less than 80% AMI]]/HousingProblemsTbl5[[#This Row],[Total Rental Units Equal to or less than 80% AMI]], "-")</f>
        <v>0.32093023255813952</v>
      </c>
    </row>
    <row r="53" spans="1:10" x14ac:dyDescent="0.2">
      <c r="A53">
        <v>13015960101</v>
      </c>
      <c r="B53" s="7">
        <v>20</v>
      </c>
      <c r="C53" s="7">
        <v>0</v>
      </c>
      <c r="D53" s="7">
        <v>0</v>
      </c>
      <c r="E53" s="7">
        <f>SUM(HousingProblemsTbl5[[#This Row],[T2_est77]:[T2_est91]])</f>
        <v>20</v>
      </c>
      <c r="F53" s="7">
        <v>20</v>
      </c>
      <c r="G53" s="7">
        <v>50</v>
      </c>
      <c r="H53" s="7">
        <v>15</v>
      </c>
      <c r="I53" s="7">
        <f>SUM(HousingProblemsTbl5[[#This Row],[T7_est109]:[T7_est151]])</f>
        <v>85</v>
      </c>
      <c r="J53" s="5">
        <f>IFERROR(HousingProblemsTbl5[[#This Row],[Total Rental Units with Severe Housing Problems and Equal to or less than 80% AMI]]/HousingProblemsTbl5[[#This Row],[Total Rental Units Equal to or less than 80% AMI]], "-")</f>
        <v>0.23529411764705882</v>
      </c>
    </row>
    <row r="54" spans="1:10" x14ac:dyDescent="0.2">
      <c r="A54">
        <v>13015960103</v>
      </c>
      <c r="B54" s="7">
        <v>0</v>
      </c>
      <c r="C54" s="7">
        <v>0</v>
      </c>
      <c r="D54" s="7">
        <v>0</v>
      </c>
      <c r="E54" s="7">
        <f>SUM(HousingProblemsTbl5[[#This Row],[T2_est77]:[T2_est91]])</f>
        <v>0</v>
      </c>
      <c r="F54" s="7">
        <v>0</v>
      </c>
      <c r="G54" s="7">
        <v>0</v>
      </c>
      <c r="H54" s="7">
        <v>20</v>
      </c>
      <c r="I54" s="7">
        <f>SUM(HousingProblemsTbl5[[#This Row],[T7_est109]:[T7_est151]])</f>
        <v>20</v>
      </c>
      <c r="J5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5" spans="1:10" x14ac:dyDescent="0.2">
      <c r="A55">
        <v>13015960104</v>
      </c>
      <c r="B55" s="7">
        <v>25</v>
      </c>
      <c r="C55" s="7">
        <v>4</v>
      </c>
      <c r="D55" s="7">
        <v>15</v>
      </c>
      <c r="E55" s="7">
        <f>SUM(HousingProblemsTbl5[[#This Row],[T2_est77]:[T2_est91]])</f>
        <v>44</v>
      </c>
      <c r="F55" s="7">
        <v>35</v>
      </c>
      <c r="G55" s="7">
        <v>70</v>
      </c>
      <c r="H55" s="7">
        <v>90</v>
      </c>
      <c r="I55" s="7">
        <f>SUM(HousingProblemsTbl5[[#This Row],[T7_est109]:[T7_est151]])</f>
        <v>195</v>
      </c>
      <c r="J55" s="5">
        <f>IFERROR(HousingProblemsTbl5[[#This Row],[Total Rental Units with Severe Housing Problems and Equal to or less than 80% AMI]]/HousingProblemsTbl5[[#This Row],[Total Rental Units Equal to or less than 80% AMI]], "-")</f>
        <v>0.22564102564102564</v>
      </c>
    </row>
    <row r="56" spans="1:10" x14ac:dyDescent="0.2">
      <c r="A56">
        <v>13015960105</v>
      </c>
      <c r="B56" s="7">
        <v>25</v>
      </c>
      <c r="C56" s="7">
        <v>4</v>
      </c>
      <c r="D56" s="7">
        <v>0</v>
      </c>
      <c r="E56" s="7">
        <f>SUM(HousingProblemsTbl5[[#This Row],[T2_est77]:[T2_est91]])</f>
        <v>29</v>
      </c>
      <c r="F56" s="7">
        <v>45</v>
      </c>
      <c r="G56" s="7">
        <v>60</v>
      </c>
      <c r="H56" s="7">
        <v>4</v>
      </c>
      <c r="I56" s="7">
        <f>SUM(HousingProblemsTbl5[[#This Row],[T7_est109]:[T7_est151]])</f>
        <v>109</v>
      </c>
      <c r="J56" s="5">
        <f>IFERROR(HousingProblemsTbl5[[#This Row],[Total Rental Units with Severe Housing Problems and Equal to or less than 80% AMI]]/HousingProblemsTbl5[[#This Row],[Total Rental Units Equal to or less than 80% AMI]], "-")</f>
        <v>0.26605504587155965</v>
      </c>
    </row>
    <row r="57" spans="1:10" x14ac:dyDescent="0.2">
      <c r="A57">
        <v>13015960201</v>
      </c>
      <c r="B57" s="7">
        <v>0</v>
      </c>
      <c r="C57" s="7">
        <v>0</v>
      </c>
      <c r="D57" s="7">
        <v>45</v>
      </c>
      <c r="E57" s="7">
        <f>SUM(HousingProblemsTbl5[[#This Row],[T2_est77]:[T2_est91]])</f>
        <v>45</v>
      </c>
      <c r="F57" s="7">
        <v>0</v>
      </c>
      <c r="G57" s="7">
        <v>0</v>
      </c>
      <c r="H57" s="7">
        <v>95</v>
      </c>
      <c r="I57" s="7">
        <f>SUM(HousingProblemsTbl5[[#This Row],[T7_est109]:[T7_est151]])</f>
        <v>95</v>
      </c>
      <c r="J57" s="5">
        <f>IFERROR(HousingProblemsTbl5[[#This Row],[Total Rental Units with Severe Housing Problems and Equal to or less than 80% AMI]]/HousingProblemsTbl5[[#This Row],[Total Rental Units Equal to or less than 80% AMI]], "-")</f>
        <v>0.47368421052631576</v>
      </c>
    </row>
    <row r="58" spans="1:10" x14ac:dyDescent="0.2">
      <c r="A58">
        <v>13015960202</v>
      </c>
      <c r="B58" s="7">
        <v>0</v>
      </c>
      <c r="C58" s="7">
        <v>0</v>
      </c>
      <c r="D58" s="7">
        <v>50</v>
      </c>
      <c r="E58" s="7">
        <f>SUM(HousingProblemsTbl5[[#This Row],[T2_est77]:[T2_est91]])</f>
        <v>50</v>
      </c>
      <c r="F58" s="7">
        <v>150</v>
      </c>
      <c r="G58" s="7">
        <v>45</v>
      </c>
      <c r="H58" s="7">
        <v>140</v>
      </c>
      <c r="I58" s="7">
        <f>SUM(HousingProblemsTbl5[[#This Row],[T7_est109]:[T7_est151]])</f>
        <v>335</v>
      </c>
      <c r="J58" s="5">
        <f>IFERROR(HousingProblemsTbl5[[#This Row],[Total Rental Units with Severe Housing Problems and Equal to or less than 80% AMI]]/HousingProblemsTbl5[[#This Row],[Total Rental Units Equal to or less than 80% AMI]], "-")</f>
        <v>0.14925373134328357</v>
      </c>
    </row>
    <row r="59" spans="1:10" x14ac:dyDescent="0.2">
      <c r="A59">
        <v>13015960203</v>
      </c>
      <c r="B59" s="7">
        <v>75</v>
      </c>
      <c r="C59" s="7">
        <v>0</v>
      </c>
      <c r="D59" s="7">
        <v>0</v>
      </c>
      <c r="E59" s="7">
        <f>SUM(HousingProblemsTbl5[[#This Row],[T2_est77]:[T2_est91]])</f>
        <v>75</v>
      </c>
      <c r="F59" s="7">
        <v>220</v>
      </c>
      <c r="G59" s="7">
        <v>55</v>
      </c>
      <c r="H59" s="7">
        <v>70</v>
      </c>
      <c r="I59" s="7">
        <f>SUM(HousingProblemsTbl5[[#This Row],[T7_est109]:[T7_est151]])</f>
        <v>345</v>
      </c>
      <c r="J59" s="5">
        <f>IFERROR(HousingProblemsTbl5[[#This Row],[Total Rental Units with Severe Housing Problems and Equal to or less than 80% AMI]]/HousingProblemsTbl5[[#This Row],[Total Rental Units Equal to or less than 80% AMI]], "-")</f>
        <v>0.21739130434782608</v>
      </c>
    </row>
    <row r="60" spans="1:10" x14ac:dyDescent="0.2">
      <c r="A60">
        <v>13015960301</v>
      </c>
      <c r="B60" s="7">
        <v>10</v>
      </c>
      <c r="C60" s="7">
        <v>0</v>
      </c>
      <c r="D60" s="7">
        <v>0</v>
      </c>
      <c r="E60" s="7">
        <f>SUM(HousingProblemsTbl5[[#This Row],[T2_est77]:[T2_est91]])</f>
        <v>10</v>
      </c>
      <c r="F60" s="7">
        <v>10</v>
      </c>
      <c r="G60" s="7">
        <v>55</v>
      </c>
      <c r="H60" s="7">
        <v>30</v>
      </c>
      <c r="I60" s="7">
        <f>SUM(HousingProblemsTbl5[[#This Row],[T7_est109]:[T7_est151]])</f>
        <v>95</v>
      </c>
      <c r="J60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61" spans="1:10" x14ac:dyDescent="0.2">
      <c r="A61">
        <v>13015960302</v>
      </c>
      <c r="B61" s="7">
        <v>4</v>
      </c>
      <c r="C61" s="7">
        <v>0</v>
      </c>
      <c r="D61" s="7">
        <v>4</v>
      </c>
      <c r="E61" s="7">
        <f>SUM(HousingProblemsTbl5[[#This Row],[T2_est77]:[T2_est91]])</f>
        <v>8</v>
      </c>
      <c r="F61" s="7">
        <v>15</v>
      </c>
      <c r="G61" s="7">
        <v>4</v>
      </c>
      <c r="H61" s="7">
        <v>75</v>
      </c>
      <c r="I61" s="7">
        <f>SUM(HousingProblemsTbl5[[#This Row],[T7_est109]:[T7_est151]])</f>
        <v>94</v>
      </c>
      <c r="J61" s="5">
        <f>IFERROR(HousingProblemsTbl5[[#This Row],[Total Rental Units with Severe Housing Problems and Equal to or less than 80% AMI]]/HousingProblemsTbl5[[#This Row],[Total Rental Units Equal to or less than 80% AMI]], "-")</f>
        <v>8.5106382978723402E-2</v>
      </c>
    </row>
    <row r="62" spans="1:10" x14ac:dyDescent="0.2">
      <c r="A62">
        <v>13015960403</v>
      </c>
      <c r="B62" s="7">
        <v>40</v>
      </c>
      <c r="C62" s="7">
        <v>10</v>
      </c>
      <c r="D62" s="7">
        <v>15</v>
      </c>
      <c r="E62" s="7">
        <f>SUM(HousingProblemsTbl5[[#This Row],[T2_est77]:[T2_est91]])</f>
        <v>65</v>
      </c>
      <c r="F62" s="7">
        <v>265</v>
      </c>
      <c r="G62" s="7">
        <v>195</v>
      </c>
      <c r="H62" s="7">
        <v>545</v>
      </c>
      <c r="I62" s="7">
        <f>SUM(HousingProblemsTbl5[[#This Row],[T7_est109]:[T7_est151]])</f>
        <v>1005</v>
      </c>
      <c r="J62" s="5">
        <f>IFERROR(HousingProblemsTbl5[[#This Row],[Total Rental Units with Severe Housing Problems and Equal to or less than 80% AMI]]/HousingProblemsTbl5[[#This Row],[Total Rental Units Equal to or less than 80% AMI]], "-")</f>
        <v>6.4676616915422883E-2</v>
      </c>
    </row>
    <row r="63" spans="1:10" x14ac:dyDescent="0.2">
      <c r="A63">
        <v>13015960404</v>
      </c>
      <c r="B63" s="7">
        <v>230</v>
      </c>
      <c r="C63" s="7">
        <v>85</v>
      </c>
      <c r="D63" s="7">
        <v>0</v>
      </c>
      <c r="E63" s="7">
        <f>SUM(HousingProblemsTbl5[[#This Row],[T2_est77]:[T2_est91]])</f>
        <v>315</v>
      </c>
      <c r="F63" s="7">
        <v>230</v>
      </c>
      <c r="G63" s="7">
        <v>160</v>
      </c>
      <c r="H63" s="7">
        <v>145</v>
      </c>
      <c r="I63" s="7">
        <f>SUM(HousingProblemsTbl5[[#This Row],[T7_est109]:[T7_est151]])</f>
        <v>535</v>
      </c>
      <c r="J63" s="5">
        <f>IFERROR(HousingProblemsTbl5[[#This Row],[Total Rental Units with Severe Housing Problems and Equal to or less than 80% AMI]]/HousingProblemsTbl5[[#This Row],[Total Rental Units Equal to or less than 80% AMI]], "-")</f>
        <v>0.58878504672897192</v>
      </c>
    </row>
    <row r="64" spans="1:10" x14ac:dyDescent="0.2">
      <c r="A64">
        <v>13015960405</v>
      </c>
      <c r="B64" s="7">
        <v>95</v>
      </c>
      <c r="C64" s="7">
        <v>0</v>
      </c>
      <c r="D64" s="7">
        <v>0</v>
      </c>
      <c r="E64" s="7">
        <f>SUM(HousingProblemsTbl5[[#This Row],[T2_est77]:[T2_est91]])</f>
        <v>95</v>
      </c>
      <c r="F64" s="7">
        <v>115</v>
      </c>
      <c r="G64" s="7">
        <v>110</v>
      </c>
      <c r="H64" s="7">
        <v>275</v>
      </c>
      <c r="I64" s="7">
        <f>SUM(HousingProblemsTbl5[[#This Row],[T7_est109]:[T7_est151]])</f>
        <v>500</v>
      </c>
      <c r="J64" s="5">
        <f>IFERROR(HousingProblemsTbl5[[#This Row],[Total Rental Units with Severe Housing Problems and Equal to or less than 80% AMI]]/HousingProblemsTbl5[[#This Row],[Total Rental Units Equal to or less than 80% AMI]], "-")</f>
        <v>0.19</v>
      </c>
    </row>
    <row r="65" spans="1:10" x14ac:dyDescent="0.2">
      <c r="A65">
        <v>13015960406</v>
      </c>
      <c r="B65" s="7">
        <v>10</v>
      </c>
      <c r="C65" s="7">
        <v>0</v>
      </c>
      <c r="D65" s="7">
        <v>0</v>
      </c>
      <c r="E65" s="7">
        <f>SUM(HousingProblemsTbl5[[#This Row],[T2_est77]:[T2_est91]])</f>
        <v>10</v>
      </c>
      <c r="F65" s="7">
        <v>50</v>
      </c>
      <c r="G65" s="7">
        <v>105</v>
      </c>
      <c r="H65" s="7">
        <v>65</v>
      </c>
      <c r="I65" s="7">
        <f>SUM(HousingProblemsTbl5[[#This Row],[T7_est109]:[T7_est151]])</f>
        <v>220</v>
      </c>
      <c r="J65" s="5">
        <f>IFERROR(HousingProblemsTbl5[[#This Row],[Total Rental Units with Severe Housing Problems and Equal to or less than 80% AMI]]/HousingProblemsTbl5[[#This Row],[Total Rental Units Equal to or less than 80% AMI]], "-")</f>
        <v>4.5454545454545456E-2</v>
      </c>
    </row>
    <row r="66" spans="1:10" x14ac:dyDescent="0.2">
      <c r="A66">
        <v>13015960407</v>
      </c>
      <c r="B66" s="7">
        <v>30</v>
      </c>
      <c r="C66" s="7">
        <v>0</v>
      </c>
      <c r="D66" s="7">
        <v>30</v>
      </c>
      <c r="E66" s="7">
        <f>SUM(HousingProblemsTbl5[[#This Row],[T2_est77]:[T2_est91]])</f>
        <v>60</v>
      </c>
      <c r="F66" s="7">
        <v>50</v>
      </c>
      <c r="G66" s="7">
        <v>35</v>
      </c>
      <c r="H66" s="7">
        <v>45</v>
      </c>
      <c r="I66" s="7">
        <f>SUM(HousingProblemsTbl5[[#This Row],[T7_est109]:[T7_est151]])</f>
        <v>130</v>
      </c>
      <c r="J66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67" spans="1:10" x14ac:dyDescent="0.2">
      <c r="A67">
        <v>13015960501</v>
      </c>
      <c r="B67" s="7">
        <v>230</v>
      </c>
      <c r="C67" s="7">
        <v>45</v>
      </c>
      <c r="D67" s="7">
        <v>0</v>
      </c>
      <c r="E67" s="7">
        <f>SUM(HousingProblemsTbl5[[#This Row],[T2_est77]:[T2_est91]])</f>
        <v>275</v>
      </c>
      <c r="F67" s="7">
        <v>240</v>
      </c>
      <c r="G67" s="7">
        <v>165</v>
      </c>
      <c r="H67" s="7">
        <v>240</v>
      </c>
      <c r="I67" s="7">
        <f>SUM(HousingProblemsTbl5[[#This Row],[T7_est109]:[T7_est151]])</f>
        <v>645</v>
      </c>
      <c r="J67" s="5">
        <f>IFERROR(HousingProblemsTbl5[[#This Row],[Total Rental Units with Severe Housing Problems and Equal to or less than 80% AMI]]/HousingProblemsTbl5[[#This Row],[Total Rental Units Equal to or less than 80% AMI]], "-")</f>
        <v>0.4263565891472868</v>
      </c>
    </row>
    <row r="68" spans="1:10" x14ac:dyDescent="0.2">
      <c r="A68">
        <v>13015960502</v>
      </c>
      <c r="B68" s="7">
        <v>120</v>
      </c>
      <c r="C68" s="7">
        <v>0</v>
      </c>
      <c r="D68" s="7">
        <v>0</v>
      </c>
      <c r="E68" s="7">
        <f>SUM(HousingProblemsTbl5[[#This Row],[T2_est77]:[T2_est91]])</f>
        <v>120</v>
      </c>
      <c r="F68" s="7">
        <v>150</v>
      </c>
      <c r="G68" s="7">
        <v>0</v>
      </c>
      <c r="H68" s="7">
        <v>50</v>
      </c>
      <c r="I68" s="7">
        <f>SUM(HousingProblemsTbl5[[#This Row],[T7_est109]:[T7_est151]])</f>
        <v>200</v>
      </c>
      <c r="J68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69" spans="1:10" x14ac:dyDescent="0.2">
      <c r="A69">
        <v>13015960601</v>
      </c>
      <c r="B69" s="7">
        <v>165</v>
      </c>
      <c r="C69" s="7">
        <v>10</v>
      </c>
      <c r="D69" s="7">
        <v>0</v>
      </c>
      <c r="E69" s="7">
        <f>SUM(HousingProblemsTbl5[[#This Row],[T2_est77]:[T2_est91]])</f>
        <v>175</v>
      </c>
      <c r="F69" s="7">
        <v>210</v>
      </c>
      <c r="G69" s="7">
        <v>205</v>
      </c>
      <c r="H69" s="7">
        <v>100</v>
      </c>
      <c r="I69" s="7">
        <f>SUM(HousingProblemsTbl5[[#This Row],[T7_est109]:[T7_est151]])</f>
        <v>515</v>
      </c>
      <c r="J69" s="5">
        <f>IFERROR(HousingProblemsTbl5[[#This Row],[Total Rental Units with Severe Housing Problems and Equal to or less than 80% AMI]]/HousingProblemsTbl5[[#This Row],[Total Rental Units Equal to or less than 80% AMI]], "-")</f>
        <v>0.33980582524271846</v>
      </c>
    </row>
    <row r="70" spans="1:10" x14ac:dyDescent="0.2">
      <c r="A70">
        <v>13015960602</v>
      </c>
      <c r="B70" s="7">
        <v>175</v>
      </c>
      <c r="C70" s="7">
        <v>10</v>
      </c>
      <c r="D70" s="7">
        <v>0</v>
      </c>
      <c r="E70" s="7">
        <f>SUM(HousingProblemsTbl5[[#This Row],[T2_est77]:[T2_est91]])</f>
        <v>185</v>
      </c>
      <c r="F70" s="7">
        <v>260</v>
      </c>
      <c r="G70" s="7">
        <v>85</v>
      </c>
      <c r="H70" s="7">
        <v>130</v>
      </c>
      <c r="I70" s="7">
        <f>SUM(HousingProblemsTbl5[[#This Row],[T7_est109]:[T7_est151]])</f>
        <v>475</v>
      </c>
      <c r="J70" s="5">
        <f>IFERROR(HousingProblemsTbl5[[#This Row],[Total Rental Units with Severe Housing Problems and Equal to or less than 80% AMI]]/HousingProblemsTbl5[[#This Row],[Total Rental Units Equal to or less than 80% AMI]], "-")</f>
        <v>0.38947368421052631</v>
      </c>
    </row>
    <row r="71" spans="1:10" x14ac:dyDescent="0.2">
      <c r="A71">
        <v>13015960701</v>
      </c>
      <c r="B71" s="7">
        <v>220</v>
      </c>
      <c r="C71" s="7">
        <v>110</v>
      </c>
      <c r="D71" s="7">
        <v>0</v>
      </c>
      <c r="E71" s="7">
        <f>SUM(HousingProblemsTbl5[[#This Row],[T2_est77]:[T2_est91]])</f>
        <v>330</v>
      </c>
      <c r="F71" s="7">
        <v>380</v>
      </c>
      <c r="G71" s="7">
        <v>260</v>
      </c>
      <c r="H71" s="7">
        <v>340</v>
      </c>
      <c r="I71" s="7">
        <f>SUM(HousingProblemsTbl5[[#This Row],[T7_est109]:[T7_est151]])</f>
        <v>980</v>
      </c>
      <c r="J71" s="5">
        <f>IFERROR(HousingProblemsTbl5[[#This Row],[Total Rental Units with Severe Housing Problems and Equal to or less than 80% AMI]]/HousingProblemsTbl5[[#This Row],[Total Rental Units Equal to or less than 80% AMI]], "-")</f>
        <v>0.33673469387755101</v>
      </c>
    </row>
    <row r="72" spans="1:10" x14ac:dyDescent="0.2">
      <c r="A72">
        <v>13015960702</v>
      </c>
      <c r="B72" s="7">
        <v>0</v>
      </c>
      <c r="C72" s="7">
        <v>0</v>
      </c>
      <c r="D72" s="7">
        <v>0</v>
      </c>
      <c r="E72" s="7">
        <f>SUM(HousingProblemsTbl5[[#This Row],[T2_est77]:[T2_est91]])</f>
        <v>0</v>
      </c>
      <c r="F72" s="7">
        <v>0</v>
      </c>
      <c r="G72" s="7">
        <v>145</v>
      </c>
      <c r="H72" s="7">
        <v>330</v>
      </c>
      <c r="I72" s="7">
        <f>SUM(HousingProblemsTbl5[[#This Row],[T7_est109]:[T7_est151]])</f>
        <v>475</v>
      </c>
      <c r="J7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3" spans="1:10" x14ac:dyDescent="0.2">
      <c r="A73">
        <v>13015960801</v>
      </c>
      <c r="B73" s="7">
        <v>185</v>
      </c>
      <c r="C73" s="7">
        <v>30</v>
      </c>
      <c r="D73" s="7">
        <v>0</v>
      </c>
      <c r="E73" s="7">
        <f>SUM(HousingProblemsTbl5[[#This Row],[T2_est77]:[T2_est91]])</f>
        <v>215</v>
      </c>
      <c r="F73" s="7">
        <v>185</v>
      </c>
      <c r="G73" s="7">
        <v>60</v>
      </c>
      <c r="H73" s="7">
        <v>10</v>
      </c>
      <c r="I73" s="7">
        <f>SUM(HousingProblemsTbl5[[#This Row],[T7_est109]:[T7_est151]])</f>
        <v>255</v>
      </c>
      <c r="J73" s="5">
        <f>IFERROR(HousingProblemsTbl5[[#This Row],[Total Rental Units with Severe Housing Problems and Equal to or less than 80% AMI]]/HousingProblemsTbl5[[#This Row],[Total Rental Units Equal to or less than 80% AMI]], "-")</f>
        <v>0.84313725490196079</v>
      </c>
    </row>
    <row r="74" spans="1:10" x14ac:dyDescent="0.2">
      <c r="A74">
        <v>13015960802</v>
      </c>
      <c r="B74" s="7">
        <v>160</v>
      </c>
      <c r="C74" s="7">
        <v>0</v>
      </c>
      <c r="D74" s="7">
        <v>0</v>
      </c>
      <c r="E74" s="7">
        <f>SUM(HousingProblemsTbl5[[#This Row],[T2_est77]:[T2_est91]])</f>
        <v>160</v>
      </c>
      <c r="F74" s="7">
        <v>180</v>
      </c>
      <c r="G74" s="7">
        <v>155</v>
      </c>
      <c r="H74" s="7">
        <v>115</v>
      </c>
      <c r="I74" s="7">
        <f>SUM(HousingProblemsTbl5[[#This Row],[T7_est109]:[T7_est151]])</f>
        <v>450</v>
      </c>
      <c r="J74" s="5">
        <f>IFERROR(HousingProblemsTbl5[[#This Row],[Total Rental Units with Severe Housing Problems and Equal to or less than 80% AMI]]/HousingProblemsTbl5[[#This Row],[Total Rental Units Equal to or less than 80% AMI]], "-")</f>
        <v>0.35555555555555557</v>
      </c>
    </row>
    <row r="75" spans="1:10" x14ac:dyDescent="0.2">
      <c r="A75">
        <v>13015960804</v>
      </c>
      <c r="B75" s="7">
        <v>25</v>
      </c>
      <c r="C75" s="7">
        <v>15</v>
      </c>
      <c r="D75" s="7">
        <v>0</v>
      </c>
      <c r="E75" s="7">
        <f>SUM(HousingProblemsTbl5[[#This Row],[T2_est77]:[T2_est91]])</f>
        <v>40</v>
      </c>
      <c r="F75" s="7">
        <v>65</v>
      </c>
      <c r="G75" s="7">
        <v>30</v>
      </c>
      <c r="H75" s="7">
        <v>45</v>
      </c>
      <c r="I75" s="7">
        <f>SUM(HousingProblemsTbl5[[#This Row],[T7_est109]:[T7_est151]])</f>
        <v>140</v>
      </c>
      <c r="J75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76" spans="1:10" x14ac:dyDescent="0.2">
      <c r="A76">
        <v>13015960805</v>
      </c>
      <c r="B76" s="7">
        <v>45</v>
      </c>
      <c r="C76" s="7">
        <v>0</v>
      </c>
      <c r="D76" s="7">
        <v>0</v>
      </c>
      <c r="E76" s="7">
        <f>SUM(HousingProblemsTbl5[[#This Row],[T2_est77]:[T2_est91]])</f>
        <v>45</v>
      </c>
      <c r="F76" s="7">
        <v>45</v>
      </c>
      <c r="G76" s="7">
        <v>20</v>
      </c>
      <c r="H76" s="7">
        <v>185</v>
      </c>
      <c r="I76" s="7">
        <f>SUM(HousingProblemsTbl5[[#This Row],[T7_est109]:[T7_est151]])</f>
        <v>250</v>
      </c>
      <c r="J76" s="5">
        <f>IFERROR(HousingProblemsTbl5[[#This Row],[Total Rental Units with Severe Housing Problems and Equal to or less than 80% AMI]]/HousingProblemsTbl5[[#This Row],[Total Rental Units Equal to or less than 80% AMI]], "-")</f>
        <v>0.18</v>
      </c>
    </row>
    <row r="77" spans="1:10" x14ac:dyDescent="0.2">
      <c r="A77">
        <v>13015960901</v>
      </c>
      <c r="B77" s="7">
        <v>4</v>
      </c>
      <c r="C77" s="7">
        <v>0</v>
      </c>
      <c r="D77" s="7">
        <v>35</v>
      </c>
      <c r="E77" s="7">
        <f>SUM(HousingProblemsTbl5[[#This Row],[T2_est77]:[T2_est91]])</f>
        <v>39</v>
      </c>
      <c r="F77" s="7">
        <v>20</v>
      </c>
      <c r="G77" s="7">
        <v>40</v>
      </c>
      <c r="H77" s="7">
        <v>80</v>
      </c>
      <c r="I77" s="7">
        <f>SUM(HousingProblemsTbl5[[#This Row],[T7_est109]:[T7_est151]])</f>
        <v>140</v>
      </c>
      <c r="J77" s="5">
        <f>IFERROR(HousingProblemsTbl5[[#This Row],[Total Rental Units with Severe Housing Problems and Equal to or less than 80% AMI]]/HousingProblemsTbl5[[#This Row],[Total Rental Units Equal to or less than 80% AMI]], "-")</f>
        <v>0.27857142857142858</v>
      </c>
    </row>
    <row r="78" spans="1:10" x14ac:dyDescent="0.2">
      <c r="A78">
        <v>13015960902</v>
      </c>
      <c r="B78" s="7">
        <v>95</v>
      </c>
      <c r="C78" s="7">
        <v>20</v>
      </c>
      <c r="D78" s="7">
        <v>10</v>
      </c>
      <c r="E78" s="7">
        <f>SUM(HousingProblemsTbl5[[#This Row],[T2_est77]:[T2_est91]])</f>
        <v>125</v>
      </c>
      <c r="F78" s="7">
        <v>145</v>
      </c>
      <c r="G78" s="7">
        <v>65</v>
      </c>
      <c r="H78" s="7">
        <v>80</v>
      </c>
      <c r="I78" s="7">
        <f>SUM(HousingProblemsTbl5[[#This Row],[T7_est109]:[T7_est151]])</f>
        <v>290</v>
      </c>
      <c r="J78" s="5">
        <f>IFERROR(HousingProblemsTbl5[[#This Row],[Total Rental Units with Severe Housing Problems and Equal to or less than 80% AMI]]/HousingProblemsTbl5[[#This Row],[Total Rental Units Equal to or less than 80% AMI]], "-")</f>
        <v>0.43103448275862066</v>
      </c>
    </row>
    <row r="79" spans="1:10" x14ac:dyDescent="0.2">
      <c r="A79">
        <v>13015961001</v>
      </c>
      <c r="B79" s="7">
        <v>0</v>
      </c>
      <c r="C79" s="7">
        <v>0</v>
      </c>
      <c r="D79" s="7">
        <v>0</v>
      </c>
      <c r="E79" s="7">
        <f>SUM(HousingProblemsTbl5[[#This Row],[T2_est77]:[T2_est91]])</f>
        <v>0</v>
      </c>
      <c r="F79" s="7">
        <v>100</v>
      </c>
      <c r="G79" s="7">
        <v>10</v>
      </c>
      <c r="H79" s="7">
        <v>25</v>
      </c>
      <c r="I79" s="7">
        <f>SUM(HousingProblemsTbl5[[#This Row],[T7_est109]:[T7_est151]])</f>
        <v>135</v>
      </c>
      <c r="J7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80" spans="1:10" x14ac:dyDescent="0.2">
      <c r="A80">
        <v>13015961002</v>
      </c>
      <c r="B80" s="7">
        <v>15</v>
      </c>
      <c r="C80" s="7">
        <v>0</v>
      </c>
      <c r="D80" s="7">
        <v>4</v>
      </c>
      <c r="E80" s="7">
        <f>SUM(HousingProblemsTbl5[[#This Row],[T2_est77]:[T2_est91]])</f>
        <v>19</v>
      </c>
      <c r="F80" s="7">
        <v>110</v>
      </c>
      <c r="G80" s="7">
        <v>75</v>
      </c>
      <c r="H80" s="7">
        <v>10</v>
      </c>
      <c r="I80" s="7">
        <f>SUM(HousingProblemsTbl5[[#This Row],[T7_est109]:[T7_est151]])</f>
        <v>195</v>
      </c>
      <c r="J80" s="5">
        <f>IFERROR(HousingProblemsTbl5[[#This Row],[Total Rental Units with Severe Housing Problems and Equal to or less than 80% AMI]]/HousingProblemsTbl5[[#This Row],[Total Rental Units Equal to or less than 80% AMI]], "-")</f>
        <v>9.7435897435897437E-2</v>
      </c>
    </row>
    <row r="81" spans="1:10" x14ac:dyDescent="0.2">
      <c r="A81">
        <v>13017960100</v>
      </c>
      <c r="B81" s="7">
        <v>10</v>
      </c>
      <c r="C81" s="7">
        <v>20</v>
      </c>
      <c r="D81" s="7">
        <v>0</v>
      </c>
      <c r="E81" s="7">
        <f>SUM(HousingProblemsTbl5[[#This Row],[T2_est77]:[T2_est91]])</f>
        <v>30</v>
      </c>
      <c r="F81" s="7">
        <v>10</v>
      </c>
      <c r="G81" s="7">
        <v>65</v>
      </c>
      <c r="H81" s="7">
        <v>45</v>
      </c>
      <c r="I81" s="7">
        <f>SUM(HousingProblemsTbl5[[#This Row],[T7_est109]:[T7_est151]])</f>
        <v>120</v>
      </c>
      <c r="J81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82" spans="1:10" x14ac:dyDescent="0.2">
      <c r="A82">
        <v>13017960200</v>
      </c>
      <c r="B82" s="7">
        <v>20</v>
      </c>
      <c r="C82" s="7">
        <v>0</v>
      </c>
      <c r="D82" s="7">
        <v>0</v>
      </c>
      <c r="E82" s="7">
        <f>SUM(HousingProblemsTbl5[[#This Row],[T2_est77]:[T2_est91]])</f>
        <v>20</v>
      </c>
      <c r="F82" s="7">
        <v>55</v>
      </c>
      <c r="G82" s="7">
        <v>0</v>
      </c>
      <c r="H82" s="7">
        <v>4</v>
      </c>
      <c r="I82" s="7">
        <f>SUM(HousingProblemsTbl5[[#This Row],[T7_est109]:[T7_est151]])</f>
        <v>59</v>
      </c>
      <c r="J82" s="5">
        <f>IFERROR(HousingProblemsTbl5[[#This Row],[Total Rental Units with Severe Housing Problems and Equal to or less than 80% AMI]]/HousingProblemsTbl5[[#This Row],[Total Rental Units Equal to or less than 80% AMI]], "-")</f>
        <v>0.33898305084745761</v>
      </c>
    </row>
    <row r="83" spans="1:10" x14ac:dyDescent="0.2">
      <c r="A83">
        <v>13017960300</v>
      </c>
      <c r="B83" s="7">
        <v>90</v>
      </c>
      <c r="C83" s="7">
        <v>65</v>
      </c>
      <c r="D83" s="7">
        <v>0</v>
      </c>
      <c r="E83" s="7">
        <f>SUM(HousingProblemsTbl5[[#This Row],[T2_est77]:[T2_est91]])</f>
        <v>155</v>
      </c>
      <c r="F83" s="7">
        <v>205</v>
      </c>
      <c r="G83" s="7">
        <v>150</v>
      </c>
      <c r="H83" s="7">
        <v>160</v>
      </c>
      <c r="I83" s="7">
        <f>SUM(HousingProblemsTbl5[[#This Row],[T7_est109]:[T7_est151]])</f>
        <v>515</v>
      </c>
      <c r="J83" s="5">
        <f>IFERROR(HousingProblemsTbl5[[#This Row],[Total Rental Units with Severe Housing Problems and Equal to or less than 80% AMI]]/HousingProblemsTbl5[[#This Row],[Total Rental Units Equal to or less than 80% AMI]], "-")</f>
        <v>0.30097087378640774</v>
      </c>
    </row>
    <row r="84" spans="1:10" x14ac:dyDescent="0.2">
      <c r="A84">
        <v>13017960400</v>
      </c>
      <c r="B84" s="7">
        <v>60</v>
      </c>
      <c r="C84" s="7">
        <v>15</v>
      </c>
      <c r="D84" s="7">
        <v>95</v>
      </c>
      <c r="E84" s="7">
        <f>SUM(HousingProblemsTbl5[[#This Row],[T2_est77]:[T2_est91]])</f>
        <v>170</v>
      </c>
      <c r="F84" s="7">
        <v>165</v>
      </c>
      <c r="G84" s="7">
        <v>185</v>
      </c>
      <c r="H84" s="7">
        <v>345</v>
      </c>
      <c r="I84" s="7">
        <f>SUM(HousingProblemsTbl5[[#This Row],[T7_est109]:[T7_est151]])</f>
        <v>695</v>
      </c>
      <c r="J84" s="5">
        <f>IFERROR(HousingProblemsTbl5[[#This Row],[Total Rental Units with Severe Housing Problems and Equal to or less than 80% AMI]]/HousingProblemsTbl5[[#This Row],[Total Rental Units Equal to or less than 80% AMI]], "-")</f>
        <v>0.2446043165467626</v>
      </c>
    </row>
    <row r="85" spans="1:10" x14ac:dyDescent="0.2">
      <c r="A85">
        <v>13017960501</v>
      </c>
      <c r="B85" s="7">
        <v>0</v>
      </c>
      <c r="C85" s="7">
        <v>15</v>
      </c>
      <c r="D85" s="7">
        <v>0</v>
      </c>
      <c r="E85" s="7">
        <f>SUM(HousingProblemsTbl5[[#This Row],[T2_est77]:[T2_est91]])</f>
        <v>15</v>
      </c>
      <c r="F85" s="7">
        <v>40</v>
      </c>
      <c r="G85" s="7">
        <v>35</v>
      </c>
      <c r="H85" s="7">
        <v>15</v>
      </c>
      <c r="I85" s="7">
        <f>SUM(HousingProblemsTbl5[[#This Row],[T7_est109]:[T7_est151]])</f>
        <v>90</v>
      </c>
      <c r="J85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86" spans="1:10" x14ac:dyDescent="0.2">
      <c r="A86">
        <v>13017960502</v>
      </c>
      <c r="B86" s="7">
        <v>65</v>
      </c>
      <c r="C86" s="7">
        <v>0</v>
      </c>
      <c r="D86" s="7">
        <v>0</v>
      </c>
      <c r="E86" s="7">
        <f>SUM(HousingProblemsTbl5[[#This Row],[T2_est77]:[T2_est91]])</f>
        <v>65</v>
      </c>
      <c r="F86" s="7">
        <v>285</v>
      </c>
      <c r="G86" s="7">
        <v>90</v>
      </c>
      <c r="H86" s="7">
        <v>150</v>
      </c>
      <c r="I86" s="7">
        <f>SUM(HousingProblemsTbl5[[#This Row],[T7_est109]:[T7_est151]])</f>
        <v>525</v>
      </c>
      <c r="J86" s="5">
        <f>IFERROR(HousingProblemsTbl5[[#This Row],[Total Rental Units with Severe Housing Problems and Equal to or less than 80% AMI]]/HousingProblemsTbl5[[#This Row],[Total Rental Units Equal to or less than 80% AMI]], "-")</f>
        <v>0.12380952380952381</v>
      </c>
    </row>
    <row r="87" spans="1:10" x14ac:dyDescent="0.2">
      <c r="A87">
        <v>13019970100</v>
      </c>
      <c r="B87" s="7">
        <v>15</v>
      </c>
      <c r="C87" s="7">
        <v>0</v>
      </c>
      <c r="D87" s="7">
        <v>4</v>
      </c>
      <c r="E87" s="7">
        <f>SUM(HousingProblemsTbl5[[#This Row],[T2_est77]:[T2_est91]])</f>
        <v>19</v>
      </c>
      <c r="F87" s="7">
        <v>55</v>
      </c>
      <c r="G87" s="7">
        <v>15</v>
      </c>
      <c r="H87" s="7">
        <v>40</v>
      </c>
      <c r="I87" s="7">
        <f>SUM(HousingProblemsTbl5[[#This Row],[T7_est109]:[T7_est151]])</f>
        <v>110</v>
      </c>
      <c r="J87" s="5">
        <f>IFERROR(HousingProblemsTbl5[[#This Row],[Total Rental Units with Severe Housing Problems and Equal to or less than 80% AMI]]/HousingProblemsTbl5[[#This Row],[Total Rental Units Equal to or less than 80% AMI]], "-")</f>
        <v>0.17272727272727273</v>
      </c>
    </row>
    <row r="88" spans="1:10" x14ac:dyDescent="0.2">
      <c r="A88">
        <v>13019970200</v>
      </c>
      <c r="B88" s="7">
        <v>70</v>
      </c>
      <c r="C88" s="7">
        <v>4</v>
      </c>
      <c r="D88" s="7">
        <v>0</v>
      </c>
      <c r="E88" s="7">
        <f>SUM(HousingProblemsTbl5[[#This Row],[T2_est77]:[T2_est91]])</f>
        <v>74</v>
      </c>
      <c r="F88" s="7">
        <v>155</v>
      </c>
      <c r="G88" s="7">
        <v>50</v>
      </c>
      <c r="H88" s="7">
        <v>90</v>
      </c>
      <c r="I88" s="7">
        <f>SUM(HousingProblemsTbl5[[#This Row],[T7_est109]:[T7_est151]])</f>
        <v>295</v>
      </c>
      <c r="J88" s="5">
        <f>IFERROR(HousingProblemsTbl5[[#This Row],[Total Rental Units with Severe Housing Problems and Equal to or less than 80% AMI]]/HousingProblemsTbl5[[#This Row],[Total Rental Units Equal to or less than 80% AMI]], "-")</f>
        <v>0.25084745762711863</v>
      </c>
    </row>
    <row r="89" spans="1:10" x14ac:dyDescent="0.2">
      <c r="A89">
        <v>13019970300</v>
      </c>
      <c r="B89" s="7">
        <v>30</v>
      </c>
      <c r="C89" s="7">
        <v>0</v>
      </c>
      <c r="D89" s="7">
        <v>0</v>
      </c>
      <c r="E89" s="7">
        <f>SUM(HousingProblemsTbl5[[#This Row],[T2_est77]:[T2_est91]])</f>
        <v>30</v>
      </c>
      <c r="F89" s="7">
        <v>130</v>
      </c>
      <c r="G89" s="7">
        <v>80</v>
      </c>
      <c r="H89" s="7">
        <v>65</v>
      </c>
      <c r="I89" s="7">
        <f>SUM(HousingProblemsTbl5[[#This Row],[T7_est109]:[T7_est151]])</f>
        <v>275</v>
      </c>
      <c r="J89" s="5">
        <f>IFERROR(HousingProblemsTbl5[[#This Row],[Total Rental Units with Severe Housing Problems and Equal to or less than 80% AMI]]/HousingProblemsTbl5[[#This Row],[Total Rental Units Equal to or less than 80% AMI]], "-")</f>
        <v>0.10909090909090909</v>
      </c>
    </row>
    <row r="90" spans="1:10" x14ac:dyDescent="0.2">
      <c r="A90">
        <v>13019970400</v>
      </c>
      <c r="B90" s="7">
        <v>50</v>
      </c>
      <c r="C90" s="7">
        <v>30</v>
      </c>
      <c r="D90" s="7">
        <v>35</v>
      </c>
      <c r="E90" s="7">
        <f>SUM(HousingProblemsTbl5[[#This Row],[T2_est77]:[T2_est91]])</f>
        <v>115</v>
      </c>
      <c r="F90" s="7">
        <v>90</v>
      </c>
      <c r="G90" s="7">
        <v>175</v>
      </c>
      <c r="H90" s="7">
        <v>120</v>
      </c>
      <c r="I90" s="7">
        <f>SUM(HousingProblemsTbl5[[#This Row],[T7_est109]:[T7_est151]])</f>
        <v>385</v>
      </c>
      <c r="J90" s="5">
        <f>IFERROR(HousingProblemsTbl5[[#This Row],[Total Rental Units with Severe Housing Problems and Equal to or less than 80% AMI]]/HousingProblemsTbl5[[#This Row],[Total Rental Units Equal to or less than 80% AMI]], "-")</f>
        <v>0.29870129870129869</v>
      </c>
    </row>
    <row r="91" spans="1:10" x14ac:dyDescent="0.2">
      <c r="A91">
        <v>13019970500</v>
      </c>
      <c r="B91" s="7">
        <v>145</v>
      </c>
      <c r="C91" s="7">
        <v>20</v>
      </c>
      <c r="D91" s="7">
        <v>0</v>
      </c>
      <c r="E91" s="7">
        <f>SUM(HousingProblemsTbl5[[#This Row],[T2_est77]:[T2_est91]])</f>
        <v>165</v>
      </c>
      <c r="F91" s="7">
        <v>165</v>
      </c>
      <c r="G91" s="7">
        <v>30</v>
      </c>
      <c r="H91" s="7">
        <v>75</v>
      </c>
      <c r="I91" s="7">
        <f>SUM(HousingProblemsTbl5[[#This Row],[T7_est109]:[T7_est151]])</f>
        <v>270</v>
      </c>
      <c r="J91" s="5">
        <f>IFERROR(HousingProblemsTbl5[[#This Row],[Total Rental Units with Severe Housing Problems and Equal to or less than 80% AMI]]/HousingProblemsTbl5[[#This Row],[Total Rental Units Equal to or less than 80% AMI]], "-")</f>
        <v>0.61111111111111116</v>
      </c>
    </row>
    <row r="92" spans="1:10" x14ac:dyDescent="0.2">
      <c r="A92">
        <v>13019970600</v>
      </c>
      <c r="B92" s="7">
        <v>25</v>
      </c>
      <c r="C92" s="7">
        <v>20</v>
      </c>
      <c r="D92" s="7">
        <v>20</v>
      </c>
      <c r="E92" s="7">
        <f>SUM(HousingProblemsTbl5[[#This Row],[T2_est77]:[T2_est91]])</f>
        <v>65</v>
      </c>
      <c r="F92" s="7">
        <v>35</v>
      </c>
      <c r="G92" s="7">
        <v>110</v>
      </c>
      <c r="H92" s="7">
        <v>90</v>
      </c>
      <c r="I92" s="7">
        <f>SUM(HousingProblemsTbl5[[#This Row],[T7_est109]:[T7_est151]])</f>
        <v>235</v>
      </c>
      <c r="J92" s="5">
        <f>IFERROR(HousingProblemsTbl5[[#This Row],[Total Rental Units with Severe Housing Problems and Equal to or less than 80% AMI]]/HousingProblemsTbl5[[#This Row],[Total Rental Units Equal to or less than 80% AMI]], "-")</f>
        <v>0.27659574468085107</v>
      </c>
    </row>
    <row r="93" spans="1:10" x14ac:dyDescent="0.2">
      <c r="A93">
        <v>13021010100</v>
      </c>
      <c r="B93" s="7">
        <v>165</v>
      </c>
      <c r="C93" s="7">
        <v>0</v>
      </c>
      <c r="D93" s="7">
        <v>60</v>
      </c>
      <c r="E93" s="7">
        <f>SUM(HousingProblemsTbl5[[#This Row],[T2_est77]:[T2_est91]])</f>
        <v>225</v>
      </c>
      <c r="F93" s="7">
        <v>395</v>
      </c>
      <c r="G93" s="7">
        <v>30</v>
      </c>
      <c r="H93" s="7">
        <v>120</v>
      </c>
      <c r="I93" s="7">
        <f>SUM(HousingProblemsTbl5[[#This Row],[T7_est109]:[T7_est151]])</f>
        <v>545</v>
      </c>
      <c r="J93" s="5">
        <f>IFERROR(HousingProblemsTbl5[[#This Row],[Total Rental Units with Severe Housing Problems and Equal to or less than 80% AMI]]/HousingProblemsTbl5[[#This Row],[Total Rental Units Equal to or less than 80% AMI]], "-")</f>
        <v>0.41284403669724773</v>
      </c>
    </row>
    <row r="94" spans="1:10" x14ac:dyDescent="0.2">
      <c r="A94">
        <v>13021010200</v>
      </c>
      <c r="B94" s="7">
        <v>185</v>
      </c>
      <c r="C94" s="7">
        <v>85</v>
      </c>
      <c r="D94" s="7">
        <v>0</v>
      </c>
      <c r="E94" s="7">
        <f>SUM(HousingProblemsTbl5[[#This Row],[T2_est77]:[T2_est91]])</f>
        <v>270</v>
      </c>
      <c r="F94" s="7">
        <v>255</v>
      </c>
      <c r="G94" s="7">
        <v>150</v>
      </c>
      <c r="H94" s="7">
        <v>160</v>
      </c>
      <c r="I94" s="7">
        <f>SUM(HousingProblemsTbl5[[#This Row],[T7_est109]:[T7_est151]])</f>
        <v>565</v>
      </c>
      <c r="J94" s="5">
        <f>IFERROR(HousingProblemsTbl5[[#This Row],[Total Rental Units with Severe Housing Problems and Equal to or less than 80% AMI]]/HousingProblemsTbl5[[#This Row],[Total Rental Units Equal to or less than 80% AMI]], "-")</f>
        <v>0.47787610619469029</v>
      </c>
    </row>
    <row r="95" spans="1:10" x14ac:dyDescent="0.2">
      <c r="A95">
        <v>13021010400</v>
      </c>
      <c r="B95" s="7">
        <v>110</v>
      </c>
      <c r="C95" s="7">
        <v>10</v>
      </c>
      <c r="D95" s="7">
        <v>15</v>
      </c>
      <c r="E95" s="7">
        <f>SUM(HousingProblemsTbl5[[#This Row],[T2_est77]:[T2_est91]])</f>
        <v>135</v>
      </c>
      <c r="F95" s="7">
        <v>140</v>
      </c>
      <c r="G95" s="7">
        <v>50</v>
      </c>
      <c r="H95" s="7">
        <v>90</v>
      </c>
      <c r="I95" s="7">
        <f>SUM(HousingProblemsTbl5[[#This Row],[T7_est109]:[T7_est151]])</f>
        <v>280</v>
      </c>
      <c r="J95" s="5">
        <f>IFERROR(HousingProblemsTbl5[[#This Row],[Total Rental Units with Severe Housing Problems and Equal to or less than 80% AMI]]/HousingProblemsTbl5[[#This Row],[Total Rental Units Equal to or less than 80% AMI]], "-")</f>
        <v>0.48214285714285715</v>
      </c>
    </row>
    <row r="96" spans="1:10" x14ac:dyDescent="0.2">
      <c r="A96">
        <v>13021010500</v>
      </c>
      <c r="B96" s="7">
        <v>30</v>
      </c>
      <c r="C96" s="7">
        <v>10</v>
      </c>
      <c r="D96" s="7">
        <v>0</v>
      </c>
      <c r="E96" s="7">
        <f>SUM(HousingProblemsTbl5[[#This Row],[T2_est77]:[T2_est91]])</f>
        <v>40</v>
      </c>
      <c r="F96" s="7">
        <v>95</v>
      </c>
      <c r="G96" s="7">
        <v>40</v>
      </c>
      <c r="H96" s="7">
        <v>25</v>
      </c>
      <c r="I96" s="7">
        <f>SUM(HousingProblemsTbl5[[#This Row],[T7_est109]:[T7_est151]])</f>
        <v>160</v>
      </c>
      <c r="J96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97" spans="1:10" x14ac:dyDescent="0.2">
      <c r="A97">
        <v>13021010800</v>
      </c>
      <c r="B97" s="7">
        <v>250</v>
      </c>
      <c r="C97" s="7">
        <v>50</v>
      </c>
      <c r="D97" s="7">
        <v>20</v>
      </c>
      <c r="E97" s="7">
        <f>SUM(HousingProblemsTbl5[[#This Row],[T2_est77]:[T2_est91]])</f>
        <v>320</v>
      </c>
      <c r="F97" s="7">
        <v>440</v>
      </c>
      <c r="G97" s="7">
        <v>110</v>
      </c>
      <c r="H97" s="7">
        <v>155</v>
      </c>
      <c r="I97" s="7">
        <f>SUM(HousingProblemsTbl5[[#This Row],[T7_est109]:[T7_est151]])</f>
        <v>705</v>
      </c>
      <c r="J97" s="5">
        <f>IFERROR(HousingProblemsTbl5[[#This Row],[Total Rental Units with Severe Housing Problems and Equal to or less than 80% AMI]]/HousingProblemsTbl5[[#This Row],[Total Rental Units Equal to or less than 80% AMI]], "-")</f>
        <v>0.45390070921985815</v>
      </c>
    </row>
    <row r="98" spans="1:10" x14ac:dyDescent="0.2">
      <c r="A98">
        <v>13021011001</v>
      </c>
      <c r="B98" s="7">
        <v>240</v>
      </c>
      <c r="C98" s="7">
        <v>190</v>
      </c>
      <c r="D98" s="7">
        <v>20</v>
      </c>
      <c r="E98" s="7">
        <f>SUM(HousingProblemsTbl5[[#This Row],[T2_est77]:[T2_est91]])</f>
        <v>450</v>
      </c>
      <c r="F98" s="7">
        <v>430</v>
      </c>
      <c r="G98" s="7">
        <v>400</v>
      </c>
      <c r="H98" s="7">
        <v>155</v>
      </c>
      <c r="I98" s="7">
        <f>SUM(HousingProblemsTbl5[[#This Row],[T7_est109]:[T7_est151]])</f>
        <v>985</v>
      </c>
      <c r="J98" s="5">
        <f>IFERROR(HousingProblemsTbl5[[#This Row],[Total Rental Units with Severe Housing Problems and Equal to or less than 80% AMI]]/HousingProblemsTbl5[[#This Row],[Total Rental Units Equal to or less than 80% AMI]], "-")</f>
        <v>0.45685279187817257</v>
      </c>
    </row>
    <row r="99" spans="1:10" x14ac:dyDescent="0.2">
      <c r="A99">
        <v>13021011002</v>
      </c>
      <c r="B99" s="7">
        <v>60</v>
      </c>
      <c r="C99" s="7">
        <v>0</v>
      </c>
      <c r="D99" s="7">
        <v>0</v>
      </c>
      <c r="E99" s="7">
        <f>SUM(HousingProblemsTbl5[[#This Row],[T2_est77]:[T2_est91]])</f>
        <v>60</v>
      </c>
      <c r="F99" s="7">
        <v>80</v>
      </c>
      <c r="G99" s="7">
        <v>50</v>
      </c>
      <c r="H99" s="7">
        <v>115</v>
      </c>
      <c r="I99" s="7">
        <f>SUM(HousingProblemsTbl5[[#This Row],[T7_est109]:[T7_est151]])</f>
        <v>245</v>
      </c>
      <c r="J99" s="5">
        <f>IFERROR(HousingProblemsTbl5[[#This Row],[Total Rental Units with Severe Housing Problems and Equal to or less than 80% AMI]]/HousingProblemsTbl5[[#This Row],[Total Rental Units Equal to or less than 80% AMI]], "-")</f>
        <v>0.24489795918367346</v>
      </c>
    </row>
    <row r="100" spans="1:10" x14ac:dyDescent="0.2">
      <c r="A100">
        <v>13021011100</v>
      </c>
      <c r="B100" s="7">
        <v>180</v>
      </c>
      <c r="C100" s="7">
        <v>0</v>
      </c>
      <c r="D100" s="7">
        <v>0</v>
      </c>
      <c r="E100" s="7">
        <f>SUM(HousingProblemsTbl5[[#This Row],[T2_est77]:[T2_est91]])</f>
        <v>180</v>
      </c>
      <c r="F100" s="7">
        <v>260</v>
      </c>
      <c r="G100" s="7">
        <v>50</v>
      </c>
      <c r="H100" s="7">
        <v>60</v>
      </c>
      <c r="I100" s="7">
        <f>SUM(HousingProblemsTbl5[[#This Row],[T7_est109]:[T7_est151]])</f>
        <v>370</v>
      </c>
      <c r="J100" s="5">
        <f>IFERROR(HousingProblemsTbl5[[#This Row],[Total Rental Units with Severe Housing Problems and Equal to or less than 80% AMI]]/HousingProblemsTbl5[[#This Row],[Total Rental Units Equal to or less than 80% AMI]], "-")</f>
        <v>0.48648648648648651</v>
      </c>
    </row>
    <row r="101" spans="1:10" x14ac:dyDescent="0.2">
      <c r="A101">
        <v>13021011500</v>
      </c>
      <c r="B101" s="7">
        <v>215</v>
      </c>
      <c r="C101" s="7">
        <v>10</v>
      </c>
      <c r="D101" s="7">
        <v>0</v>
      </c>
      <c r="E101" s="7">
        <f>SUM(HousingProblemsTbl5[[#This Row],[T2_est77]:[T2_est91]])</f>
        <v>225</v>
      </c>
      <c r="F101" s="7">
        <v>315</v>
      </c>
      <c r="G101" s="7">
        <v>75</v>
      </c>
      <c r="H101" s="7">
        <v>35</v>
      </c>
      <c r="I101" s="7">
        <f>SUM(HousingProblemsTbl5[[#This Row],[T7_est109]:[T7_est151]])</f>
        <v>425</v>
      </c>
      <c r="J101" s="5">
        <f>IFERROR(HousingProblemsTbl5[[#This Row],[Total Rental Units with Severe Housing Problems and Equal to or less than 80% AMI]]/HousingProblemsTbl5[[#This Row],[Total Rental Units Equal to or less than 80% AMI]], "-")</f>
        <v>0.52941176470588236</v>
      </c>
    </row>
    <row r="102" spans="1:10" x14ac:dyDescent="0.2">
      <c r="A102">
        <v>13021011701</v>
      </c>
      <c r="B102" s="7">
        <v>145</v>
      </c>
      <c r="C102" s="7">
        <v>50</v>
      </c>
      <c r="D102" s="7">
        <v>0</v>
      </c>
      <c r="E102" s="7">
        <f>SUM(HousingProblemsTbl5[[#This Row],[T2_est77]:[T2_est91]])</f>
        <v>195</v>
      </c>
      <c r="F102" s="7">
        <v>190</v>
      </c>
      <c r="G102" s="7">
        <v>80</v>
      </c>
      <c r="H102" s="7">
        <v>135</v>
      </c>
      <c r="I102" s="7">
        <f>SUM(HousingProblemsTbl5[[#This Row],[T7_est109]:[T7_est151]])</f>
        <v>405</v>
      </c>
      <c r="J102" s="5">
        <f>IFERROR(HousingProblemsTbl5[[#This Row],[Total Rental Units with Severe Housing Problems and Equal to or less than 80% AMI]]/HousingProblemsTbl5[[#This Row],[Total Rental Units Equal to or less than 80% AMI]], "-")</f>
        <v>0.48148148148148145</v>
      </c>
    </row>
    <row r="103" spans="1:10" x14ac:dyDescent="0.2">
      <c r="A103">
        <v>13021011702</v>
      </c>
      <c r="B103" s="7">
        <v>110</v>
      </c>
      <c r="C103" s="7">
        <v>50</v>
      </c>
      <c r="D103" s="7">
        <v>45</v>
      </c>
      <c r="E103" s="7">
        <f>SUM(HousingProblemsTbl5[[#This Row],[T2_est77]:[T2_est91]])</f>
        <v>205</v>
      </c>
      <c r="F103" s="7">
        <v>145</v>
      </c>
      <c r="G103" s="7">
        <v>120</v>
      </c>
      <c r="H103" s="7">
        <v>120</v>
      </c>
      <c r="I103" s="7">
        <f>SUM(HousingProblemsTbl5[[#This Row],[T7_est109]:[T7_est151]])</f>
        <v>385</v>
      </c>
      <c r="J103" s="5">
        <f>IFERROR(HousingProblemsTbl5[[#This Row],[Total Rental Units with Severe Housing Problems and Equal to or less than 80% AMI]]/HousingProblemsTbl5[[#This Row],[Total Rental Units Equal to or less than 80% AMI]], "-")</f>
        <v>0.53246753246753242</v>
      </c>
    </row>
    <row r="104" spans="1:10" x14ac:dyDescent="0.2">
      <c r="A104">
        <v>13021011800</v>
      </c>
      <c r="B104" s="7">
        <v>65</v>
      </c>
      <c r="C104" s="7">
        <v>20</v>
      </c>
      <c r="D104" s="7">
        <v>10</v>
      </c>
      <c r="E104" s="7">
        <f>SUM(HousingProblemsTbl5[[#This Row],[T2_est77]:[T2_est91]])</f>
        <v>95</v>
      </c>
      <c r="F104" s="7">
        <v>75</v>
      </c>
      <c r="G104" s="7">
        <v>95</v>
      </c>
      <c r="H104" s="7">
        <v>135</v>
      </c>
      <c r="I104" s="7">
        <f>SUM(HousingProblemsTbl5[[#This Row],[T7_est109]:[T7_est151]])</f>
        <v>305</v>
      </c>
      <c r="J104" s="5">
        <f>IFERROR(HousingProblemsTbl5[[#This Row],[Total Rental Units with Severe Housing Problems and Equal to or less than 80% AMI]]/HousingProblemsTbl5[[#This Row],[Total Rental Units Equal to or less than 80% AMI]], "-")</f>
        <v>0.31147540983606559</v>
      </c>
    </row>
    <row r="105" spans="1:10" x14ac:dyDescent="0.2">
      <c r="A105">
        <v>13021011900</v>
      </c>
      <c r="B105" s="7">
        <v>75</v>
      </c>
      <c r="C105" s="7">
        <v>50</v>
      </c>
      <c r="D105" s="7">
        <v>0</v>
      </c>
      <c r="E105" s="7">
        <f>SUM(HousingProblemsTbl5[[#This Row],[T2_est77]:[T2_est91]])</f>
        <v>125</v>
      </c>
      <c r="F105" s="7">
        <v>140</v>
      </c>
      <c r="G105" s="7">
        <v>95</v>
      </c>
      <c r="H105" s="7">
        <v>85</v>
      </c>
      <c r="I105" s="7">
        <f>SUM(HousingProblemsTbl5[[#This Row],[T7_est109]:[T7_est151]])</f>
        <v>320</v>
      </c>
      <c r="J105" s="5">
        <f>IFERROR(HousingProblemsTbl5[[#This Row],[Total Rental Units with Severe Housing Problems and Equal to or less than 80% AMI]]/HousingProblemsTbl5[[#This Row],[Total Rental Units Equal to or less than 80% AMI]], "-")</f>
        <v>0.390625</v>
      </c>
    </row>
    <row r="106" spans="1:10" x14ac:dyDescent="0.2">
      <c r="A106">
        <v>13021012000</v>
      </c>
      <c r="B106" s="7">
        <v>0</v>
      </c>
      <c r="C106" s="7">
        <v>0</v>
      </c>
      <c r="D106" s="7">
        <v>0</v>
      </c>
      <c r="E106" s="7">
        <f>SUM(HousingProblemsTbl5[[#This Row],[T2_est77]:[T2_est91]])</f>
        <v>0</v>
      </c>
      <c r="F106" s="7">
        <v>70</v>
      </c>
      <c r="G106" s="7">
        <v>0</v>
      </c>
      <c r="H106" s="7">
        <v>4</v>
      </c>
      <c r="I106" s="7">
        <f>SUM(HousingProblemsTbl5[[#This Row],[T7_est109]:[T7_est151]])</f>
        <v>74</v>
      </c>
      <c r="J10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7" spans="1:10" x14ac:dyDescent="0.2">
      <c r="A107">
        <v>13021012101</v>
      </c>
      <c r="B107" s="7">
        <v>65</v>
      </c>
      <c r="C107" s="7">
        <v>45</v>
      </c>
      <c r="D107" s="7">
        <v>0</v>
      </c>
      <c r="E107" s="7">
        <f>SUM(HousingProblemsTbl5[[#This Row],[T2_est77]:[T2_est91]])</f>
        <v>110</v>
      </c>
      <c r="F107" s="7">
        <v>65</v>
      </c>
      <c r="G107" s="7">
        <v>70</v>
      </c>
      <c r="H107" s="7">
        <v>95</v>
      </c>
      <c r="I107" s="7">
        <f>SUM(HousingProblemsTbl5[[#This Row],[T7_est109]:[T7_est151]])</f>
        <v>230</v>
      </c>
      <c r="J107" s="5">
        <f>IFERROR(HousingProblemsTbl5[[#This Row],[Total Rental Units with Severe Housing Problems and Equal to or less than 80% AMI]]/HousingProblemsTbl5[[#This Row],[Total Rental Units Equal to or less than 80% AMI]], "-")</f>
        <v>0.47826086956521741</v>
      </c>
    </row>
    <row r="108" spans="1:10" x14ac:dyDescent="0.2">
      <c r="A108">
        <v>13021012102</v>
      </c>
      <c r="B108" s="7">
        <v>65</v>
      </c>
      <c r="C108" s="7">
        <v>75</v>
      </c>
      <c r="D108" s="7">
        <v>25</v>
      </c>
      <c r="E108" s="7">
        <f>SUM(HousingProblemsTbl5[[#This Row],[T2_est77]:[T2_est91]])</f>
        <v>165</v>
      </c>
      <c r="F108" s="7">
        <v>110</v>
      </c>
      <c r="G108" s="7">
        <v>145</v>
      </c>
      <c r="H108" s="7">
        <v>160</v>
      </c>
      <c r="I108" s="7">
        <f>SUM(HousingProblemsTbl5[[#This Row],[T7_est109]:[T7_est151]])</f>
        <v>415</v>
      </c>
      <c r="J108" s="5">
        <f>IFERROR(HousingProblemsTbl5[[#This Row],[Total Rental Units with Severe Housing Problems and Equal to or less than 80% AMI]]/HousingProblemsTbl5[[#This Row],[Total Rental Units Equal to or less than 80% AMI]], "-")</f>
        <v>0.39759036144578314</v>
      </c>
    </row>
    <row r="109" spans="1:10" x14ac:dyDescent="0.2">
      <c r="A109">
        <v>13021012200</v>
      </c>
      <c r="B109" s="7">
        <v>130</v>
      </c>
      <c r="C109" s="7">
        <v>40</v>
      </c>
      <c r="D109" s="7">
        <v>30</v>
      </c>
      <c r="E109" s="7">
        <f>SUM(HousingProblemsTbl5[[#This Row],[T2_est77]:[T2_est91]])</f>
        <v>200</v>
      </c>
      <c r="F109" s="7">
        <v>220</v>
      </c>
      <c r="G109" s="7">
        <v>95</v>
      </c>
      <c r="H109" s="7">
        <v>125</v>
      </c>
      <c r="I109" s="7">
        <f>SUM(HousingProblemsTbl5[[#This Row],[T7_est109]:[T7_est151]])</f>
        <v>440</v>
      </c>
      <c r="J109" s="5">
        <f>IFERROR(HousingProblemsTbl5[[#This Row],[Total Rental Units with Severe Housing Problems and Equal to or less than 80% AMI]]/HousingProblemsTbl5[[#This Row],[Total Rental Units Equal to or less than 80% AMI]], "-")</f>
        <v>0.45454545454545453</v>
      </c>
    </row>
    <row r="110" spans="1:10" x14ac:dyDescent="0.2">
      <c r="A110">
        <v>13021012400</v>
      </c>
      <c r="B110" s="7">
        <v>250</v>
      </c>
      <c r="C110" s="7">
        <v>190</v>
      </c>
      <c r="D110" s="7">
        <v>0</v>
      </c>
      <c r="E110" s="7">
        <f>SUM(HousingProblemsTbl5[[#This Row],[T2_est77]:[T2_est91]])</f>
        <v>440</v>
      </c>
      <c r="F110" s="7">
        <v>395</v>
      </c>
      <c r="G110" s="7">
        <v>310</v>
      </c>
      <c r="H110" s="7">
        <v>30</v>
      </c>
      <c r="I110" s="7">
        <f>SUM(HousingProblemsTbl5[[#This Row],[T7_est109]:[T7_est151]])</f>
        <v>735</v>
      </c>
      <c r="J110" s="5">
        <f>IFERROR(HousingProblemsTbl5[[#This Row],[Total Rental Units with Severe Housing Problems and Equal to or less than 80% AMI]]/HousingProblemsTbl5[[#This Row],[Total Rental Units Equal to or less than 80% AMI]], "-")</f>
        <v>0.59863945578231292</v>
      </c>
    </row>
    <row r="111" spans="1:10" x14ac:dyDescent="0.2">
      <c r="A111">
        <v>13021012500</v>
      </c>
      <c r="B111" s="7">
        <v>420</v>
      </c>
      <c r="C111" s="7">
        <v>20</v>
      </c>
      <c r="D111" s="7">
        <v>0</v>
      </c>
      <c r="E111" s="7">
        <f>SUM(HousingProblemsTbl5[[#This Row],[T2_est77]:[T2_est91]])</f>
        <v>440</v>
      </c>
      <c r="F111" s="7">
        <v>555</v>
      </c>
      <c r="G111" s="7">
        <v>55</v>
      </c>
      <c r="H111" s="7">
        <v>55</v>
      </c>
      <c r="I111" s="7">
        <f>SUM(HousingProblemsTbl5[[#This Row],[T7_est109]:[T7_est151]])</f>
        <v>665</v>
      </c>
      <c r="J111" s="5">
        <f>IFERROR(HousingProblemsTbl5[[#This Row],[Total Rental Units with Severe Housing Problems and Equal to or less than 80% AMI]]/HousingProblemsTbl5[[#This Row],[Total Rental Units Equal to or less than 80% AMI]], "-")</f>
        <v>0.66165413533834583</v>
      </c>
    </row>
    <row r="112" spans="1:10" x14ac:dyDescent="0.2">
      <c r="A112">
        <v>13021012600</v>
      </c>
      <c r="B112" s="7">
        <v>145</v>
      </c>
      <c r="C112" s="7">
        <v>55</v>
      </c>
      <c r="D112" s="7">
        <v>0</v>
      </c>
      <c r="E112" s="7">
        <f>SUM(HousingProblemsTbl5[[#This Row],[T2_est77]:[T2_est91]])</f>
        <v>200</v>
      </c>
      <c r="F112" s="7">
        <v>165</v>
      </c>
      <c r="G112" s="7">
        <v>150</v>
      </c>
      <c r="H112" s="7">
        <v>230</v>
      </c>
      <c r="I112" s="7">
        <f>SUM(HousingProblemsTbl5[[#This Row],[T7_est109]:[T7_est151]])</f>
        <v>545</v>
      </c>
      <c r="J112" s="5">
        <f>IFERROR(HousingProblemsTbl5[[#This Row],[Total Rental Units with Severe Housing Problems and Equal to or less than 80% AMI]]/HousingProblemsTbl5[[#This Row],[Total Rental Units Equal to or less than 80% AMI]], "-")</f>
        <v>0.3669724770642202</v>
      </c>
    </row>
    <row r="113" spans="1:10" x14ac:dyDescent="0.2">
      <c r="A113">
        <v>13021012700</v>
      </c>
      <c r="B113" s="7">
        <v>160</v>
      </c>
      <c r="C113" s="7">
        <v>20</v>
      </c>
      <c r="D113" s="7">
        <v>0</v>
      </c>
      <c r="E113" s="7">
        <f>SUM(HousingProblemsTbl5[[#This Row],[T2_est77]:[T2_est91]])</f>
        <v>180</v>
      </c>
      <c r="F113" s="7">
        <v>265</v>
      </c>
      <c r="G113" s="7">
        <v>70</v>
      </c>
      <c r="H113" s="7">
        <v>30</v>
      </c>
      <c r="I113" s="7">
        <f>SUM(HousingProblemsTbl5[[#This Row],[T7_est109]:[T7_est151]])</f>
        <v>365</v>
      </c>
      <c r="J113" s="5">
        <f>IFERROR(HousingProblemsTbl5[[#This Row],[Total Rental Units with Severe Housing Problems and Equal to or less than 80% AMI]]/HousingProblemsTbl5[[#This Row],[Total Rental Units Equal to or less than 80% AMI]], "-")</f>
        <v>0.49315068493150682</v>
      </c>
    </row>
    <row r="114" spans="1:10" x14ac:dyDescent="0.2">
      <c r="A114">
        <v>13021012800</v>
      </c>
      <c r="B114" s="7">
        <v>135</v>
      </c>
      <c r="C114" s="7">
        <v>45</v>
      </c>
      <c r="D114" s="7">
        <v>0</v>
      </c>
      <c r="E114" s="7">
        <f>SUM(HousingProblemsTbl5[[#This Row],[T2_est77]:[T2_est91]])</f>
        <v>180</v>
      </c>
      <c r="F114" s="7">
        <v>390</v>
      </c>
      <c r="G114" s="7">
        <v>130</v>
      </c>
      <c r="H114" s="7">
        <v>155</v>
      </c>
      <c r="I114" s="7">
        <f>SUM(HousingProblemsTbl5[[#This Row],[T7_est109]:[T7_est151]])</f>
        <v>675</v>
      </c>
      <c r="J114" s="5">
        <f>IFERROR(HousingProblemsTbl5[[#This Row],[Total Rental Units with Severe Housing Problems and Equal to or less than 80% AMI]]/HousingProblemsTbl5[[#This Row],[Total Rental Units Equal to or less than 80% AMI]], "-")</f>
        <v>0.26666666666666666</v>
      </c>
    </row>
    <row r="115" spans="1:10" x14ac:dyDescent="0.2">
      <c r="A115">
        <v>13021012900</v>
      </c>
      <c r="B115" s="7">
        <v>75</v>
      </c>
      <c r="C115" s="7">
        <v>45</v>
      </c>
      <c r="D115" s="7">
        <v>0</v>
      </c>
      <c r="E115" s="7">
        <f>SUM(HousingProblemsTbl5[[#This Row],[T2_est77]:[T2_est91]])</f>
        <v>120</v>
      </c>
      <c r="F115" s="7">
        <v>145</v>
      </c>
      <c r="G115" s="7">
        <v>75</v>
      </c>
      <c r="H115" s="7">
        <v>60</v>
      </c>
      <c r="I115" s="7">
        <f>SUM(HousingProblemsTbl5[[#This Row],[T7_est109]:[T7_est151]])</f>
        <v>280</v>
      </c>
      <c r="J115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116" spans="1:10" x14ac:dyDescent="0.2">
      <c r="A116">
        <v>13021013101</v>
      </c>
      <c r="B116" s="7">
        <v>210</v>
      </c>
      <c r="C116" s="7">
        <v>95</v>
      </c>
      <c r="D116" s="7">
        <v>0</v>
      </c>
      <c r="E116" s="7">
        <f>SUM(HousingProblemsTbl5[[#This Row],[T2_est77]:[T2_est91]])</f>
        <v>305</v>
      </c>
      <c r="F116" s="7">
        <v>285</v>
      </c>
      <c r="G116" s="7">
        <v>175</v>
      </c>
      <c r="H116" s="7">
        <v>200</v>
      </c>
      <c r="I116" s="7">
        <f>SUM(HousingProblemsTbl5[[#This Row],[T7_est109]:[T7_est151]])</f>
        <v>660</v>
      </c>
      <c r="J116" s="5">
        <f>IFERROR(HousingProblemsTbl5[[#This Row],[Total Rental Units with Severe Housing Problems and Equal to or less than 80% AMI]]/HousingProblemsTbl5[[#This Row],[Total Rental Units Equal to or less than 80% AMI]], "-")</f>
        <v>0.4621212121212121</v>
      </c>
    </row>
    <row r="117" spans="1:10" x14ac:dyDescent="0.2">
      <c r="A117">
        <v>13021013102</v>
      </c>
      <c r="B117" s="7">
        <v>110</v>
      </c>
      <c r="C117" s="7">
        <v>95</v>
      </c>
      <c r="D117" s="7">
        <v>0</v>
      </c>
      <c r="E117" s="7">
        <f>SUM(HousingProblemsTbl5[[#This Row],[T2_est77]:[T2_est91]])</f>
        <v>205</v>
      </c>
      <c r="F117" s="7">
        <v>215</v>
      </c>
      <c r="G117" s="7">
        <v>145</v>
      </c>
      <c r="H117" s="7">
        <v>140</v>
      </c>
      <c r="I117" s="7">
        <f>SUM(HousingProblemsTbl5[[#This Row],[T7_est109]:[T7_est151]])</f>
        <v>500</v>
      </c>
      <c r="J117" s="5">
        <f>IFERROR(HousingProblemsTbl5[[#This Row],[Total Rental Units with Severe Housing Problems and Equal to or less than 80% AMI]]/HousingProblemsTbl5[[#This Row],[Total Rental Units Equal to or less than 80% AMI]], "-")</f>
        <v>0.41</v>
      </c>
    </row>
    <row r="118" spans="1:10" x14ac:dyDescent="0.2">
      <c r="A118">
        <v>13021013201</v>
      </c>
      <c r="B118" s="7">
        <v>170</v>
      </c>
      <c r="C118" s="7">
        <v>190</v>
      </c>
      <c r="D118" s="7">
        <v>15</v>
      </c>
      <c r="E118" s="7">
        <f>SUM(HousingProblemsTbl5[[#This Row],[T2_est77]:[T2_est91]])</f>
        <v>375</v>
      </c>
      <c r="F118" s="7">
        <v>375</v>
      </c>
      <c r="G118" s="7">
        <v>400</v>
      </c>
      <c r="H118" s="7">
        <v>230</v>
      </c>
      <c r="I118" s="7">
        <f>SUM(HousingProblemsTbl5[[#This Row],[T7_est109]:[T7_est151]])</f>
        <v>1005</v>
      </c>
      <c r="J118" s="5">
        <f>IFERROR(HousingProblemsTbl5[[#This Row],[Total Rental Units with Severe Housing Problems and Equal to or less than 80% AMI]]/HousingProblemsTbl5[[#This Row],[Total Rental Units Equal to or less than 80% AMI]], "-")</f>
        <v>0.37313432835820898</v>
      </c>
    </row>
    <row r="119" spans="1:10" x14ac:dyDescent="0.2">
      <c r="A119">
        <v>13021013202</v>
      </c>
      <c r="B119" s="7">
        <v>95</v>
      </c>
      <c r="C119" s="7">
        <v>90</v>
      </c>
      <c r="D119" s="7">
        <v>0</v>
      </c>
      <c r="E119" s="7">
        <f>SUM(HousingProblemsTbl5[[#This Row],[T2_est77]:[T2_est91]])</f>
        <v>185</v>
      </c>
      <c r="F119" s="7">
        <v>290</v>
      </c>
      <c r="G119" s="7">
        <v>115</v>
      </c>
      <c r="H119" s="7">
        <v>140</v>
      </c>
      <c r="I119" s="7">
        <f>SUM(HousingProblemsTbl5[[#This Row],[T7_est109]:[T7_est151]])</f>
        <v>545</v>
      </c>
      <c r="J119" s="5">
        <f>IFERROR(HousingProblemsTbl5[[#This Row],[Total Rental Units with Severe Housing Problems and Equal to or less than 80% AMI]]/HousingProblemsTbl5[[#This Row],[Total Rental Units Equal to or less than 80% AMI]], "-")</f>
        <v>0.33944954128440369</v>
      </c>
    </row>
    <row r="120" spans="1:10" x14ac:dyDescent="0.2">
      <c r="A120">
        <v>13021013302</v>
      </c>
      <c r="B120" s="7">
        <v>70</v>
      </c>
      <c r="C120" s="7">
        <v>10</v>
      </c>
      <c r="D120" s="7">
        <v>0</v>
      </c>
      <c r="E120" s="7">
        <f>SUM(HousingProblemsTbl5[[#This Row],[T2_est77]:[T2_est91]])</f>
        <v>80</v>
      </c>
      <c r="F120" s="7">
        <v>85</v>
      </c>
      <c r="G120" s="7">
        <v>25</v>
      </c>
      <c r="H120" s="7">
        <v>190</v>
      </c>
      <c r="I120" s="7">
        <f>SUM(HousingProblemsTbl5[[#This Row],[T7_est109]:[T7_est151]])</f>
        <v>300</v>
      </c>
      <c r="J120" s="5">
        <f>IFERROR(HousingProblemsTbl5[[#This Row],[Total Rental Units with Severe Housing Problems and Equal to or less than 80% AMI]]/HousingProblemsTbl5[[#This Row],[Total Rental Units Equal to or less than 80% AMI]], "-")</f>
        <v>0.26666666666666666</v>
      </c>
    </row>
    <row r="121" spans="1:10" x14ac:dyDescent="0.2">
      <c r="A121">
        <v>13021013407</v>
      </c>
      <c r="B121" s="7">
        <v>45</v>
      </c>
      <c r="C121" s="7">
        <v>80</v>
      </c>
      <c r="D121" s="7">
        <v>50</v>
      </c>
      <c r="E121" s="7">
        <f>SUM(HousingProblemsTbl5[[#This Row],[T2_est77]:[T2_est91]])</f>
        <v>175</v>
      </c>
      <c r="F121" s="7">
        <v>70</v>
      </c>
      <c r="G121" s="7">
        <v>140</v>
      </c>
      <c r="H121" s="7">
        <v>215</v>
      </c>
      <c r="I121" s="7">
        <f>SUM(HousingProblemsTbl5[[#This Row],[T7_est109]:[T7_est151]])</f>
        <v>425</v>
      </c>
      <c r="J121" s="5">
        <f>IFERROR(HousingProblemsTbl5[[#This Row],[Total Rental Units with Severe Housing Problems and Equal to or less than 80% AMI]]/HousingProblemsTbl5[[#This Row],[Total Rental Units Equal to or less than 80% AMI]], "-")</f>
        <v>0.41176470588235292</v>
      </c>
    </row>
    <row r="122" spans="1:10" x14ac:dyDescent="0.2">
      <c r="A122">
        <v>13021013408</v>
      </c>
      <c r="B122" s="7">
        <v>0</v>
      </c>
      <c r="C122" s="7">
        <v>155</v>
      </c>
      <c r="D122" s="7">
        <v>20</v>
      </c>
      <c r="E122" s="7">
        <f>SUM(HousingProblemsTbl5[[#This Row],[T2_est77]:[T2_est91]])</f>
        <v>175</v>
      </c>
      <c r="F122" s="7">
        <v>35</v>
      </c>
      <c r="G122" s="7">
        <v>155</v>
      </c>
      <c r="H122" s="7">
        <v>65</v>
      </c>
      <c r="I122" s="7">
        <f>SUM(HousingProblemsTbl5[[#This Row],[T7_est109]:[T7_est151]])</f>
        <v>255</v>
      </c>
      <c r="J122" s="5">
        <f>IFERROR(HousingProblemsTbl5[[#This Row],[Total Rental Units with Severe Housing Problems and Equal to or less than 80% AMI]]/HousingProblemsTbl5[[#This Row],[Total Rental Units Equal to or less than 80% AMI]], "-")</f>
        <v>0.68627450980392157</v>
      </c>
    </row>
    <row r="123" spans="1:10" x14ac:dyDescent="0.2">
      <c r="A123">
        <v>13021013409</v>
      </c>
      <c r="B123" s="7">
        <v>15</v>
      </c>
      <c r="C123" s="7">
        <v>30</v>
      </c>
      <c r="D123" s="7">
        <v>60</v>
      </c>
      <c r="E123" s="7">
        <f>SUM(HousingProblemsTbl5[[#This Row],[T2_est77]:[T2_est91]])</f>
        <v>105</v>
      </c>
      <c r="F123" s="7">
        <v>55</v>
      </c>
      <c r="G123" s="7">
        <v>30</v>
      </c>
      <c r="H123" s="7">
        <v>195</v>
      </c>
      <c r="I123" s="7">
        <f>SUM(HousingProblemsTbl5[[#This Row],[T7_est109]:[T7_est151]])</f>
        <v>280</v>
      </c>
      <c r="J123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124" spans="1:10" x14ac:dyDescent="0.2">
      <c r="A124">
        <v>13021013411</v>
      </c>
      <c r="B124" s="7">
        <v>330</v>
      </c>
      <c r="C124" s="7">
        <v>40</v>
      </c>
      <c r="D124" s="7">
        <v>55</v>
      </c>
      <c r="E124" s="7">
        <f>SUM(HousingProblemsTbl5[[#This Row],[T2_est77]:[T2_est91]])</f>
        <v>425</v>
      </c>
      <c r="F124" s="7">
        <v>365</v>
      </c>
      <c r="G124" s="7">
        <v>40</v>
      </c>
      <c r="H124" s="7">
        <v>140</v>
      </c>
      <c r="I124" s="7">
        <f>SUM(HousingProblemsTbl5[[#This Row],[T7_est109]:[T7_est151]])</f>
        <v>545</v>
      </c>
      <c r="J124" s="5">
        <f>IFERROR(HousingProblemsTbl5[[#This Row],[Total Rental Units with Severe Housing Problems and Equal to or less than 80% AMI]]/HousingProblemsTbl5[[#This Row],[Total Rental Units Equal to or less than 80% AMI]], "-")</f>
        <v>0.77981651376146788</v>
      </c>
    </row>
    <row r="125" spans="1:10" x14ac:dyDescent="0.2">
      <c r="A125">
        <v>13021013412</v>
      </c>
      <c r="B125" s="7">
        <v>40</v>
      </c>
      <c r="C125" s="7">
        <v>0</v>
      </c>
      <c r="D125" s="7">
        <v>60</v>
      </c>
      <c r="E125" s="7">
        <f>SUM(HousingProblemsTbl5[[#This Row],[T2_est77]:[T2_est91]])</f>
        <v>100</v>
      </c>
      <c r="F125" s="7">
        <v>55</v>
      </c>
      <c r="G125" s="7">
        <v>30</v>
      </c>
      <c r="H125" s="7">
        <v>115</v>
      </c>
      <c r="I125" s="7">
        <f>SUM(HousingProblemsTbl5[[#This Row],[T7_est109]:[T7_est151]])</f>
        <v>200</v>
      </c>
      <c r="J12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26" spans="1:10" x14ac:dyDescent="0.2">
      <c r="A126">
        <v>13021013413</v>
      </c>
      <c r="B126" s="7">
        <v>50</v>
      </c>
      <c r="C126" s="7">
        <v>15</v>
      </c>
      <c r="D126" s="7">
        <v>0</v>
      </c>
      <c r="E126" s="7">
        <f>SUM(HousingProblemsTbl5[[#This Row],[T2_est77]:[T2_est91]])</f>
        <v>65</v>
      </c>
      <c r="F126" s="7">
        <v>50</v>
      </c>
      <c r="G126" s="7">
        <v>15</v>
      </c>
      <c r="H126" s="7">
        <v>90</v>
      </c>
      <c r="I126" s="7">
        <f>SUM(HousingProblemsTbl5[[#This Row],[T7_est109]:[T7_est151]])</f>
        <v>155</v>
      </c>
      <c r="J126" s="5">
        <f>IFERROR(HousingProblemsTbl5[[#This Row],[Total Rental Units with Severe Housing Problems and Equal to or less than 80% AMI]]/HousingProblemsTbl5[[#This Row],[Total Rental Units Equal to or less than 80% AMI]], "-")</f>
        <v>0.41935483870967744</v>
      </c>
    </row>
    <row r="127" spans="1:10" x14ac:dyDescent="0.2">
      <c r="A127">
        <v>13021013502</v>
      </c>
      <c r="B127" s="7">
        <v>55</v>
      </c>
      <c r="C127" s="7">
        <v>4</v>
      </c>
      <c r="D127" s="7">
        <v>20</v>
      </c>
      <c r="E127" s="7">
        <f>SUM(HousingProblemsTbl5[[#This Row],[T2_est77]:[T2_est91]])</f>
        <v>79</v>
      </c>
      <c r="F127" s="7">
        <v>65</v>
      </c>
      <c r="G127" s="7">
        <v>85</v>
      </c>
      <c r="H127" s="7">
        <v>40</v>
      </c>
      <c r="I127" s="7">
        <f>SUM(HousingProblemsTbl5[[#This Row],[T7_est109]:[T7_est151]])</f>
        <v>190</v>
      </c>
      <c r="J127" s="5">
        <f>IFERROR(HousingProblemsTbl5[[#This Row],[Total Rental Units with Severe Housing Problems and Equal to or less than 80% AMI]]/HousingProblemsTbl5[[#This Row],[Total Rental Units Equal to or less than 80% AMI]], "-")</f>
        <v>0.41578947368421054</v>
      </c>
    </row>
    <row r="128" spans="1:10" x14ac:dyDescent="0.2">
      <c r="A128">
        <v>13021013503</v>
      </c>
      <c r="B128" s="7">
        <v>45</v>
      </c>
      <c r="C128" s="7">
        <v>30</v>
      </c>
      <c r="D128" s="7">
        <v>0</v>
      </c>
      <c r="E128" s="7">
        <f>SUM(HousingProblemsTbl5[[#This Row],[T2_est77]:[T2_est91]])</f>
        <v>75</v>
      </c>
      <c r="F128" s="7">
        <v>50</v>
      </c>
      <c r="G128" s="7">
        <v>45</v>
      </c>
      <c r="H128" s="7">
        <v>65</v>
      </c>
      <c r="I128" s="7">
        <f>SUM(HousingProblemsTbl5[[#This Row],[T7_est109]:[T7_est151]])</f>
        <v>160</v>
      </c>
      <c r="J128" s="5">
        <f>IFERROR(HousingProblemsTbl5[[#This Row],[Total Rental Units with Severe Housing Problems and Equal to or less than 80% AMI]]/HousingProblemsTbl5[[#This Row],[Total Rental Units Equal to or less than 80% AMI]], "-")</f>
        <v>0.46875</v>
      </c>
    </row>
    <row r="129" spans="1:10" x14ac:dyDescent="0.2">
      <c r="A129">
        <v>13021013505</v>
      </c>
      <c r="B129" s="7">
        <v>0</v>
      </c>
      <c r="C129" s="7">
        <v>20</v>
      </c>
      <c r="D129" s="7">
        <v>45</v>
      </c>
      <c r="E129" s="7">
        <f>SUM(HousingProblemsTbl5[[#This Row],[T2_est77]:[T2_est91]])</f>
        <v>65</v>
      </c>
      <c r="F129" s="7">
        <v>0</v>
      </c>
      <c r="G129" s="7">
        <v>20</v>
      </c>
      <c r="H129" s="7">
        <v>255</v>
      </c>
      <c r="I129" s="7">
        <f>SUM(HousingProblemsTbl5[[#This Row],[T7_est109]:[T7_est151]])</f>
        <v>275</v>
      </c>
      <c r="J129" s="5">
        <f>IFERROR(HousingProblemsTbl5[[#This Row],[Total Rental Units with Severe Housing Problems and Equal to or less than 80% AMI]]/HousingProblemsTbl5[[#This Row],[Total Rental Units Equal to or less than 80% AMI]], "-")</f>
        <v>0.23636363636363636</v>
      </c>
    </row>
    <row r="130" spans="1:10" x14ac:dyDescent="0.2">
      <c r="A130">
        <v>13021013506</v>
      </c>
      <c r="B130" s="7">
        <v>0</v>
      </c>
      <c r="C130" s="7">
        <v>0</v>
      </c>
      <c r="D130" s="7">
        <v>0</v>
      </c>
      <c r="E130" s="7">
        <f>SUM(HousingProblemsTbl5[[#This Row],[T2_est77]:[T2_est91]])</f>
        <v>0</v>
      </c>
      <c r="F130" s="7">
        <v>0</v>
      </c>
      <c r="G130" s="7">
        <v>0</v>
      </c>
      <c r="H130" s="7">
        <v>15</v>
      </c>
      <c r="I130" s="7">
        <f>SUM(HousingProblemsTbl5[[#This Row],[T7_est109]:[T7_est151]])</f>
        <v>15</v>
      </c>
      <c r="J13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31" spans="1:10" x14ac:dyDescent="0.2">
      <c r="A131">
        <v>13021013603</v>
      </c>
      <c r="B131" s="7">
        <v>60</v>
      </c>
      <c r="C131" s="7">
        <v>40</v>
      </c>
      <c r="D131" s="7">
        <v>0</v>
      </c>
      <c r="E131" s="7">
        <f>SUM(HousingProblemsTbl5[[#This Row],[T2_est77]:[T2_est91]])</f>
        <v>100</v>
      </c>
      <c r="F131" s="7">
        <v>65</v>
      </c>
      <c r="G131" s="7">
        <v>40</v>
      </c>
      <c r="H131" s="7">
        <v>50</v>
      </c>
      <c r="I131" s="7">
        <f>SUM(HousingProblemsTbl5[[#This Row],[T7_est109]:[T7_est151]])</f>
        <v>155</v>
      </c>
      <c r="J131" s="5">
        <f>IFERROR(HousingProblemsTbl5[[#This Row],[Total Rental Units with Severe Housing Problems and Equal to or less than 80% AMI]]/HousingProblemsTbl5[[#This Row],[Total Rental Units Equal to or less than 80% AMI]], "-")</f>
        <v>0.64516129032258063</v>
      </c>
    </row>
    <row r="132" spans="1:10" x14ac:dyDescent="0.2">
      <c r="A132">
        <v>13021013604</v>
      </c>
      <c r="B132" s="7">
        <v>0</v>
      </c>
      <c r="C132" s="7">
        <v>0</v>
      </c>
      <c r="D132" s="7">
        <v>0</v>
      </c>
      <c r="E132" s="7">
        <f>SUM(HousingProblemsTbl5[[#This Row],[T2_est77]:[T2_est91]])</f>
        <v>0</v>
      </c>
      <c r="F132" s="7">
        <v>30</v>
      </c>
      <c r="G132" s="7">
        <v>35</v>
      </c>
      <c r="H132" s="7">
        <v>10</v>
      </c>
      <c r="I132" s="7">
        <f>SUM(HousingProblemsTbl5[[#This Row],[T7_est109]:[T7_est151]])</f>
        <v>75</v>
      </c>
      <c r="J13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33" spans="1:10" x14ac:dyDescent="0.2">
      <c r="A133">
        <v>13021013605</v>
      </c>
      <c r="B133" s="7">
        <v>55</v>
      </c>
      <c r="C133" s="7">
        <v>55</v>
      </c>
      <c r="D133" s="7">
        <v>0</v>
      </c>
      <c r="E133" s="7">
        <f>SUM(HousingProblemsTbl5[[#This Row],[T2_est77]:[T2_est91]])</f>
        <v>110</v>
      </c>
      <c r="F133" s="7">
        <v>55</v>
      </c>
      <c r="G133" s="7">
        <v>70</v>
      </c>
      <c r="H133" s="7">
        <v>105</v>
      </c>
      <c r="I133" s="7">
        <f>SUM(HousingProblemsTbl5[[#This Row],[T7_est109]:[T7_est151]])</f>
        <v>230</v>
      </c>
      <c r="J133" s="5">
        <f>IFERROR(HousingProblemsTbl5[[#This Row],[Total Rental Units with Severe Housing Problems and Equal to or less than 80% AMI]]/HousingProblemsTbl5[[#This Row],[Total Rental Units Equal to or less than 80% AMI]], "-")</f>
        <v>0.47826086956521741</v>
      </c>
    </row>
    <row r="134" spans="1:10" x14ac:dyDescent="0.2">
      <c r="A134">
        <v>13021013607</v>
      </c>
      <c r="B134" s="7">
        <v>15</v>
      </c>
      <c r="C134" s="7">
        <v>15</v>
      </c>
      <c r="D134" s="7">
        <v>40</v>
      </c>
      <c r="E134" s="7">
        <f>SUM(HousingProblemsTbl5[[#This Row],[T2_est77]:[T2_est91]])</f>
        <v>70</v>
      </c>
      <c r="F134" s="7">
        <v>15</v>
      </c>
      <c r="G134" s="7">
        <v>30</v>
      </c>
      <c r="H134" s="7">
        <v>45</v>
      </c>
      <c r="I134" s="7">
        <f>SUM(HousingProblemsTbl5[[#This Row],[T7_est109]:[T7_est151]])</f>
        <v>90</v>
      </c>
      <c r="J134" s="5">
        <f>IFERROR(HousingProblemsTbl5[[#This Row],[Total Rental Units with Severe Housing Problems and Equal to or less than 80% AMI]]/HousingProblemsTbl5[[#This Row],[Total Rental Units Equal to or less than 80% AMI]], "-")</f>
        <v>0.77777777777777779</v>
      </c>
    </row>
    <row r="135" spans="1:10" x14ac:dyDescent="0.2">
      <c r="A135">
        <v>13021013608</v>
      </c>
      <c r="B135" s="7">
        <v>65</v>
      </c>
      <c r="C135" s="7">
        <v>140</v>
      </c>
      <c r="D135" s="7">
        <v>0</v>
      </c>
      <c r="E135" s="7">
        <f>SUM(HousingProblemsTbl5[[#This Row],[T2_est77]:[T2_est91]])</f>
        <v>205</v>
      </c>
      <c r="F135" s="7">
        <v>65</v>
      </c>
      <c r="G135" s="7">
        <v>155</v>
      </c>
      <c r="H135" s="7">
        <v>35</v>
      </c>
      <c r="I135" s="7">
        <f>SUM(HousingProblemsTbl5[[#This Row],[T7_est109]:[T7_est151]])</f>
        <v>255</v>
      </c>
      <c r="J135" s="5">
        <f>IFERROR(HousingProblemsTbl5[[#This Row],[Total Rental Units with Severe Housing Problems and Equal to or less than 80% AMI]]/HousingProblemsTbl5[[#This Row],[Total Rental Units Equal to or less than 80% AMI]], "-")</f>
        <v>0.80392156862745101</v>
      </c>
    </row>
    <row r="136" spans="1:10" x14ac:dyDescent="0.2">
      <c r="A136">
        <v>13021013701</v>
      </c>
      <c r="B136" s="7">
        <v>90</v>
      </c>
      <c r="C136" s="7">
        <v>20</v>
      </c>
      <c r="D136" s="7">
        <v>30</v>
      </c>
      <c r="E136" s="7">
        <f>SUM(HousingProblemsTbl5[[#This Row],[T2_est77]:[T2_est91]])</f>
        <v>140</v>
      </c>
      <c r="F136" s="7">
        <v>225</v>
      </c>
      <c r="G136" s="7">
        <v>50</v>
      </c>
      <c r="H136" s="7">
        <v>75</v>
      </c>
      <c r="I136" s="7">
        <f>SUM(HousingProblemsTbl5[[#This Row],[T7_est109]:[T7_est151]])</f>
        <v>350</v>
      </c>
      <c r="J136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37" spans="1:10" x14ac:dyDescent="0.2">
      <c r="A137">
        <v>13021013702</v>
      </c>
      <c r="B137" s="7">
        <v>215</v>
      </c>
      <c r="C137" s="7">
        <v>0</v>
      </c>
      <c r="D137" s="7">
        <v>10</v>
      </c>
      <c r="E137" s="7">
        <f>SUM(HousingProblemsTbl5[[#This Row],[T2_est77]:[T2_est91]])</f>
        <v>225</v>
      </c>
      <c r="F137" s="7">
        <v>305</v>
      </c>
      <c r="G137" s="7">
        <v>0</v>
      </c>
      <c r="H137" s="7">
        <v>85</v>
      </c>
      <c r="I137" s="7">
        <f>SUM(HousingProblemsTbl5[[#This Row],[T7_est109]:[T7_est151]])</f>
        <v>390</v>
      </c>
      <c r="J137" s="5">
        <f>IFERROR(HousingProblemsTbl5[[#This Row],[Total Rental Units with Severe Housing Problems and Equal to or less than 80% AMI]]/HousingProblemsTbl5[[#This Row],[Total Rental Units Equal to or less than 80% AMI]], "-")</f>
        <v>0.57692307692307687</v>
      </c>
    </row>
    <row r="138" spans="1:10" x14ac:dyDescent="0.2">
      <c r="A138">
        <v>13021013800</v>
      </c>
      <c r="B138" s="7">
        <v>50</v>
      </c>
      <c r="C138" s="7">
        <v>15</v>
      </c>
      <c r="D138" s="7">
        <v>0</v>
      </c>
      <c r="E138" s="7">
        <f>SUM(HousingProblemsTbl5[[#This Row],[T2_est77]:[T2_est91]])</f>
        <v>65</v>
      </c>
      <c r="F138" s="7">
        <v>210</v>
      </c>
      <c r="G138" s="7">
        <v>50</v>
      </c>
      <c r="H138" s="7">
        <v>55</v>
      </c>
      <c r="I138" s="7">
        <f>SUM(HousingProblemsTbl5[[#This Row],[T7_est109]:[T7_est151]])</f>
        <v>315</v>
      </c>
      <c r="J138" s="5">
        <f>IFERROR(HousingProblemsTbl5[[#This Row],[Total Rental Units with Severe Housing Problems and Equal to or less than 80% AMI]]/HousingProblemsTbl5[[#This Row],[Total Rental Units Equal to or less than 80% AMI]], "-")</f>
        <v>0.20634920634920634</v>
      </c>
    </row>
    <row r="139" spans="1:10" x14ac:dyDescent="0.2">
      <c r="A139">
        <v>13021013900</v>
      </c>
      <c r="B139" s="7">
        <v>50</v>
      </c>
      <c r="C139" s="7">
        <v>15</v>
      </c>
      <c r="D139" s="7">
        <v>0</v>
      </c>
      <c r="E139" s="7">
        <f>SUM(HousingProblemsTbl5[[#This Row],[T2_est77]:[T2_est91]])</f>
        <v>65</v>
      </c>
      <c r="F139" s="7">
        <v>55</v>
      </c>
      <c r="G139" s="7">
        <v>20</v>
      </c>
      <c r="H139" s="7">
        <v>165</v>
      </c>
      <c r="I139" s="7">
        <f>SUM(HousingProblemsTbl5[[#This Row],[T7_est109]:[T7_est151]])</f>
        <v>240</v>
      </c>
      <c r="J139" s="5">
        <f>IFERROR(HousingProblemsTbl5[[#This Row],[Total Rental Units with Severe Housing Problems and Equal to or less than 80% AMI]]/HousingProblemsTbl5[[#This Row],[Total Rental Units Equal to or less than 80% AMI]], "-")</f>
        <v>0.27083333333333331</v>
      </c>
    </row>
    <row r="140" spans="1:10" x14ac:dyDescent="0.2">
      <c r="A140">
        <v>13021014000</v>
      </c>
      <c r="B140" s="7">
        <v>185</v>
      </c>
      <c r="C140" s="7">
        <v>25</v>
      </c>
      <c r="D140" s="7">
        <v>0</v>
      </c>
      <c r="E140" s="7">
        <f>SUM(HousingProblemsTbl5[[#This Row],[T2_est77]:[T2_est91]])</f>
        <v>210</v>
      </c>
      <c r="F140" s="7">
        <v>245</v>
      </c>
      <c r="G140" s="7">
        <v>170</v>
      </c>
      <c r="H140" s="7">
        <v>165</v>
      </c>
      <c r="I140" s="7">
        <f>SUM(HousingProblemsTbl5[[#This Row],[T7_est109]:[T7_est151]])</f>
        <v>580</v>
      </c>
      <c r="J140" s="5">
        <f>IFERROR(HousingProblemsTbl5[[#This Row],[Total Rental Units with Severe Housing Problems and Equal to or less than 80% AMI]]/HousingProblemsTbl5[[#This Row],[Total Rental Units Equal to or less than 80% AMI]], "-")</f>
        <v>0.36206896551724138</v>
      </c>
    </row>
    <row r="141" spans="1:10" x14ac:dyDescent="0.2">
      <c r="A141">
        <v>13023790100</v>
      </c>
      <c r="B141" s="7">
        <v>15</v>
      </c>
      <c r="C141" s="7">
        <v>15</v>
      </c>
      <c r="D141" s="7">
        <v>0</v>
      </c>
      <c r="E141" s="7">
        <f>SUM(HousingProblemsTbl5[[#This Row],[T2_est77]:[T2_est91]])</f>
        <v>30</v>
      </c>
      <c r="F141" s="7">
        <v>40</v>
      </c>
      <c r="G141" s="7">
        <v>25</v>
      </c>
      <c r="H141" s="7">
        <v>15</v>
      </c>
      <c r="I141" s="7">
        <f>SUM(HousingProblemsTbl5[[#This Row],[T7_est109]:[T7_est151]])</f>
        <v>80</v>
      </c>
      <c r="J141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142" spans="1:10" x14ac:dyDescent="0.2">
      <c r="A142">
        <v>13023790200</v>
      </c>
      <c r="B142" s="7">
        <v>45</v>
      </c>
      <c r="C142" s="7">
        <v>0</v>
      </c>
      <c r="D142" s="7">
        <v>0</v>
      </c>
      <c r="E142" s="7">
        <f>SUM(HousingProblemsTbl5[[#This Row],[T2_est77]:[T2_est91]])</f>
        <v>45</v>
      </c>
      <c r="F142" s="7">
        <v>105</v>
      </c>
      <c r="G142" s="7">
        <v>55</v>
      </c>
      <c r="H142" s="7">
        <v>120</v>
      </c>
      <c r="I142" s="7">
        <f>SUM(HousingProblemsTbl5[[#This Row],[T7_est109]:[T7_est151]])</f>
        <v>280</v>
      </c>
      <c r="J142" s="5">
        <f>IFERROR(HousingProblemsTbl5[[#This Row],[Total Rental Units with Severe Housing Problems and Equal to or less than 80% AMI]]/HousingProblemsTbl5[[#This Row],[Total Rental Units Equal to or less than 80% AMI]], "-")</f>
        <v>0.16071428571428573</v>
      </c>
    </row>
    <row r="143" spans="1:10" x14ac:dyDescent="0.2">
      <c r="A143">
        <v>13023790301</v>
      </c>
      <c r="B143" s="7">
        <v>70</v>
      </c>
      <c r="C143" s="7">
        <v>0</v>
      </c>
      <c r="D143" s="7">
        <v>0</v>
      </c>
      <c r="E143" s="7">
        <f>SUM(HousingProblemsTbl5[[#This Row],[T2_est77]:[T2_est91]])</f>
        <v>70</v>
      </c>
      <c r="F143" s="7">
        <v>120</v>
      </c>
      <c r="G143" s="7">
        <v>30</v>
      </c>
      <c r="H143" s="7">
        <v>50</v>
      </c>
      <c r="I143" s="7">
        <f>SUM(HousingProblemsTbl5[[#This Row],[T7_est109]:[T7_est151]])</f>
        <v>200</v>
      </c>
      <c r="J143" s="5">
        <f>IFERROR(HousingProblemsTbl5[[#This Row],[Total Rental Units with Severe Housing Problems and Equal to or less than 80% AMI]]/HousingProblemsTbl5[[#This Row],[Total Rental Units Equal to or less than 80% AMI]], "-")</f>
        <v>0.35</v>
      </c>
    </row>
    <row r="144" spans="1:10" x14ac:dyDescent="0.2">
      <c r="A144">
        <v>13023790302</v>
      </c>
      <c r="B144" s="7">
        <v>50</v>
      </c>
      <c r="C144" s="7">
        <v>10</v>
      </c>
      <c r="D144" s="7">
        <v>0</v>
      </c>
      <c r="E144" s="7">
        <f>SUM(HousingProblemsTbl5[[#This Row],[T2_est77]:[T2_est91]])</f>
        <v>60</v>
      </c>
      <c r="F144" s="7">
        <v>85</v>
      </c>
      <c r="G144" s="7">
        <v>95</v>
      </c>
      <c r="H144" s="7">
        <v>15</v>
      </c>
      <c r="I144" s="7">
        <f>SUM(HousingProblemsTbl5[[#This Row],[T7_est109]:[T7_est151]])</f>
        <v>195</v>
      </c>
      <c r="J144" s="5">
        <f>IFERROR(HousingProblemsTbl5[[#This Row],[Total Rental Units with Severe Housing Problems and Equal to or less than 80% AMI]]/HousingProblemsTbl5[[#This Row],[Total Rental Units Equal to or less than 80% AMI]], "-")</f>
        <v>0.30769230769230771</v>
      </c>
    </row>
    <row r="145" spans="1:10" x14ac:dyDescent="0.2">
      <c r="A145">
        <v>13025960101</v>
      </c>
      <c r="B145" s="7">
        <v>0</v>
      </c>
      <c r="C145" s="7">
        <v>0</v>
      </c>
      <c r="D145" s="7">
        <v>0</v>
      </c>
      <c r="E145" s="7">
        <f>SUM(HousingProblemsTbl5[[#This Row],[T2_est77]:[T2_est91]])</f>
        <v>0</v>
      </c>
      <c r="F145" s="7">
        <v>20</v>
      </c>
      <c r="G145" s="7">
        <v>125</v>
      </c>
      <c r="H145" s="7">
        <v>15</v>
      </c>
      <c r="I145" s="7">
        <f>SUM(HousingProblemsTbl5[[#This Row],[T7_est109]:[T7_est151]])</f>
        <v>160</v>
      </c>
      <c r="J1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6" spans="1:10" x14ac:dyDescent="0.2">
      <c r="A146">
        <v>13025960102</v>
      </c>
      <c r="B146" s="7">
        <v>40</v>
      </c>
      <c r="C146" s="7">
        <v>0</v>
      </c>
      <c r="D146" s="7">
        <v>0</v>
      </c>
      <c r="E146" s="7">
        <f>SUM(HousingProblemsTbl5[[#This Row],[T2_est77]:[T2_est91]])</f>
        <v>40</v>
      </c>
      <c r="F146" s="7">
        <v>70</v>
      </c>
      <c r="G146" s="7">
        <v>120</v>
      </c>
      <c r="H146" s="7">
        <v>0</v>
      </c>
      <c r="I146" s="7">
        <f>SUM(HousingProblemsTbl5[[#This Row],[T7_est109]:[T7_est151]])</f>
        <v>190</v>
      </c>
      <c r="J146" s="5">
        <f>IFERROR(HousingProblemsTbl5[[#This Row],[Total Rental Units with Severe Housing Problems and Equal to or less than 80% AMI]]/HousingProblemsTbl5[[#This Row],[Total Rental Units Equal to or less than 80% AMI]], "-")</f>
        <v>0.21052631578947367</v>
      </c>
    </row>
    <row r="147" spans="1:10" x14ac:dyDescent="0.2">
      <c r="A147">
        <v>13025960201</v>
      </c>
      <c r="B147" s="7">
        <v>15</v>
      </c>
      <c r="C147" s="7">
        <v>0</v>
      </c>
      <c r="D147" s="7">
        <v>0</v>
      </c>
      <c r="E147" s="7">
        <f>SUM(HousingProblemsTbl5[[#This Row],[T2_est77]:[T2_est91]])</f>
        <v>15</v>
      </c>
      <c r="F147" s="7">
        <v>15</v>
      </c>
      <c r="G147" s="7">
        <v>40</v>
      </c>
      <c r="H147" s="7">
        <v>0</v>
      </c>
      <c r="I147" s="7">
        <f>SUM(HousingProblemsTbl5[[#This Row],[T7_est109]:[T7_est151]])</f>
        <v>55</v>
      </c>
      <c r="J147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148" spans="1:10" x14ac:dyDescent="0.2">
      <c r="A148">
        <v>13025960202</v>
      </c>
      <c r="B148" s="7">
        <v>125</v>
      </c>
      <c r="C148" s="7">
        <v>20</v>
      </c>
      <c r="D148" s="7">
        <v>0</v>
      </c>
      <c r="E148" s="7">
        <f>SUM(HousingProblemsTbl5[[#This Row],[T2_est77]:[T2_est91]])</f>
        <v>145</v>
      </c>
      <c r="F148" s="7">
        <v>205</v>
      </c>
      <c r="G148" s="7">
        <v>85</v>
      </c>
      <c r="H148" s="7">
        <v>70</v>
      </c>
      <c r="I148" s="7">
        <f>SUM(HousingProblemsTbl5[[#This Row],[T7_est109]:[T7_est151]])</f>
        <v>360</v>
      </c>
      <c r="J148" s="5">
        <f>IFERROR(HousingProblemsTbl5[[#This Row],[Total Rental Units with Severe Housing Problems and Equal to or less than 80% AMI]]/HousingProblemsTbl5[[#This Row],[Total Rental Units Equal to or less than 80% AMI]], "-")</f>
        <v>0.40277777777777779</v>
      </c>
    </row>
    <row r="149" spans="1:10" x14ac:dyDescent="0.2">
      <c r="A149">
        <v>13025960300</v>
      </c>
      <c r="B149" s="7">
        <v>75</v>
      </c>
      <c r="C149" s="7">
        <v>55</v>
      </c>
      <c r="D149" s="7">
        <v>4</v>
      </c>
      <c r="E149" s="7">
        <f>SUM(HousingProblemsTbl5[[#This Row],[T2_est77]:[T2_est91]])</f>
        <v>134</v>
      </c>
      <c r="F149" s="7">
        <v>115</v>
      </c>
      <c r="G149" s="7">
        <v>105</v>
      </c>
      <c r="H149" s="7">
        <v>160</v>
      </c>
      <c r="I149" s="7">
        <f>SUM(HousingProblemsTbl5[[#This Row],[T7_est109]:[T7_est151]])</f>
        <v>380</v>
      </c>
      <c r="J149" s="5">
        <f>IFERROR(HousingProblemsTbl5[[#This Row],[Total Rental Units with Severe Housing Problems and Equal to or less than 80% AMI]]/HousingProblemsTbl5[[#This Row],[Total Rental Units Equal to or less than 80% AMI]], "-")</f>
        <v>0.35263157894736841</v>
      </c>
    </row>
    <row r="150" spans="1:10" x14ac:dyDescent="0.2">
      <c r="A150">
        <v>13027960200</v>
      </c>
      <c r="B150" s="7">
        <v>15</v>
      </c>
      <c r="C150" s="7">
        <v>0</v>
      </c>
      <c r="D150" s="7">
        <v>0</v>
      </c>
      <c r="E150" s="7">
        <f>SUM(HousingProblemsTbl5[[#This Row],[T2_est77]:[T2_est91]])</f>
        <v>15</v>
      </c>
      <c r="F150" s="7">
        <v>25</v>
      </c>
      <c r="G150" s="7">
        <v>30</v>
      </c>
      <c r="H150" s="7">
        <v>20</v>
      </c>
      <c r="I150" s="7">
        <f>SUM(HousingProblemsTbl5[[#This Row],[T7_est109]:[T7_est151]])</f>
        <v>75</v>
      </c>
      <c r="J150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51" spans="1:10" x14ac:dyDescent="0.2">
      <c r="A151">
        <v>13027960301</v>
      </c>
      <c r="B151" s="7">
        <v>75</v>
      </c>
      <c r="C151" s="7">
        <v>0</v>
      </c>
      <c r="D151" s="7">
        <v>0</v>
      </c>
      <c r="E151" s="7">
        <f>SUM(HousingProblemsTbl5[[#This Row],[T2_est77]:[T2_est91]])</f>
        <v>75</v>
      </c>
      <c r="F151" s="7">
        <v>135</v>
      </c>
      <c r="G151" s="7">
        <v>50</v>
      </c>
      <c r="H151" s="7">
        <v>70</v>
      </c>
      <c r="I151" s="7">
        <f>SUM(HousingProblemsTbl5[[#This Row],[T7_est109]:[T7_est151]])</f>
        <v>255</v>
      </c>
      <c r="J151" s="5">
        <f>IFERROR(HousingProblemsTbl5[[#This Row],[Total Rental Units with Severe Housing Problems and Equal to or less than 80% AMI]]/HousingProblemsTbl5[[#This Row],[Total Rental Units Equal to or less than 80% AMI]], "-")</f>
        <v>0.29411764705882354</v>
      </c>
    </row>
    <row r="152" spans="1:10" x14ac:dyDescent="0.2">
      <c r="A152">
        <v>13027960302</v>
      </c>
      <c r="B152" s="7">
        <v>10</v>
      </c>
      <c r="C152" s="7">
        <v>0</v>
      </c>
      <c r="D152" s="7">
        <v>0</v>
      </c>
      <c r="E152" s="7">
        <f>SUM(HousingProblemsTbl5[[#This Row],[T2_est77]:[T2_est91]])</f>
        <v>10</v>
      </c>
      <c r="F152" s="7">
        <v>20</v>
      </c>
      <c r="G152" s="7">
        <v>30</v>
      </c>
      <c r="H152" s="7">
        <v>0</v>
      </c>
      <c r="I152" s="7">
        <f>SUM(HousingProblemsTbl5[[#This Row],[T7_est109]:[T7_est151]])</f>
        <v>50</v>
      </c>
      <c r="J152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53" spans="1:10" x14ac:dyDescent="0.2">
      <c r="A153">
        <v>13027960400</v>
      </c>
      <c r="B153" s="7">
        <v>90</v>
      </c>
      <c r="C153" s="7">
        <v>20</v>
      </c>
      <c r="D153" s="7">
        <v>0</v>
      </c>
      <c r="E153" s="7">
        <f>SUM(HousingProblemsTbl5[[#This Row],[T2_est77]:[T2_est91]])</f>
        <v>110</v>
      </c>
      <c r="F153" s="7">
        <v>170</v>
      </c>
      <c r="G153" s="7">
        <v>155</v>
      </c>
      <c r="H153" s="7">
        <v>120</v>
      </c>
      <c r="I153" s="7">
        <f>SUM(HousingProblemsTbl5[[#This Row],[T7_est109]:[T7_est151]])</f>
        <v>445</v>
      </c>
      <c r="J153" s="5">
        <f>IFERROR(HousingProblemsTbl5[[#This Row],[Total Rental Units with Severe Housing Problems and Equal to or less than 80% AMI]]/HousingProblemsTbl5[[#This Row],[Total Rental Units Equal to or less than 80% AMI]], "-")</f>
        <v>0.24719101123595505</v>
      </c>
    </row>
    <row r="154" spans="1:10" x14ac:dyDescent="0.2">
      <c r="A154">
        <v>13027960500</v>
      </c>
      <c r="B154" s="7">
        <v>110</v>
      </c>
      <c r="C154" s="7">
        <v>70</v>
      </c>
      <c r="D154" s="7">
        <v>0</v>
      </c>
      <c r="E154" s="7">
        <f>SUM(HousingProblemsTbl5[[#This Row],[T2_est77]:[T2_est91]])</f>
        <v>180</v>
      </c>
      <c r="F154" s="7">
        <v>240</v>
      </c>
      <c r="G154" s="7">
        <v>110</v>
      </c>
      <c r="H154" s="7">
        <v>120</v>
      </c>
      <c r="I154" s="7">
        <f>SUM(HousingProblemsTbl5[[#This Row],[T7_est109]:[T7_est151]])</f>
        <v>470</v>
      </c>
      <c r="J154" s="5">
        <f>IFERROR(HousingProblemsTbl5[[#This Row],[Total Rental Units with Severe Housing Problems and Equal to or less than 80% AMI]]/HousingProblemsTbl5[[#This Row],[Total Rental Units Equal to or less than 80% AMI]], "-")</f>
        <v>0.38297872340425532</v>
      </c>
    </row>
    <row r="155" spans="1:10" x14ac:dyDescent="0.2">
      <c r="A155">
        <v>13027960600</v>
      </c>
      <c r="B155" s="7">
        <v>20</v>
      </c>
      <c r="C155" s="7">
        <v>25</v>
      </c>
      <c r="D155" s="7">
        <v>0</v>
      </c>
      <c r="E155" s="7">
        <f>SUM(HousingProblemsTbl5[[#This Row],[T2_est77]:[T2_est91]])</f>
        <v>45</v>
      </c>
      <c r="F155" s="7">
        <v>50</v>
      </c>
      <c r="G155" s="7">
        <v>55</v>
      </c>
      <c r="H155" s="7">
        <v>25</v>
      </c>
      <c r="I155" s="7">
        <f>SUM(HousingProblemsTbl5[[#This Row],[T7_est109]:[T7_est151]])</f>
        <v>130</v>
      </c>
      <c r="J155" s="5">
        <f>IFERROR(HousingProblemsTbl5[[#This Row],[Total Rental Units with Severe Housing Problems and Equal to or less than 80% AMI]]/HousingProblemsTbl5[[#This Row],[Total Rental Units Equal to or less than 80% AMI]], "-")</f>
        <v>0.34615384615384615</v>
      </c>
    </row>
    <row r="156" spans="1:10" x14ac:dyDescent="0.2">
      <c r="A156">
        <v>13029920101</v>
      </c>
      <c r="B156" s="7">
        <v>100</v>
      </c>
      <c r="C156" s="7">
        <v>30</v>
      </c>
      <c r="D156" s="7">
        <v>0</v>
      </c>
      <c r="E156" s="7">
        <f>SUM(HousingProblemsTbl5[[#This Row],[T2_est77]:[T2_est91]])</f>
        <v>130</v>
      </c>
      <c r="F156" s="7">
        <v>120</v>
      </c>
      <c r="G156" s="7">
        <v>50</v>
      </c>
      <c r="H156" s="7">
        <v>60</v>
      </c>
      <c r="I156" s="7">
        <f>SUM(HousingProblemsTbl5[[#This Row],[T7_est109]:[T7_est151]])</f>
        <v>230</v>
      </c>
      <c r="J156" s="5">
        <f>IFERROR(HousingProblemsTbl5[[#This Row],[Total Rental Units with Severe Housing Problems and Equal to or less than 80% AMI]]/HousingProblemsTbl5[[#This Row],[Total Rental Units Equal to or less than 80% AMI]], "-")</f>
        <v>0.56521739130434778</v>
      </c>
    </row>
    <row r="157" spans="1:10" x14ac:dyDescent="0.2">
      <c r="A157">
        <v>13029920103</v>
      </c>
      <c r="B157" s="7">
        <v>25</v>
      </c>
      <c r="C157" s="7">
        <v>40</v>
      </c>
      <c r="D157" s="7">
        <v>0</v>
      </c>
      <c r="E157" s="7">
        <f>SUM(HousingProblemsTbl5[[#This Row],[T2_est77]:[T2_est91]])</f>
        <v>65</v>
      </c>
      <c r="F157" s="7">
        <v>50</v>
      </c>
      <c r="G157" s="7">
        <v>220</v>
      </c>
      <c r="H157" s="7">
        <v>210</v>
      </c>
      <c r="I157" s="7">
        <f>SUM(HousingProblemsTbl5[[#This Row],[T7_est109]:[T7_est151]])</f>
        <v>480</v>
      </c>
      <c r="J157" s="5">
        <f>IFERROR(HousingProblemsTbl5[[#This Row],[Total Rental Units with Severe Housing Problems and Equal to or less than 80% AMI]]/HousingProblemsTbl5[[#This Row],[Total Rental Units Equal to or less than 80% AMI]], "-")</f>
        <v>0.13541666666666666</v>
      </c>
    </row>
    <row r="158" spans="1:10" x14ac:dyDescent="0.2">
      <c r="A158">
        <v>13029920104</v>
      </c>
      <c r="B158" s="7">
        <v>0</v>
      </c>
      <c r="C158" s="7">
        <v>0</v>
      </c>
      <c r="D158" s="7">
        <v>0</v>
      </c>
      <c r="E158" s="7">
        <f>SUM(HousingProblemsTbl5[[#This Row],[T2_est77]:[T2_est91]])</f>
        <v>0</v>
      </c>
      <c r="F158" s="7">
        <v>0</v>
      </c>
      <c r="G158" s="7">
        <v>10</v>
      </c>
      <c r="H158" s="7">
        <v>0</v>
      </c>
      <c r="I158" s="7">
        <f>SUM(HousingProblemsTbl5[[#This Row],[T7_est109]:[T7_est151]])</f>
        <v>10</v>
      </c>
      <c r="J15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9" spans="1:10" x14ac:dyDescent="0.2">
      <c r="A159">
        <v>13029920301</v>
      </c>
      <c r="B159" s="7">
        <v>0</v>
      </c>
      <c r="C159" s="7">
        <v>0</v>
      </c>
      <c r="D159" s="7">
        <v>0</v>
      </c>
      <c r="E159" s="7">
        <f>SUM(HousingProblemsTbl5[[#This Row],[T2_est77]:[T2_est91]])</f>
        <v>0</v>
      </c>
      <c r="F159" s="7">
        <v>55</v>
      </c>
      <c r="G159" s="7">
        <v>20</v>
      </c>
      <c r="H159" s="7">
        <v>10</v>
      </c>
      <c r="I159" s="7">
        <f>SUM(HousingProblemsTbl5[[#This Row],[T7_est109]:[T7_est151]])</f>
        <v>85</v>
      </c>
      <c r="J15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0" spans="1:10" x14ac:dyDescent="0.2">
      <c r="A160">
        <v>13029920303</v>
      </c>
      <c r="B160" s="7">
        <v>135</v>
      </c>
      <c r="C160" s="7">
        <v>65</v>
      </c>
      <c r="D160" s="7">
        <v>75</v>
      </c>
      <c r="E160" s="7">
        <f>SUM(HousingProblemsTbl5[[#This Row],[T2_est77]:[T2_est91]])</f>
        <v>275</v>
      </c>
      <c r="F160" s="7">
        <v>325</v>
      </c>
      <c r="G160" s="7">
        <v>180</v>
      </c>
      <c r="H160" s="7">
        <v>225</v>
      </c>
      <c r="I160" s="7">
        <f>SUM(HousingProblemsTbl5[[#This Row],[T7_est109]:[T7_est151]])</f>
        <v>730</v>
      </c>
      <c r="J160" s="5">
        <f>IFERROR(HousingProblemsTbl5[[#This Row],[Total Rental Units with Severe Housing Problems and Equal to or less than 80% AMI]]/HousingProblemsTbl5[[#This Row],[Total Rental Units Equal to or less than 80% AMI]], "-")</f>
        <v>0.37671232876712329</v>
      </c>
    </row>
    <row r="161" spans="1:10" x14ac:dyDescent="0.2">
      <c r="A161">
        <v>13029920305</v>
      </c>
      <c r="B161" s="7">
        <v>20</v>
      </c>
      <c r="C161" s="7">
        <v>0</v>
      </c>
      <c r="D161" s="7">
        <v>40</v>
      </c>
      <c r="E161" s="7">
        <f>SUM(HousingProblemsTbl5[[#This Row],[T2_est77]:[T2_est91]])</f>
        <v>60</v>
      </c>
      <c r="F161" s="7">
        <v>20</v>
      </c>
      <c r="G161" s="7">
        <v>15</v>
      </c>
      <c r="H161" s="7">
        <v>55</v>
      </c>
      <c r="I161" s="7">
        <f>SUM(HousingProblemsTbl5[[#This Row],[T7_est109]:[T7_est151]])</f>
        <v>90</v>
      </c>
      <c r="J161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62" spans="1:10" x14ac:dyDescent="0.2">
      <c r="A162">
        <v>13029920307</v>
      </c>
      <c r="B162" s="7">
        <v>0</v>
      </c>
      <c r="C162" s="7">
        <v>0</v>
      </c>
      <c r="D162" s="7">
        <v>45</v>
      </c>
      <c r="E162" s="7">
        <f>SUM(HousingProblemsTbl5[[#This Row],[T2_est77]:[T2_est91]])</f>
        <v>45</v>
      </c>
      <c r="F162" s="7">
        <v>0</v>
      </c>
      <c r="G162" s="7">
        <v>0</v>
      </c>
      <c r="H162" s="7">
        <v>70</v>
      </c>
      <c r="I162" s="7">
        <f>SUM(HousingProblemsTbl5[[#This Row],[T7_est109]:[T7_est151]])</f>
        <v>70</v>
      </c>
      <c r="J162" s="5">
        <f>IFERROR(HousingProblemsTbl5[[#This Row],[Total Rental Units with Severe Housing Problems and Equal to or less than 80% AMI]]/HousingProblemsTbl5[[#This Row],[Total Rental Units Equal to or less than 80% AMI]], "-")</f>
        <v>0.6428571428571429</v>
      </c>
    </row>
    <row r="163" spans="1:10" x14ac:dyDescent="0.2">
      <c r="A163">
        <v>13029920308</v>
      </c>
      <c r="B163" s="7">
        <v>125</v>
      </c>
      <c r="C163" s="7">
        <v>45</v>
      </c>
      <c r="D163" s="7">
        <v>20</v>
      </c>
      <c r="E163" s="7">
        <f>SUM(HousingProblemsTbl5[[#This Row],[T2_est77]:[T2_est91]])</f>
        <v>190</v>
      </c>
      <c r="F163" s="7">
        <v>265</v>
      </c>
      <c r="G163" s="7">
        <v>140</v>
      </c>
      <c r="H163" s="7">
        <v>55</v>
      </c>
      <c r="I163" s="7">
        <f>SUM(HousingProblemsTbl5[[#This Row],[T7_est109]:[T7_est151]])</f>
        <v>460</v>
      </c>
      <c r="J163" s="5">
        <f>IFERROR(HousingProblemsTbl5[[#This Row],[Total Rental Units with Severe Housing Problems and Equal to or less than 80% AMI]]/HousingProblemsTbl5[[#This Row],[Total Rental Units Equal to or less than 80% AMI]], "-")</f>
        <v>0.41304347826086957</v>
      </c>
    </row>
    <row r="164" spans="1:10" x14ac:dyDescent="0.2">
      <c r="A164">
        <v>13029980000</v>
      </c>
      <c r="B164" s="7">
        <v>0</v>
      </c>
      <c r="C164" s="7">
        <v>0</v>
      </c>
      <c r="D164" s="7">
        <v>0</v>
      </c>
      <c r="E164" s="7">
        <f>SUM(HousingProblemsTbl5[[#This Row],[T2_est77]:[T2_est91]])</f>
        <v>0</v>
      </c>
      <c r="F164" s="7">
        <v>0</v>
      </c>
      <c r="G164" s="7">
        <v>0</v>
      </c>
      <c r="H164" s="7">
        <v>0</v>
      </c>
      <c r="I164" s="7">
        <f>SUM(HousingProblemsTbl5[[#This Row],[T7_est109]:[T7_est151]])</f>
        <v>0</v>
      </c>
      <c r="J16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5" spans="1:10" x14ac:dyDescent="0.2">
      <c r="A165">
        <v>13031110100</v>
      </c>
      <c r="B165" s="7">
        <v>95</v>
      </c>
      <c r="C165" s="7">
        <v>0</v>
      </c>
      <c r="D165" s="7">
        <v>4</v>
      </c>
      <c r="E165" s="7">
        <f>SUM(HousingProblemsTbl5[[#This Row],[T2_est77]:[T2_est91]])</f>
        <v>99</v>
      </c>
      <c r="F165" s="7">
        <v>125</v>
      </c>
      <c r="G165" s="7">
        <v>25</v>
      </c>
      <c r="H165" s="7">
        <v>45</v>
      </c>
      <c r="I165" s="7">
        <f>SUM(HousingProblemsTbl5[[#This Row],[T7_est109]:[T7_est151]])</f>
        <v>195</v>
      </c>
      <c r="J165" s="5">
        <f>IFERROR(HousingProblemsTbl5[[#This Row],[Total Rental Units with Severe Housing Problems and Equal to or less than 80% AMI]]/HousingProblemsTbl5[[#This Row],[Total Rental Units Equal to or less than 80% AMI]], "-")</f>
        <v>0.50769230769230766</v>
      </c>
    </row>
    <row r="166" spans="1:10" x14ac:dyDescent="0.2">
      <c r="A166">
        <v>13031110201</v>
      </c>
      <c r="B166" s="7">
        <v>0</v>
      </c>
      <c r="C166" s="7">
        <v>90</v>
      </c>
      <c r="D166" s="7">
        <v>0</v>
      </c>
      <c r="E166" s="7">
        <f>SUM(HousingProblemsTbl5[[#This Row],[T2_est77]:[T2_est91]])</f>
        <v>90</v>
      </c>
      <c r="F166" s="7">
        <v>60</v>
      </c>
      <c r="G166" s="7">
        <v>90</v>
      </c>
      <c r="H166" s="7">
        <v>35</v>
      </c>
      <c r="I166" s="7">
        <f>SUM(HousingProblemsTbl5[[#This Row],[T7_est109]:[T7_est151]])</f>
        <v>185</v>
      </c>
      <c r="J166" s="5">
        <f>IFERROR(HousingProblemsTbl5[[#This Row],[Total Rental Units with Severe Housing Problems and Equal to or less than 80% AMI]]/HousingProblemsTbl5[[#This Row],[Total Rental Units Equal to or less than 80% AMI]], "-")</f>
        <v>0.48648648648648651</v>
      </c>
    </row>
    <row r="167" spans="1:10" x14ac:dyDescent="0.2">
      <c r="A167">
        <v>13031110202</v>
      </c>
      <c r="B167" s="7">
        <v>110</v>
      </c>
      <c r="C167" s="7">
        <v>95</v>
      </c>
      <c r="D167" s="7">
        <v>0</v>
      </c>
      <c r="E167" s="7">
        <f>SUM(HousingProblemsTbl5[[#This Row],[T2_est77]:[T2_est91]])</f>
        <v>205</v>
      </c>
      <c r="F167" s="7">
        <v>195</v>
      </c>
      <c r="G167" s="7">
        <v>215</v>
      </c>
      <c r="H167" s="7">
        <v>15</v>
      </c>
      <c r="I167" s="7">
        <f>SUM(HousingProblemsTbl5[[#This Row],[T7_est109]:[T7_est151]])</f>
        <v>425</v>
      </c>
      <c r="J167" s="5">
        <f>IFERROR(HousingProblemsTbl5[[#This Row],[Total Rental Units with Severe Housing Problems and Equal to or less than 80% AMI]]/HousingProblemsTbl5[[#This Row],[Total Rental Units Equal to or less than 80% AMI]], "-")</f>
        <v>0.4823529411764706</v>
      </c>
    </row>
    <row r="168" spans="1:10" x14ac:dyDescent="0.2">
      <c r="A168">
        <v>13031110301</v>
      </c>
      <c r="B168" s="7">
        <v>40</v>
      </c>
      <c r="C168" s="7">
        <v>35</v>
      </c>
      <c r="D168" s="7">
        <v>0</v>
      </c>
      <c r="E168" s="7">
        <f>SUM(HousingProblemsTbl5[[#This Row],[T2_est77]:[T2_est91]])</f>
        <v>75</v>
      </c>
      <c r="F168" s="7">
        <v>40</v>
      </c>
      <c r="G168" s="7">
        <v>120</v>
      </c>
      <c r="H168" s="7">
        <v>30</v>
      </c>
      <c r="I168" s="7">
        <f>SUM(HousingProblemsTbl5[[#This Row],[T7_est109]:[T7_est151]])</f>
        <v>190</v>
      </c>
      <c r="J168" s="5">
        <f>IFERROR(HousingProblemsTbl5[[#This Row],[Total Rental Units with Severe Housing Problems and Equal to or less than 80% AMI]]/HousingProblemsTbl5[[#This Row],[Total Rental Units Equal to or less than 80% AMI]], "-")</f>
        <v>0.39473684210526316</v>
      </c>
    </row>
    <row r="169" spans="1:10" x14ac:dyDescent="0.2">
      <c r="A169">
        <v>13031110302</v>
      </c>
      <c r="B169" s="7">
        <v>65</v>
      </c>
      <c r="C169" s="7">
        <v>15</v>
      </c>
      <c r="D169" s="7">
        <v>15</v>
      </c>
      <c r="E169" s="7">
        <f>SUM(HousingProblemsTbl5[[#This Row],[T2_est77]:[T2_est91]])</f>
        <v>95</v>
      </c>
      <c r="F169" s="7">
        <v>65</v>
      </c>
      <c r="G169" s="7">
        <v>45</v>
      </c>
      <c r="H169" s="7">
        <v>165</v>
      </c>
      <c r="I169" s="7">
        <f>SUM(HousingProblemsTbl5[[#This Row],[T7_est109]:[T7_est151]])</f>
        <v>275</v>
      </c>
      <c r="J169" s="5">
        <f>IFERROR(HousingProblemsTbl5[[#This Row],[Total Rental Units with Severe Housing Problems and Equal to or less than 80% AMI]]/HousingProblemsTbl5[[#This Row],[Total Rental Units Equal to or less than 80% AMI]], "-")</f>
        <v>0.34545454545454546</v>
      </c>
    </row>
    <row r="170" spans="1:10" x14ac:dyDescent="0.2">
      <c r="A170">
        <v>13031110401</v>
      </c>
      <c r="B170" s="7">
        <v>295</v>
      </c>
      <c r="C170" s="7">
        <v>90</v>
      </c>
      <c r="D170" s="7">
        <v>40</v>
      </c>
      <c r="E170" s="7">
        <f>SUM(HousingProblemsTbl5[[#This Row],[T2_est77]:[T2_est91]])</f>
        <v>425</v>
      </c>
      <c r="F170" s="7">
        <v>410</v>
      </c>
      <c r="G170" s="7">
        <v>305</v>
      </c>
      <c r="H170" s="7">
        <v>240</v>
      </c>
      <c r="I170" s="7">
        <f>SUM(HousingProblemsTbl5[[#This Row],[T7_est109]:[T7_est151]])</f>
        <v>955</v>
      </c>
      <c r="J170" s="5">
        <f>IFERROR(HousingProblemsTbl5[[#This Row],[Total Rental Units with Severe Housing Problems and Equal to or less than 80% AMI]]/HousingProblemsTbl5[[#This Row],[Total Rental Units Equal to or less than 80% AMI]], "-")</f>
        <v>0.44502617801047123</v>
      </c>
    </row>
    <row r="171" spans="1:10" x14ac:dyDescent="0.2">
      <c r="A171">
        <v>13031110405</v>
      </c>
      <c r="B171" s="7">
        <v>245</v>
      </c>
      <c r="C171" s="7">
        <v>130</v>
      </c>
      <c r="D171" s="7">
        <v>115</v>
      </c>
      <c r="E171" s="7">
        <f>SUM(HousingProblemsTbl5[[#This Row],[T2_est77]:[T2_est91]])</f>
        <v>490</v>
      </c>
      <c r="F171" s="7">
        <v>360</v>
      </c>
      <c r="G171" s="7">
        <v>450</v>
      </c>
      <c r="H171" s="7">
        <v>400</v>
      </c>
      <c r="I171" s="7">
        <f>SUM(HousingProblemsTbl5[[#This Row],[T7_est109]:[T7_est151]])</f>
        <v>1210</v>
      </c>
      <c r="J171" s="5">
        <f>IFERROR(HousingProblemsTbl5[[#This Row],[Total Rental Units with Severe Housing Problems and Equal to or less than 80% AMI]]/HousingProblemsTbl5[[#This Row],[Total Rental Units Equal to or less than 80% AMI]], "-")</f>
        <v>0.4049586776859504</v>
      </c>
    </row>
    <row r="172" spans="1:10" x14ac:dyDescent="0.2">
      <c r="A172">
        <v>13031110406</v>
      </c>
      <c r="B172" s="7">
        <v>250</v>
      </c>
      <c r="C172" s="7">
        <v>0</v>
      </c>
      <c r="D172" s="7">
        <v>10</v>
      </c>
      <c r="E172" s="7">
        <f>SUM(HousingProblemsTbl5[[#This Row],[T2_est77]:[T2_est91]])</f>
        <v>260</v>
      </c>
      <c r="F172" s="7">
        <v>305</v>
      </c>
      <c r="G172" s="7">
        <v>45</v>
      </c>
      <c r="H172" s="7">
        <v>205</v>
      </c>
      <c r="I172" s="7">
        <f>SUM(HousingProblemsTbl5[[#This Row],[T7_est109]:[T7_est151]])</f>
        <v>555</v>
      </c>
      <c r="J172" s="5">
        <f>IFERROR(HousingProblemsTbl5[[#This Row],[Total Rental Units with Severe Housing Problems and Equal to or less than 80% AMI]]/HousingProblemsTbl5[[#This Row],[Total Rental Units Equal to or less than 80% AMI]], "-")</f>
        <v>0.46846846846846846</v>
      </c>
    </row>
    <row r="173" spans="1:10" x14ac:dyDescent="0.2">
      <c r="A173">
        <v>13031110407</v>
      </c>
      <c r="B173" s="7">
        <v>70</v>
      </c>
      <c r="C173" s="7">
        <v>0</v>
      </c>
      <c r="D173" s="7">
        <v>0</v>
      </c>
      <c r="E173" s="7">
        <f>SUM(HousingProblemsTbl5[[#This Row],[T2_est77]:[T2_est91]])</f>
        <v>70</v>
      </c>
      <c r="F173" s="7">
        <v>70</v>
      </c>
      <c r="G173" s="7">
        <v>10</v>
      </c>
      <c r="H173" s="7">
        <v>45</v>
      </c>
      <c r="I173" s="7">
        <f>SUM(HousingProblemsTbl5[[#This Row],[T7_est109]:[T7_est151]])</f>
        <v>125</v>
      </c>
      <c r="J173" s="5">
        <f>IFERROR(HousingProblemsTbl5[[#This Row],[Total Rental Units with Severe Housing Problems and Equal to or less than 80% AMI]]/HousingProblemsTbl5[[#This Row],[Total Rental Units Equal to or less than 80% AMI]], "-")</f>
        <v>0.56000000000000005</v>
      </c>
    </row>
    <row r="174" spans="1:10" x14ac:dyDescent="0.2">
      <c r="A174">
        <v>13031110408</v>
      </c>
      <c r="B174" s="7">
        <v>100</v>
      </c>
      <c r="C174" s="7">
        <v>15</v>
      </c>
      <c r="D174" s="7">
        <v>0</v>
      </c>
      <c r="E174" s="7">
        <f>SUM(HousingProblemsTbl5[[#This Row],[T2_est77]:[T2_est91]])</f>
        <v>115</v>
      </c>
      <c r="F174" s="7">
        <v>105</v>
      </c>
      <c r="G174" s="7">
        <v>95</v>
      </c>
      <c r="H174" s="7">
        <v>150</v>
      </c>
      <c r="I174" s="7">
        <f>SUM(HousingProblemsTbl5[[#This Row],[T7_est109]:[T7_est151]])</f>
        <v>350</v>
      </c>
      <c r="J174" s="5">
        <f>IFERROR(HousingProblemsTbl5[[#This Row],[Total Rental Units with Severe Housing Problems and Equal to or less than 80% AMI]]/HousingProblemsTbl5[[#This Row],[Total Rental Units Equal to or less than 80% AMI]], "-")</f>
        <v>0.32857142857142857</v>
      </c>
    </row>
    <row r="175" spans="1:10" x14ac:dyDescent="0.2">
      <c r="A175">
        <v>13031110500</v>
      </c>
      <c r="B175" s="7">
        <v>170</v>
      </c>
      <c r="C175" s="7">
        <v>205</v>
      </c>
      <c r="D175" s="7">
        <v>20</v>
      </c>
      <c r="E175" s="7">
        <f>SUM(HousingProblemsTbl5[[#This Row],[T2_est77]:[T2_est91]])</f>
        <v>395</v>
      </c>
      <c r="F175" s="7">
        <v>215</v>
      </c>
      <c r="G175" s="7">
        <v>305</v>
      </c>
      <c r="H175" s="7">
        <v>230</v>
      </c>
      <c r="I175" s="7">
        <f>SUM(HousingProblemsTbl5[[#This Row],[T7_est109]:[T7_est151]])</f>
        <v>750</v>
      </c>
      <c r="J175" s="5">
        <f>IFERROR(HousingProblemsTbl5[[#This Row],[Total Rental Units with Severe Housing Problems and Equal to or less than 80% AMI]]/HousingProblemsTbl5[[#This Row],[Total Rental Units Equal to or less than 80% AMI]], "-")</f>
        <v>0.52666666666666662</v>
      </c>
    </row>
    <row r="176" spans="1:10" x14ac:dyDescent="0.2">
      <c r="A176">
        <v>13031110602</v>
      </c>
      <c r="B176" s="7">
        <v>130</v>
      </c>
      <c r="C176" s="7">
        <v>80</v>
      </c>
      <c r="D176" s="7">
        <v>0</v>
      </c>
      <c r="E176" s="7">
        <f>SUM(HousingProblemsTbl5[[#This Row],[T2_est77]:[T2_est91]])</f>
        <v>210</v>
      </c>
      <c r="F176" s="7">
        <v>250</v>
      </c>
      <c r="G176" s="7">
        <v>165</v>
      </c>
      <c r="H176" s="7">
        <v>290</v>
      </c>
      <c r="I176" s="7">
        <f>SUM(HousingProblemsTbl5[[#This Row],[T7_est109]:[T7_est151]])</f>
        <v>705</v>
      </c>
      <c r="J176" s="5">
        <f>IFERROR(HousingProblemsTbl5[[#This Row],[Total Rental Units with Severe Housing Problems and Equal to or less than 80% AMI]]/HousingProblemsTbl5[[#This Row],[Total Rental Units Equal to or less than 80% AMI]], "-")</f>
        <v>0.2978723404255319</v>
      </c>
    </row>
    <row r="177" spans="1:10" x14ac:dyDescent="0.2">
      <c r="A177">
        <v>13031110603</v>
      </c>
      <c r="B177" s="7">
        <v>20</v>
      </c>
      <c r="C177" s="7">
        <v>30</v>
      </c>
      <c r="D177" s="7">
        <v>30</v>
      </c>
      <c r="E177" s="7">
        <f>SUM(HousingProblemsTbl5[[#This Row],[T2_est77]:[T2_est91]])</f>
        <v>80</v>
      </c>
      <c r="F177" s="7">
        <v>55</v>
      </c>
      <c r="G177" s="7">
        <v>155</v>
      </c>
      <c r="H177" s="7">
        <v>200</v>
      </c>
      <c r="I177" s="7">
        <f>SUM(HousingProblemsTbl5[[#This Row],[T7_est109]:[T7_est151]])</f>
        <v>410</v>
      </c>
      <c r="J177" s="5">
        <f>IFERROR(HousingProblemsTbl5[[#This Row],[Total Rental Units with Severe Housing Problems and Equal to or less than 80% AMI]]/HousingProblemsTbl5[[#This Row],[Total Rental Units Equal to or less than 80% AMI]], "-")</f>
        <v>0.1951219512195122</v>
      </c>
    </row>
    <row r="178" spans="1:10" x14ac:dyDescent="0.2">
      <c r="A178">
        <v>13031110604</v>
      </c>
      <c r="B178" s="7">
        <v>275</v>
      </c>
      <c r="C178" s="7">
        <v>50</v>
      </c>
      <c r="D178" s="7">
        <v>70</v>
      </c>
      <c r="E178" s="7">
        <f>SUM(HousingProblemsTbl5[[#This Row],[T2_est77]:[T2_est91]])</f>
        <v>395</v>
      </c>
      <c r="F178" s="7">
        <v>330</v>
      </c>
      <c r="G178" s="7">
        <v>130</v>
      </c>
      <c r="H178" s="7">
        <v>185</v>
      </c>
      <c r="I178" s="7">
        <f>SUM(HousingProblemsTbl5[[#This Row],[T7_est109]:[T7_est151]])</f>
        <v>645</v>
      </c>
      <c r="J178" s="5">
        <f>IFERROR(HousingProblemsTbl5[[#This Row],[Total Rental Units with Severe Housing Problems and Equal to or less than 80% AMI]]/HousingProblemsTbl5[[#This Row],[Total Rental Units Equal to or less than 80% AMI]], "-")</f>
        <v>0.61240310077519378</v>
      </c>
    </row>
    <row r="179" spans="1:10" x14ac:dyDescent="0.2">
      <c r="A179">
        <v>13031110701</v>
      </c>
      <c r="B179" s="7">
        <v>200</v>
      </c>
      <c r="C179" s="7">
        <v>0</v>
      </c>
      <c r="D179" s="7">
        <v>30</v>
      </c>
      <c r="E179" s="7">
        <f>SUM(HousingProblemsTbl5[[#This Row],[T2_est77]:[T2_est91]])</f>
        <v>230</v>
      </c>
      <c r="F179" s="7">
        <v>225</v>
      </c>
      <c r="G179" s="7">
        <v>20</v>
      </c>
      <c r="H179" s="7">
        <v>205</v>
      </c>
      <c r="I179" s="7">
        <f>SUM(HousingProblemsTbl5[[#This Row],[T7_est109]:[T7_est151]])</f>
        <v>450</v>
      </c>
      <c r="J179" s="5">
        <f>IFERROR(HousingProblemsTbl5[[#This Row],[Total Rental Units with Severe Housing Problems and Equal to or less than 80% AMI]]/HousingProblemsTbl5[[#This Row],[Total Rental Units Equal to or less than 80% AMI]], "-")</f>
        <v>0.51111111111111107</v>
      </c>
    </row>
    <row r="180" spans="1:10" x14ac:dyDescent="0.2">
      <c r="A180">
        <v>13031110702</v>
      </c>
      <c r="B180" s="7">
        <v>70</v>
      </c>
      <c r="C180" s="7">
        <v>50</v>
      </c>
      <c r="D180" s="7">
        <v>0</v>
      </c>
      <c r="E180" s="7">
        <f>SUM(HousingProblemsTbl5[[#This Row],[T2_est77]:[T2_est91]])</f>
        <v>120</v>
      </c>
      <c r="F180" s="7">
        <v>70</v>
      </c>
      <c r="G180" s="7">
        <v>115</v>
      </c>
      <c r="H180" s="7">
        <v>35</v>
      </c>
      <c r="I180" s="7">
        <f>SUM(HousingProblemsTbl5[[#This Row],[T7_est109]:[T7_est151]])</f>
        <v>220</v>
      </c>
      <c r="J180" s="5">
        <f>IFERROR(HousingProblemsTbl5[[#This Row],[Total Rental Units with Severe Housing Problems and Equal to or less than 80% AMI]]/HousingProblemsTbl5[[#This Row],[Total Rental Units Equal to or less than 80% AMI]], "-")</f>
        <v>0.54545454545454541</v>
      </c>
    </row>
    <row r="181" spans="1:10" x14ac:dyDescent="0.2">
      <c r="A181">
        <v>13031110703</v>
      </c>
      <c r="B181" s="7">
        <v>60</v>
      </c>
      <c r="C181" s="7">
        <v>10</v>
      </c>
      <c r="D181" s="7">
        <v>0</v>
      </c>
      <c r="E181" s="7">
        <f>SUM(HousingProblemsTbl5[[#This Row],[T2_est77]:[T2_est91]])</f>
        <v>70</v>
      </c>
      <c r="F181" s="7">
        <v>80</v>
      </c>
      <c r="G181" s="7">
        <v>35</v>
      </c>
      <c r="H181" s="7">
        <v>75</v>
      </c>
      <c r="I181" s="7">
        <f>SUM(HousingProblemsTbl5[[#This Row],[T7_est109]:[T7_est151]])</f>
        <v>190</v>
      </c>
      <c r="J181" s="5">
        <f>IFERROR(HousingProblemsTbl5[[#This Row],[Total Rental Units with Severe Housing Problems and Equal to or less than 80% AMI]]/HousingProblemsTbl5[[#This Row],[Total Rental Units Equal to or less than 80% AMI]], "-")</f>
        <v>0.36842105263157893</v>
      </c>
    </row>
    <row r="182" spans="1:10" x14ac:dyDescent="0.2">
      <c r="A182">
        <v>13031110800</v>
      </c>
      <c r="B182" s="7">
        <v>40</v>
      </c>
      <c r="C182" s="7">
        <v>15</v>
      </c>
      <c r="D182" s="7">
        <v>0</v>
      </c>
      <c r="E182" s="7">
        <f>SUM(HousingProblemsTbl5[[#This Row],[T2_est77]:[T2_est91]])</f>
        <v>55</v>
      </c>
      <c r="F182" s="7">
        <v>40</v>
      </c>
      <c r="G182" s="7">
        <v>35</v>
      </c>
      <c r="H182" s="7">
        <v>80</v>
      </c>
      <c r="I182" s="7">
        <f>SUM(HousingProblemsTbl5[[#This Row],[T7_est109]:[T7_est151]])</f>
        <v>155</v>
      </c>
      <c r="J182" s="5">
        <f>IFERROR(HousingProblemsTbl5[[#This Row],[Total Rental Units with Severe Housing Problems and Equal to or less than 80% AMI]]/HousingProblemsTbl5[[#This Row],[Total Rental Units Equal to or less than 80% AMI]], "-")</f>
        <v>0.35483870967741937</v>
      </c>
    </row>
    <row r="183" spans="1:10" x14ac:dyDescent="0.2">
      <c r="A183">
        <v>13031110901</v>
      </c>
      <c r="B183" s="7">
        <v>0</v>
      </c>
      <c r="C183" s="7">
        <v>0</v>
      </c>
      <c r="D183" s="7">
        <v>0</v>
      </c>
      <c r="E183" s="7">
        <f>SUM(HousingProblemsTbl5[[#This Row],[T2_est77]:[T2_est91]])</f>
        <v>0</v>
      </c>
      <c r="F183" s="7">
        <v>10</v>
      </c>
      <c r="G183" s="7">
        <v>0</v>
      </c>
      <c r="H183" s="7">
        <v>75</v>
      </c>
      <c r="I183" s="7">
        <f>SUM(HousingProblemsTbl5[[#This Row],[T7_est109]:[T7_est151]])</f>
        <v>85</v>
      </c>
      <c r="J18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4" spans="1:10" x14ac:dyDescent="0.2">
      <c r="A184">
        <v>13031110902</v>
      </c>
      <c r="B184" s="7">
        <v>0</v>
      </c>
      <c r="C184" s="7">
        <v>0</v>
      </c>
      <c r="D184" s="7">
        <v>0</v>
      </c>
      <c r="E184" s="7">
        <f>SUM(HousingProblemsTbl5[[#This Row],[T2_est77]:[T2_est91]])</f>
        <v>0</v>
      </c>
      <c r="F184" s="7">
        <v>0</v>
      </c>
      <c r="G184" s="7">
        <v>0</v>
      </c>
      <c r="H184" s="7">
        <v>110</v>
      </c>
      <c r="I184" s="7">
        <f>SUM(HousingProblemsTbl5[[#This Row],[T7_est109]:[T7_est151]])</f>
        <v>110</v>
      </c>
      <c r="J18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5" spans="1:10" x14ac:dyDescent="0.2">
      <c r="A185">
        <v>13033950101</v>
      </c>
      <c r="B185" s="7">
        <v>35</v>
      </c>
      <c r="C185" s="7">
        <v>0</v>
      </c>
      <c r="D185" s="7">
        <v>0</v>
      </c>
      <c r="E185" s="7">
        <f>SUM(HousingProblemsTbl5[[#This Row],[T2_est77]:[T2_est91]])</f>
        <v>35</v>
      </c>
      <c r="F185" s="7">
        <v>50</v>
      </c>
      <c r="G185" s="7">
        <v>0</v>
      </c>
      <c r="H185" s="7">
        <v>100</v>
      </c>
      <c r="I185" s="7">
        <f>SUM(HousingProblemsTbl5[[#This Row],[T7_est109]:[T7_est151]])</f>
        <v>150</v>
      </c>
      <c r="J185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86" spans="1:10" x14ac:dyDescent="0.2">
      <c r="A186">
        <v>13033950102</v>
      </c>
      <c r="B186" s="7">
        <v>55</v>
      </c>
      <c r="C186" s="7">
        <v>0</v>
      </c>
      <c r="D186" s="7">
        <v>0</v>
      </c>
      <c r="E186" s="7">
        <f>SUM(HousingProblemsTbl5[[#This Row],[T2_est77]:[T2_est91]])</f>
        <v>55</v>
      </c>
      <c r="F186" s="7">
        <v>80</v>
      </c>
      <c r="G186" s="7">
        <v>0</v>
      </c>
      <c r="H186" s="7">
        <v>0</v>
      </c>
      <c r="I186" s="7">
        <f>SUM(HousingProblemsTbl5[[#This Row],[T7_est109]:[T7_est151]])</f>
        <v>80</v>
      </c>
      <c r="J186" s="5">
        <f>IFERROR(HousingProblemsTbl5[[#This Row],[Total Rental Units with Severe Housing Problems and Equal to or less than 80% AMI]]/HousingProblemsTbl5[[#This Row],[Total Rental Units Equal to or less than 80% AMI]], "-")</f>
        <v>0.6875</v>
      </c>
    </row>
    <row r="187" spans="1:10" x14ac:dyDescent="0.2">
      <c r="A187">
        <v>13033950200</v>
      </c>
      <c r="B187" s="7">
        <v>4</v>
      </c>
      <c r="C187" s="7">
        <v>4</v>
      </c>
      <c r="D187" s="7">
        <v>0</v>
      </c>
      <c r="E187" s="7">
        <f>SUM(HousingProblemsTbl5[[#This Row],[T2_est77]:[T2_est91]])</f>
        <v>8</v>
      </c>
      <c r="F187" s="7">
        <v>10</v>
      </c>
      <c r="G187" s="7">
        <v>4</v>
      </c>
      <c r="H187" s="7">
        <v>115</v>
      </c>
      <c r="I187" s="7">
        <f>SUM(HousingProblemsTbl5[[#This Row],[T7_est109]:[T7_est151]])</f>
        <v>129</v>
      </c>
      <c r="J187" s="5">
        <f>IFERROR(HousingProblemsTbl5[[#This Row],[Total Rental Units with Severe Housing Problems and Equal to or less than 80% AMI]]/HousingProblemsTbl5[[#This Row],[Total Rental Units Equal to or less than 80% AMI]], "-")</f>
        <v>6.2015503875968991E-2</v>
      </c>
    </row>
    <row r="188" spans="1:10" x14ac:dyDescent="0.2">
      <c r="A188">
        <v>13033950400</v>
      </c>
      <c r="B188" s="7">
        <v>180</v>
      </c>
      <c r="C188" s="7">
        <v>0</v>
      </c>
      <c r="D188" s="7">
        <v>0</v>
      </c>
      <c r="E188" s="7">
        <f>SUM(HousingProblemsTbl5[[#This Row],[T2_est77]:[T2_est91]])</f>
        <v>180</v>
      </c>
      <c r="F188" s="7">
        <v>345</v>
      </c>
      <c r="G188" s="7">
        <v>100</v>
      </c>
      <c r="H188" s="7">
        <v>155</v>
      </c>
      <c r="I188" s="7">
        <f>SUM(HousingProblemsTbl5[[#This Row],[T7_est109]:[T7_est151]])</f>
        <v>600</v>
      </c>
      <c r="J188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189" spans="1:10" x14ac:dyDescent="0.2">
      <c r="A189">
        <v>13033950500</v>
      </c>
      <c r="B189" s="7">
        <v>50</v>
      </c>
      <c r="C189" s="7">
        <v>0</v>
      </c>
      <c r="D189" s="7">
        <v>0</v>
      </c>
      <c r="E189" s="7">
        <f>SUM(HousingProblemsTbl5[[#This Row],[T2_est77]:[T2_est91]])</f>
        <v>50</v>
      </c>
      <c r="F189" s="7">
        <v>135</v>
      </c>
      <c r="G189" s="7">
        <v>25</v>
      </c>
      <c r="H189" s="7">
        <v>35</v>
      </c>
      <c r="I189" s="7">
        <f>SUM(HousingProblemsTbl5[[#This Row],[T7_est109]:[T7_est151]])</f>
        <v>195</v>
      </c>
      <c r="J189" s="5">
        <f>IFERROR(HousingProblemsTbl5[[#This Row],[Total Rental Units with Severe Housing Problems and Equal to or less than 80% AMI]]/HousingProblemsTbl5[[#This Row],[Total Rental Units Equal to or less than 80% AMI]], "-")</f>
        <v>0.25641025641025639</v>
      </c>
    </row>
    <row r="190" spans="1:10" x14ac:dyDescent="0.2">
      <c r="A190">
        <v>13033950700</v>
      </c>
      <c r="B190" s="7">
        <v>10</v>
      </c>
      <c r="C190" s="7">
        <v>0</v>
      </c>
      <c r="D190" s="7">
        <v>0</v>
      </c>
      <c r="E190" s="7">
        <f>SUM(HousingProblemsTbl5[[#This Row],[T2_est77]:[T2_est91]])</f>
        <v>10</v>
      </c>
      <c r="F190" s="7">
        <v>60</v>
      </c>
      <c r="G190" s="7">
        <v>40</v>
      </c>
      <c r="H190" s="7">
        <v>20</v>
      </c>
      <c r="I190" s="7">
        <f>SUM(HousingProblemsTbl5[[#This Row],[T7_est109]:[T7_est151]])</f>
        <v>120</v>
      </c>
      <c r="J190" s="5">
        <f>IFERROR(HousingProblemsTbl5[[#This Row],[Total Rental Units with Severe Housing Problems and Equal to or less than 80% AMI]]/HousingProblemsTbl5[[#This Row],[Total Rental Units Equal to or less than 80% AMI]], "-")</f>
        <v>8.3333333333333329E-2</v>
      </c>
    </row>
    <row r="191" spans="1:10" x14ac:dyDescent="0.2">
      <c r="A191">
        <v>13033950900</v>
      </c>
      <c r="B191" s="7">
        <v>70</v>
      </c>
      <c r="C191" s="7">
        <v>4</v>
      </c>
      <c r="D191" s="7">
        <v>0</v>
      </c>
      <c r="E191" s="7">
        <f>SUM(HousingProblemsTbl5[[#This Row],[T2_est77]:[T2_est91]])</f>
        <v>74</v>
      </c>
      <c r="F191" s="7">
        <v>75</v>
      </c>
      <c r="G191" s="7">
        <v>35</v>
      </c>
      <c r="H191" s="7">
        <v>80</v>
      </c>
      <c r="I191" s="7">
        <f>SUM(HousingProblemsTbl5[[#This Row],[T7_est109]:[T7_est151]])</f>
        <v>190</v>
      </c>
      <c r="J191" s="5">
        <f>IFERROR(HousingProblemsTbl5[[#This Row],[Total Rental Units with Severe Housing Problems and Equal to or less than 80% AMI]]/HousingProblemsTbl5[[#This Row],[Total Rental Units Equal to or less than 80% AMI]], "-")</f>
        <v>0.38947368421052631</v>
      </c>
    </row>
    <row r="192" spans="1:10" x14ac:dyDescent="0.2">
      <c r="A192">
        <v>13035150101</v>
      </c>
      <c r="B192" s="7">
        <v>0</v>
      </c>
      <c r="C192" s="7">
        <v>70</v>
      </c>
      <c r="D192" s="7">
        <v>30</v>
      </c>
      <c r="E192" s="7">
        <f>SUM(HousingProblemsTbl5[[#This Row],[T2_est77]:[T2_est91]])</f>
        <v>100</v>
      </c>
      <c r="F192" s="7">
        <v>0</v>
      </c>
      <c r="G192" s="7">
        <v>110</v>
      </c>
      <c r="H192" s="7">
        <v>80</v>
      </c>
      <c r="I192" s="7">
        <f>SUM(HousingProblemsTbl5[[#This Row],[T7_est109]:[T7_est151]])</f>
        <v>190</v>
      </c>
      <c r="J192" s="5">
        <f>IFERROR(HousingProblemsTbl5[[#This Row],[Total Rental Units with Severe Housing Problems and Equal to or less than 80% AMI]]/HousingProblemsTbl5[[#This Row],[Total Rental Units Equal to or less than 80% AMI]], "-")</f>
        <v>0.52631578947368418</v>
      </c>
    </row>
    <row r="193" spans="1:10" x14ac:dyDescent="0.2">
      <c r="A193">
        <v>13035150102</v>
      </c>
      <c r="B193" s="7">
        <v>70</v>
      </c>
      <c r="C193" s="7">
        <v>0</v>
      </c>
      <c r="D193" s="7">
        <v>0</v>
      </c>
      <c r="E193" s="7">
        <f>SUM(HousingProblemsTbl5[[#This Row],[T2_est77]:[T2_est91]])</f>
        <v>70</v>
      </c>
      <c r="F193" s="7">
        <v>85</v>
      </c>
      <c r="G193" s="7">
        <v>95</v>
      </c>
      <c r="H193" s="7">
        <v>100</v>
      </c>
      <c r="I193" s="7">
        <f>SUM(HousingProblemsTbl5[[#This Row],[T7_est109]:[T7_est151]])</f>
        <v>280</v>
      </c>
      <c r="J193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94" spans="1:10" x14ac:dyDescent="0.2">
      <c r="A194">
        <v>13035150201</v>
      </c>
      <c r="B194" s="7">
        <v>50</v>
      </c>
      <c r="C194" s="7">
        <v>95</v>
      </c>
      <c r="D194" s="7">
        <v>20</v>
      </c>
      <c r="E194" s="7">
        <f>SUM(HousingProblemsTbl5[[#This Row],[T2_est77]:[T2_est91]])</f>
        <v>165</v>
      </c>
      <c r="F194" s="7">
        <v>120</v>
      </c>
      <c r="G194" s="7">
        <v>180</v>
      </c>
      <c r="H194" s="7">
        <v>100</v>
      </c>
      <c r="I194" s="7">
        <f>SUM(HousingProblemsTbl5[[#This Row],[T7_est109]:[T7_est151]])</f>
        <v>400</v>
      </c>
      <c r="J194" s="5">
        <f>IFERROR(HousingProblemsTbl5[[#This Row],[Total Rental Units with Severe Housing Problems and Equal to or less than 80% AMI]]/HousingProblemsTbl5[[#This Row],[Total Rental Units Equal to or less than 80% AMI]], "-")</f>
        <v>0.41249999999999998</v>
      </c>
    </row>
    <row r="195" spans="1:10" x14ac:dyDescent="0.2">
      <c r="A195">
        <v>13035150202</v>
      </c>
      <c r="B195" s="7">
        <v>0</v>
      </c>
      <c r="C195" s="7">
        <v>40</v>
      </c>
      <c r="D195" s="7">
        <v>0</v>
      </c>
      <c r="E195" s="7">
        <f>SUM(HousingProblemsTbl5[[#This Row],[T2_est77]:[T2_est91]])</f>
        <v>40</v>
      </c>
      <c r="F195" s="7">
        <v>0</v>
      </c>
      <c r="G195" s="7">
        <v>40</v>
      </c>
      <c r="H195" s="7">
        <v>170</v>
      </c>
      <c r="I195" s="7">
        <f>SUM(HousingProblemsTbl5[[#This Row],[T7_est109]:[T7_est151]])</f>
        <v>210</v>
      </c>
      <c r="J195" s="5">
        <f>IFERROR(HousingProblemsTbl5[[#This Row],[Total Rental Units with Severe Housing Problems and Equal to or less than 80% AMI]]/HousingProblemsTbl5[[#This Row],[Total Rental Units Equal to or less than 80% AMI]], "-")</f>
        <v>0.19047619047619047</v>
      </c>
    </row>
    <row r="196" spans="1:10" x14ac:dyDescent="0.2">
      <c r="A196">
        <v>13035150300</v>
      </c>
      <c r="B196" s="7">
        <v>95</v>
      </c>
      <c r="C196" s="7">
        <v>65</v>
      </c>
      <c r="D196" s="7">
        <v>0</v>
      </c>
      <c r="E196" s="7">
        <f>SUM(HousingProblemsTbl5[[#This Row],[T2_est77]:[T2_est91]])</f>
        <v>160</v>
      </c>
      <c r="F196" s="7">
        <v>115</v>
      </c>
      <c r="G196" s="7">
        <v>105</v>
      </c>
      <c r="H196" s="7">
        <v>15</v>
      </c>
      <c r="I196" s="7">
        <f>SUM(HousingProblemsTbl5[[#This Row],[T7_est109]:[T7_est151]])</f>
        <v>235</v>
      </c>
      <c r="J196" s="5">
        <f>IFERROR(HousingProblemsTbl5[[#This Row],[Total Rental Units with Severe Housing Problems and Equal to or less than 80% AMI]]/HousingProblemsTbl5[[#This Row],[Total Rental Units Equal to or less than 80% AMI]], "-")</f>
        <v>0.68085106382978722</v>
      </c>
    </row>
    <row r="197" spans="1:10" x14ac:dyDescent="0.2">
      <c r="A197">
        <v>13037950100</v>
      </c>
      <c r="B197" s="7">
        <v>4</v>
      </c>
      <c r="C197" s="7">
        <v>0</v>
      </c>
      <c r="D197" s="7">
        <v>0</v>
      </c>
      <c r="E197" s="7">
        <f>SUM(HousingProblemsTbl5[[#This Row],[T2_est77]:[T2_est91]])</f>
        <v>4</v>
      </c>
      <c r="F197" s="7">
        <v>20</v>
      </c>
      <c r="G197" s="7">
        <v>35</v>
      </c>
      <c r="H197" s="7">
        <v>45</v>
      </c>
      <c r="I197" s="7">
        <f>SUM(HousingProblemsTbl5[[#This Row],[T7_est109]:[T7_est151]])</f>
        <v>100</v>
      </c>
      <c r="J197" s="5">
        <f>IFERROR(HousingProblemsTbl5[[#This Row],[Total Rental Units with Severe Housing Problems and Equal to or less than 80% AMI]]/HousingProblemsTbl5[[#This Row],[Total Rental Units Equal to or less than 80% AMI]], "-")</f>
        <v>0.04</v>
      </c>
    </row>
    <row r="198" spans="1:10" x14ac:dyDescent="0.2">
      <c r="A198">
        <v>13037950200</v>
      </c>
      <c r="B198" s="7">
        <v>90</v>
      </c>
      <c r="C198" s="7">
        <v>15</v>
      </c>
      <c r="D198" s="7">
        <v>15</v>
      </c>
      <c r="E198" s="7">
        <f>SUM(HousingProblemsTbl5[[#This Row],[T2_est77]:[T2_est91]])</f>
        <v>120</v>
      </c>
      <c r="F198" s="7">
        <v>130</v>
      </c>
      <c r="G198" s="7">
        <v>60</v>
      </c>
      <c r="H198" s="7">
        <v>60</v>
      </c>
      <c r="I198" s="7">
        <f>SUM(HousingProblemsTbl5[[#This Row],[T7_est109]:[T7_est151]])</f>
        <v>250</v>
      </c>
      <c r="J198" s="5">
        <f>IFERROR(HousingProblemsTbl5[[#This Row],[Total Rental Units with Severe Housing Problems and Equal to or less than 80% AMI]]/HousingProblemsTbl5[[#This Row],[Total Rental Units Equal to or less than 80% AMI]], "-")</f>
        <v>0.48</v>
      </c>
    </row>
    <row r="199" spans="1:10" x14ac:dyDescent="0.2">
      <c r="A199">
        <v>13039010100</v>
      </c>
      <c r="B199" s="7">
        <v>85</v>
      </c>
      <c r="C199" s="7">
        <v>0</v>
      </c>
      <c r="D199" s="7">
        <v>0</v>
      </c>
      <c r="E199" s="7">
        <f>SUM(HousingProblemsTbl5[[#This Row],[T2_est77]:[T2_est91]])</f>
        <v>85</v>
      </c>
      <c r="F199" s="7">
        <v>85</v>
      </c>
      <c r="G199" s="7">
        <v>15</v>
      </c>
      <c r="H199" s="7">
        <v>80</v>
      </c>
      <c r="I199" s="7">
        <f>SUM(HousingProblemsTbl5[[#This Row],[T7_est109]:[T7_est151]])</f>
        <v>180</v>
      </c>
      <c r="J199" s="5">
        <f>IFERROR(HousingProblemsTbl5[[#This Row],[Total Rental Units with Severe Housing Problems and Equal to or less than 80% AMI]]/HousingProblemsTbl5[[#This Row],[Total Rental Units Equal to or less than 80% AMI]], "-")</f>
        <v>0.47222222222222221</v>
      </c>
    </row>
    <row r="200" spans="1:10" x14ac:dyDescent="0.2">
      <c r="A200">
        <v>13039010201</v>
      </c>
      <c r="B200" s="7">
        <v>15</v>
      </c>
      <c r="C200" s="7">
        <v>4</v>
      </c>
      <c r="D200" s="7">
        <v>4</v>
      </c>
      <c r="E200" s="7">
        <f>SUM(HousingProblemsTbl5[[#This Row],[T2_est77]:[T2_est91]])</f>
        <v>23</v>
      </c>
      <c r="F200" s="7">
        <v>40</v>
      </c>
      <c r="G200" s="7">
        <v>60</v>
      </c>
      <c r="H200" s="7">
        <v>80</v>
      </c>
      <c r="I200" s="7">
        <f>SUM(HousingProblemsTbl5[[#This Row],[T7_est109]:[T7_est151]])</f>
        <v>180</v>
      </c>
      <c r="J200" s="5">
        <f>IFERROR(HousingProblemsTbl5[[#This Row],[Total Rental Units with Severe Housing Problems and Equal to or less than 80% AMI]]/HousingProblemsTbl5[[#This Row],[Total Rental Units Equal to or less than 80% AMI]], "-")</f>
        <v>0.12777777777777777</v>
      </c>
    </row>
    <row r="201" spans="1:10" x14ac:dyDescent="0.2">
      <c r="A201">
        <v>13039010202</v>
      </c>
      <c r="B201" s="7">
        <v>15</v>
      </c>
      <c r="C201" s="7">
        <v>0</v>
      </c>
      <c r="D201" s="7">
        <v>0</v>
      </c>
      <c r="E201" s="7">
        <f>SUM(HousingProblemsTbl5[[#This Row],[T2_est77]:[T2_est91]])</f>
        <v>15</v>
      </c>
      <c r="F201" s="7">
        <v>15</v>
      </c>
      <c r="G201" s="7">
        <v>10</v>
      </c>
      <c r="H201" s="7">
        <v>15</v>
      </c>
      <c r="I201" s="7">
        <f>SUM(HousingProblemsTbl5[[#This Row],[T7_est109]:[T7_est151]])</f>
        <v>40</v>
      </c>
      <c r="J201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202" spans="1:10" x14ac:dyDescent="0.2">
      <c r="A202">
        <v>13039010302</v>
      </c>
      <c r="B202" s="7">
        <v>85</v>
      </c>
      <c r="C202" s="7">
        <v>20</v>
      </c>
      <c r="D202" s="7">
        <v>0</v>
      </c>
      <c r="E202" s="7">
        <f>SUM(HousingProblemsTbl5[[#This Row],[T2_est77]:[T2_est91]])</f>
        <v>105</v>
      </c>
      <c r="F202" s="7">
        <v>140</v>
      </c>
      <c r="G202" s="7">
        <v>150</v>
      </c>
      <c r="H202" s="7">
        <v>110</v>
      </c>
      <c r="I202" s="7">
        <f>SUM(HousingProblemsTbl5[[#This Row],[T7_est109]:[T7_est151]])</f>
        <v>400</v>
      </c>
      <c r="J202" s="5">
        <f>IFERROR(HousingProblemsTbl5[[#This Row],[Total Rental Units with Severe Housing Problems and Equal to or less than 80% AMI]]/HousingProblemsTbl5[[#This Row],[Total Rental Units Equal to or less than 80% AMI]], "-")</f>
        <v>0.26250000000000001</v>
      </c>
    </row>
    <row r="203" spans="1:10" x14ac:dyDescent="0.2">
      <c r="A203">
        <v>13039010303</v>
      </c>
      <c r="B203" s="7">
        <v>100</v>
      </c>
      <c r="C203" s="7">
        <v>0</v>
      </c>
      <c r="D203" s="7">
        <v>45</v>
      </c>
      <c r="E203" s="7">
        <f>SUM(HousingProblemsTbl5[[#This Row],[T2_est77]:[T2_est91]])</f>
        <v>145</v>
      </c>
      <c r="F203" s="7">
        <v>130</v>
      </c>
      <c r="G203" s="7">
        <v>35</v>
      </c>
      <c r="H203" s="7">
        <v>165</v>
      </c>
      <c r="I203" s="7">
        <f>SUM(HousingProblemsTbl5[[#This Row],[T7_est109]:[T7_est151]])</f>
        <v>330</v>
      </c>
      <c r="J203" s="5">
        <f>IFERROR(HousingProblemsTbl5[[#This Row],[Total Rental Units with Severe Housing Problems and Equal to or less than 80% AMI]]/HousingProblemsTbl5[[#This Row],[Total Rental Units Equal to or less than 80% AMI]], "-")</f>
        <v>0.43939393939393939</v>
      </c>
    </row>
    <row r="204" spans="1:10" x14ac:dyDescent="0.2">
      <c r="A204">
        <v>13039010304</v>
      </c>
      <c r="B204" s="7">
        <v>0</v>
      </c>
      <c r="C204" s="7">
        <v>30</v>
      </c>
      <c r="D204" s="7">
        <v>0</v>
      </c>
      <c r="E204" s="7">
        <f>SUM(HousingProblemsTbl5[[#This Row],[T2_est77]:[T2_est91]])</f>
        <v>30</v>
      </c>
      <c r="F204" s="7">
        <v>10</v>
      </c>
      <c r="G204" s="7">
        <v>180</v>
      </c>
      <c r="H204" s="7">
        <v>55</v>
      </c>
      <c r="I204" s="7">
        <f>SUM(HousingProblemsTbl5[[#This Row],[T7_est109]:[T7_est151]])</f>
        <v>245</v>
      </c>
      <c r="J204" s="5">
        <f>IFERROR(HousingProblemsTbl5[[#This Row],[Total Rental Units with Severe Housing Problems and Equal to or less than 80% AMI]]/HousingProblemsTbl5[[#This Row],[Total Rental Units Equal to or less than 80% AMI]], "-")</f>
        <v>0.12244897959183673</v>
      </c>
    </row>
    <row r="205" spans="1:10" x14ac:dyDescent="0.2">
      <c r="A205">
        <v>13039010305</v>
      </c>
      <c r="B205" s="7">
        <v>0</v>
      </c>
      <c r="C205" s="7">
        <v>4</v>
      </c>
      <c r="D205" s="7">
        <v>0</v>
      </c>
      <c r="E205" s="7">
        <f>SUM(HousingProblemsTbl5[[#This Row],[T2_est77]:[T2_est91]])</f>
        <v>4</v>
      </c>
      <c r="F205" s="7">
        <v>0</v>
      </c>
      <c r="G205" s="7">
        <v>80</v>
      </c>
      <c r="H205" s="7">
        <v>45</v>
      </c>
      <c r="I205" s="7">
        <f>SUM(HousingProblemsTbl5[[#This Row],[T7_est109]:[T7_est151]])</f>
        <v>125</v>
      </c>
      <c r="J205" s="5">
        <f>IFERROR(HousingProblemsTbl5[[#This Row],[Total Rental Units with Severe Housing Problems and Equal to or less than 80% AMI]]/HousingProblemsTbl5[[#This Row],[Total Rental Units Equal to or less than 80% AMI]], "-")</f>
        <v>3.2000000000000001E-2</v>
      </c>
    </row>
    <row r="206" spans="1:10" x14ac:dyDescent="0.2">
      <c r="A206">
        <v>13039010403</v>
      </c>
      <c r="B206" s="7">
        <v>0</v>
      </c>
      <c r="C206" s="7">
        <v>0</v>
      </c>
      <c r="D206" s="7">
        <v>0</v>
      </c>
      <c r="E206" s="7">
        <f>SUM(HousingProblemsTbl5[[#This Row],[T2_est77]:[T2_est91]])</f>
        <v>0</v>
      </c>
      <c r="F206" s="7">
        <v>0</v>
      </c>
      <c r="G206" s="7">
        <v>0</v>
      </c>
      <c r="H206" s="7">
        <v>15</v>
      </c>
      <c r="I206" s="7">
        <f>SUM(HousingProblemsTbl5[[#This Row],[T7_est109]:[T7_est151]])</f>
        <v>15</v>
      </c>
      <c r="J20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7" spans="1:10" x14ac:dyDescent="0.2">
      <c r="A207">
        <v>13039010404</v>
      </c>
      <c r="B207" s="7">
        <v>265</v>
      </c>
      <c r="C207" s="7">
        <v>140</v>
      </c>
      <c r="D207" s="7">
        <v>0</v>
      </c>
      <c r="E207" s="7">
        <f>SUM(HousingProblemsTbl5[[#This Row],[T2_est77]:[T2_est91]])</f>
        <v>405</v>
      </c>
      <c r="F207" s="7">
        <v>265</v>
      </c>
      <c r="G207" s="7">
        <v>140</v>
      </c>
      <c r="H207" s="7">
        <v>130</v>
      </c>
      <c r="I207" s="7">
        <f>SUM(HousingProblemsTbl5[[#This Row],[T7_est109]:[T7_est151]])</f>
        <v>535</v>
      </c>
      <c r="J207" s="5">
        <f>IFERROR(HousingProblemsTbl5[[#This Row],[Total Rental Units with Severe Housing Problems and Equal to or less than 80% AMI]]/HousingProblemsTbl5[[#This Row],[Total Rental Units Equal to or less than 80% AMI]], "-")</f>
        <v>0.7570093457943925</v>
      </c>
    </row>
    <row r="208" spans="1:10" x14ac:dyDescent="0.2">
      <c r="A208">
        <v>13039010405</v>
      </c>
      <c r="B208" s="7">
        <v>180</v>
      </c>
      <c r="C208" s="7">
        <v>80</v>
      </c>
      <c r="D208" s="7">
        <v>10</v>
      </c>
      <c r="E208" s="7">
        <f>SUM(HousingProblemsTbl5[[#This Row],[T2_est77]:[T2_est91]])</f>
        <v>270</v>
      </c>
      <c r="F208" s="7">
        <v>180</v>
      </c>
      <c r="G208" s="7">
        <v>120</v>
      </c>
      <c r="H208" s="7">
        <v>140</v>
      </c>
      <c r="I208" s="7">
        <f>SUM(HousingProblemsTbl5[[#This Row],[T7_est109]:[T7_est151]])</f>
        <v>440</v>
      </c>
      <c r="J208" s="5">
        <f>IFERROR(HousingProblemsTbl5[[#This Row],[Total Rental Units with Severe Housing Problems and Equal to or less than 80% AMI]]/HousingProblemsTbl5[[#This Row],[Total Rental Units Equal to or less than 80% AMI]], "-")</f>
        <v>0.61363636363636365</v>
      </c>
    </row>
    <row r="209" spans="1:10" x14ac:dyDescent="0.2">
      <c r="A209">
        <v>13039010406</v>
      </c>
      <c r="B209" s="7">
        <v>15</v>
      </c>
      <c r="C209" s="7">
        <v>0</v>
      </c>
      <c r="D209" s="7">
        <v>50</v>
      </c>
      <c r="E209" s="7">
        <f>SUM(HousingProblemsTbl5[[#This Row],[T2_est77]:[T2_est91]])</f>
        <v>65</v>
      </c>
      <c r="F209" s="7">
        <v>15</v>
      </c>
      <c r="G209" s="7">
        <v>0</v>
      </c>
      <c r="H209" s="7">
        <v>50</v>
      </c>
      <c r="I209" s="7">
        <f>SUM(HousingProblemsTbl5[[#This Row],[T7_est109]:[T7_est151]])</f>
        <v>65</v>
      </c>
      <c r="J20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10" spans="1:10" x14ac:dyDescent="0.2">
      <c r="A210">
        <v>13039010407</v>
      </c>
      <c r="B210" s="7">
        <v>25</v>
      </c>
      <c r="C210" s="7">
        <v>15</v>
      </c>
      <c r="D210" s="7">
        <v>20</v>
      </c>
      <c r="E210" s="7">
        <f>SUM(HousingProblemsTbl5[[#This Row],[T2_est77]:[T2_est91]])</f>
        <v>60</v>
      </c>
      <c r="F210" s="7">
        <v>25</v>
      </c>
      <c r="G210" s="7">
        <v>95</v>
      </c>
      <c r="H210" s="7">
        <v>25</v>
      </c>
      <c r="I210" s="7">
        <f>SUM(HousingProblemsTbl5[[#This Row],[T7_est109]:[T7_est151]])</f>
        <v>145</v>
      </c>
      <c r="J210" s="5">
        <f>IFERROR(HousingProblemsTbl5[[#This Row],[Total Rental Units with Severe Housing Problems and Equal to or less than 80% AMI]]/HousingProblemsTbl5[[#This Row],[Total Rental Units Equal to or less than 80% AMI]], "-")</f>
        <v>0.41379310344827586</v>
      </c>
    </row>
    <row r="211" spans="1:10" x14ac:dyDescent="0.2">
      <c r="A211">
        <v>13039010500</v>
      </c>
      <c r="B211" s="7">
        <v>45</v>
      </c>
      <c r="C211" s="7">
        <v>10</v>
      </c>
      <c r="D211" s="7">
        <v>10</v>
      </c>
      <c r="E211" s="7">
        <f>SUM(HousingProblemsTbl5[[#This Row],[T2_est77]:[T2_est91]])</f>
        <v>65</v>
      </c>
      <c r="F211" s="7">
        <v>70</v>
      </c>
      <c r="G211" s="7">
        <v>70</v>
      </c>
      <c r="H211" s="7">
        <v>110</v>
      </c>
      <c r="I211" s="7">
        <f>SUM(HousingProblemsTbl5[[#This Row],[T7_est109]:[T7_est151]])</f>
        <v>250</v>
      </c>
      <c r="J211" s="5">
        <f>IFERROR(HousingProblemsTbl5[[#This Row],[Total Rental Units with Severe Housing Problems and Equal to or less than 80% AMI]]/HousingProblemsTbl5[[#This Row],[Total Rental Units Equal to or less than 80% AMI]], "-")</f>
        <v>0.26</v>
      </c>
    </row>
    <row r="212" spans="1:10" x14ac:dyDescent="0.2">
      <c r="A212">
        <v>13039010602</v>
      </c>
      <c r="B212" s="7">
        <v>10</v>
      </c>
      <c r="C212" s="7">
        <v>20</v>
      </c>
      <c r="D212" s="7">
        <v>0</v>
      </c>
      <c r="E212" s="7">
        <f>SUM(HousingProblemsTbl5[[#This Row],[T2_est77]:[T2_est91]])</f>
        <v>30</v>
      </c>
      <c r="F212" s="7">
        <v>10</v>
      </c>
      <c r="G212" s="7">
        <v>65</v>
      </c>
      <c r="H212" s="7">
        <v>4</v>
      </c>
      <c r="I212" s="7">
        <f>SUM(HousingProblemsTbl5[[#This Row],[T7_est109]:[T7_est151]])</f>
        <v>79</v>
      </c>
      <c r="J212" s="5">
        <f>IFERROR(HousingProblemsTbl5[[#This Row],[Total Rental Units with Severe Housing Problems and Equal to or less than 80% AMI]]/HousingProblemsTbl5[[#This Row],[Total Rental Units Equal to or less than 80% AMI]], "-")</f>
        <v>0.379746835443038</v>
      </c>
    </row>
    <row r="213" spans="1:10" x14ac:dyDescent="0.2">
      <c r="A213">
        <v>13039010603</v>
      </c>
      <c r="B213" s="7">
        <v>35</v>
      </c>
      <c r="C213" s="7">
        <v>0</v>
      </c>
      <c r="D213" s="7">
        <v>0</v>
      </c>
      <c r="E213" s="7">
        <f>SUM(HousingProblemsTbl5[[#This Row],[T2_est77]:[T2_est91]])</f>
        <v>35</v>
      </c>
      <c r="F213" s="7">
        <v>45</v>
      </c>
      <c r="G213" s="7">
        <v>0</v>
      </c>
      <c r="H213" s="7">
        <v>35</v>
      </c>
      <c r="I213" s="7">
        <f>SUM(HousingProblemsTbl5[[#This Row],[T7_est109]:[T7_est151]])</f>
        <v>80</v>
      </c>
      <c r="J213" s="5">
        <f>IFERROR(HousingProblemsTbl5[[#This Row],[Total Rental Units with Severe Housing Problems and Equal to or less than 80% AMI]]/HousingProblemsTbl5[[#This Row],[Total Rental Units Equal to or less than 80% AMI]], "-")</f>
        <v>0.4375</v>
      </c>
    </row>
    <row r="214" spans="1:10" x14ac:dyDescent="0.2">
      <c r="A214">
        <v>13039010604</v>
      </c>
      <c r="B214" s="7">
        <v>380</v>
      </c>
      <c r="C214" s="7">
        <v>0</v>
      </c>
      <c r="D214" s="7">
        <v>35</v>
      </c>
      <c r="E214" s="7">
        <f>SUM(HousingProblemsTbl5[[#This Row],[T2_est77]:[T2_est91]])</f>
        <v>415</v>
      </c>
      <c r="F214" s="7">
        <v>390</v>
      </c>
      <c r="G214" s="7">
        <v>30</v>
      </c>
      <c r="H214" s="7">
        <v>290</v>
      </c>
      <c r="I214" s="7">
        <f>SUM(HousingProblemsTbl5[[#This Row],[T7_est109]:[T7_est151]])</f>
        <v>710</v>
      </c>
      <c r="J214" s="5">
        <f>IFERROR(HousingProblemsTbl5[[#This Row],[Total Rental Units with Severe Housing Problems and Equal to or less than 80% AMI]]/HousingProblemsTbl5[[#This Row],[Total Rental Units Equal to or less than 80% AMI]], "-")</f>
        <v>0.58450704225352113</v>
      </c>
    </row>
    <row r="215" spans="1:10" x14ac:dyDescent="0.2">
      <c r="A215">
        <v>13039990000</v>
      </c>
      <c r="B215" s="7">
        <v>0</v>
      </c>
      <c r="C215" s="7">
        <v>0</v>
      </c>
      <c r="D215" s="7">
        <v>0</v>
      </c>
      <c r="E215" s="7">
        <f>SUM(HousingProblemsTbl5[[#This Row],[T2_est77]:[T2_est91]])</f>
        <v>0</v>
      </c>
      <c r="F215" s="7">
        <v>0</v>
      </c>
      <c r="G215" s="7">
        <v>0</v>
      </c>
      <c r="H215" s="7">
        <v>0</v>
      </c>
      <c r="I215" s="7">
        <f>SUM(HousingProblemsTbl5[[#This Row],[T7_est109]:[T7_est151]])</f>
        <v>0</v>
      </c>
      <c r="J21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16" spans="1:10" x14ac:dyDescent="0.2">
      <c r="A216">
        <v>13043950100</v>
      </c>
      <c r="B216" s="7">
        <v>220</v>
      </c>
      <c r="C216" s="7">
        <v>15</v>
      </c>
      <c r="D216" s="7">
        <v>0</v>
      </c>
      <c r="E216" s="7">
        <f>SUM(HousingProblemsTbl5[[#This Row],[T2_est77]:[T2_est91]])</f>
        <v>235</v>
      </c>
      <c r="F216" s="7">
        <v>400</v>
      </c>
      <c r="G216" s="7">
        <v>270</v>
      </c>
      <c r="H216" s="7">
        <v>150</v>
      </c>
      <c r="I216" s="7">
        <f>SUM(HousingProblemsTbl5[[#This Row],[T7_est109]:[T7_est151]])</f>
        <v>820</v>
      </c>
      <c r="J216" s="5">
        <f>IFERROR(HousingProblemsTbl5[[#This Row],[Total Rental Units with Severe Housing Problems and Equal to or less than 80% AMI]]/HousingProblemsTbl5[[#This Row],[Total Rental Units Equal to or less than 80% AMI]], "-")</f>
        <v>0.28658536585365851</v>
      </c>
    </row>
    <row r="217" spans="1:10" x14ac:dyDescent="0.2">
      <c r="A217">
        <v>13043950200</v>
      </c>
      <c r="B217" s="7">
        <v>60</v>
      </c>
      <c r="C217" s="7">
        <v>0</v>
      </c>
      <c r="D217" s="7">
        <v>10</v>
      </c>
      <c r="E217" s="7">
        <f>SUM(HousingProblemsTbl5[[#This Row],[T2_est77]:[T2_est91]])</f>
        <v>70</v>
      </c>
      <c r="F217" s="7">
        <v>105</v>
      </c>
      <c r="G217" s="7">
        <v>85</v>
      </c>
      <c r="H217" s="7">
        <v>165</v>
      </c>
      <c r="I217" s="7">
        <f>SUM(HousingProblemsTbl5[[#This Row],[T7_est109]:[T7_est151]])</f>
        <v>355</v>
      </c>
      <c r="J217" s="5">
        <f>IFERROR(HousingProblemsTbl5[[#This Row],[Total Rental Units with Severe Housing Problems and Equal to or less than 80% AMI]]/HousingProblemsTbl5[[#This Row],[Total Rental Units Equal to or less than 80% AMI]], "-")</f>
        <v>0.19718309859154928</v>
      </c>
    </row>
    <row r="218" spans="1:10" x14ac:dyDescent="0.2">
      <c r="A218">
        <v>13043950300</v>
      </c>
      <c r="B218" s="7">
        <v>0</v>
      </c>
      <c r="C218" s="7">
        <v>0</v>
      </c>
      <c r="D218" s="7">
        <v>4</v>
      </c>
      <c r="E218" s="7">
        <f>SUM(HousingProblemsTbl5[[#This Row],[T2_est77]:[T2_est91]])</f>
        <v>4</v>
      </c>
      <c r="F218" s="7">
        <v>65</v>
      </c>
      <c r="G218" s="7">
        <v>15</v>
      </c>
      <c r="H218" s="7">
        <v>25</v>
      </c>
      <c r="I218" s="7">
        <f>SUM(HousingProblemsTbl5[[#This Row],[T7_est109]:[T7_est151]])</f>
        <v>105</v>
      </c>
      <c r="J218" s="5">
        <f>IFERROR(HousingProblemsTbl5[[#This Row],[Total Rental Units with Severe Housing Problems and Equal to or less than 80% AMI]]/HousingProblemsTbl5[[#This Row],[Total Rental Units Equal to or less than 80% AMI]], "-")</f>
        <v>3.8095238095238099E-2</v>
      </c>
    </row>
    <row r="219" spans="1:10" x14ac:dyDescent="0.2">
      <c r="A219">
        <v>13045910101</v>
      </c>
      <c r="B219" s="7">
        <v>85</v>
      </c>
      <c r="C219" s="7">
        <v>0</v>
      </c>
      <c r="D219" s="7">
        <v>0</v>
      </c>
      <c r="E219" s="7">
        <f>SUM(HousingProblemsTbl5[[#This Row],[T2_est77]:[T2_est91]])</f>
        <v>85</v>
      </c>
      <c r="F219" s="7">
        <v>135</v>
      </c>
      <c r="G219" s="7">
        <v>75</v>
      </c>
      <c r="H219" s="7">
        <v>465</v>
      </c>
      <c r="I219" s="7">
        <f>SUM(HousingProblemsTbl5[[#This Row],[T7_est109]:[T7_est151]])</f>
        <v>675</v>
      </c>
      <c r="J219" s="5">
        <f>IFERROR(HousingProblemsTbl5[[#This Row],[Total Rental Units with Severe Housing Problems and Equal to or less than 80% AMI]]/HousingProblemsTbl5[[#This Row],[Total Rental Units Equal to or less than 80% AMI]], "-")</f>
        <v>0.12592592592592591</v>
      </c>
    </row>
    <row r="220" spans="1:10" x14ac:dyDescent="0.2">
      <c r="A220">
        <v>13045910103</v>
      </c>
      <c r="B220" s="7">
        <v>60</v>
      </c>
      <c r="C220" s="7">
        <v>30</v>
      </c>
      <c r="D220" s="7">
        <v>0</v>
      </c>
      <c r="E220" s="7">
        <f>SUM(HousingProblemsTbl5[[#This Row],[T2_est77]:[T2_est91]])</f>
        <v>90</v>
      </c>
      <c r="F220" s="7">
        <v>60</v>
      </c>
      <c r="G220" s="7">
        <v>95</v>
      </c>
      <c r="H220" s="7">
        <v>60</v>
      </c>
      <c r="I220" s="7">
        <f>SUM(HousingProblemsTbl5[[#This Row],[T7_est109]:[T7_est151]])</f>
        <v>215</v>
      </c>
      <c r="J220" s="5">
        <f>IFERROR(HousingProblemsTbl5[[#This Row],[Total Rental Units with Severe Housing Problems and Equal to or less than 80% AMI]]/HousingProblemsTbl5[[#This Row],[Total Rental Units Equal to or less than 80% AMI]], "-")</f>
        <v>0.41860465116279072</v>
      </c>
    </row>
    <row r="221" spans="1:10" x14ac:dyDescent="0.2">
      <c r="A221">
        <v>13045910105</v>
      </c>
      <c r="B221" s="7">
        <v>0</v>
      </c>
      <c r="C221" s="7">
        <v>0</v>
      </c>
      <c r="D221" s="7">
        <v>0</v>
      </c>
      <c r="E221" s="7">
        <f>SUM(HousingProblemsTbl5[[#This Row],[T2_est77]:[T2_est91]])</f>
        <v>0</v>
      </c>
      <c r="F221" s="7">
        <v>30</v>
      </c>
      <c r="G221" s="7">
        <v>20</v>
      </c>
      <c r="H221" s="7">
        <v>155</v>
      </c>
      <c r="I221" s="7">
        <f>SUM(HousingProblemsTbl5[[#This Row],[T7_est109]:[T7_est151]])</f>
        <v>205</v>
      </c>
      <c r="J22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2" spans="1:10" x14ac:dyDescent="0.2">
      <c r="A222">
        <v>13045910106</v>
      </c>
      <c r="B222" s="7">
        <v>495</v>
      </c>
      <c r="C222" s="7">
        <v>0</v>
      </c>
      <c r="D222" s="7">
        <v>0</v>
      </c>
      <c r="E222" s="7">
        <f>SUM(HousingProblemsTbl5[[#This Row],[T2_est77]:[T2_est91]])</f>
        <v>495</v>
      </c>
      <c r="F222" s="7">
        <v>575</v>
      </c>
      <c r="G222" s="7">
        <v>45</v>
      </c>
      <c r="H222" s="7">
        <v>150</v>
      </c>
      <c r="I222" s="7">
        <f>SUM(HousingProblemsTbl5[[#This Row],[T7_est109]:[T7_est151]])</f>
        <v>770</v>
      </c>
      <c r="J222" s="5">
        <f>IFERROR(HousingProblemsTbl5[[#This Row],[Total Rental Units with Severe Housing Problems and Equal to or less than 80% AMI]]/HousingProblemsTbl5[[#This Row],[Total Rental Units Equal to or less than 80% AMI]], "-")</f>
        <v>0.6428571428571429</v>
      </c>
    </row>
    <row r="223" spans="1:10" x14ac:dyDescent="0.2">
      <c r="A223">
        <v>13045910201</v>
      </c>
      <c r="B223" s="7">
        <v>0</v>
      </c>
      <c r="C223" s="7">
        <v>0</v>
      </c>
      <c r="D223" s="7">
        <v>0</v>
      </c>
      <c r="E223" s="7">
        <f>SUM(HousingProblemsTbl5[[#This Row],[T2_est77]:[T2_est91]])</f>
        <v>0</v>
      </c>
      <c r="F223" s="7">
        <v>30</v>
      </c>
      <c r="G223" s="7">
        <v>0</v>
      </c>
      <c r="H223" s="7">
        <v>125</v>
      </c>
      <c r="I223" s="7">
        <f>SUM(HousingProblemsTbl5[[#This Row],[T7_est109]:[T7_est151]])</f>
        <v>155</v>
      </c>
      <c r="J22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4" spans="1:10" x14ac:dyDescent="0.2">
      <c r="A224">
        <v>13045910202</v>
      </c>
      <c r="B224" s="7">
        <v>0</v>
      </c>
      <c r="C224" s="7">
        <v>0</v>
      </c>
      <c r="D224" s="7">
        <v>0</v>
      </c>
      <c r="E224" s="7">
        <f>SUM(HousingProblemsTbl5[[#This Row],[T2_est77]:[T2_est91]])</f>
        <v>0</v>
      </c>
      <c r="F224" s="7">
        <v>0</v>
      </c>
      <c r="G224" s="7">
        <v>10</v>
      </c>
      <c r="H224" s="7">
        <v>110</v>
      </c>
      <c r="I224" s="7">
        <f>SUM(HousingProblemsTbl5[[#This Row],[T7_est109]:[T7_est151]])</f>
        <v>120</v>
      </c>
      <c r="J22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5" spans="1:10" x14ac:dyDescent="0.2">
      <c r="A225">
        <v>13045910203</v>
      </c>
      <c r="B225" s="7">
        <v>20</v>
      </c>
      <c r="C225" s="7">
        <v>0</v>
      </c>
      <c r="D225" s="7">
        <v>0</v>
      </c>
      <c r="E225" s="7">
        <f>SUM(HousingProblemsTbl5[[#This Row],[T2_est77]:[T2_est91]])</f>
        <v>20</v>
      </c>
      <c r="F225" s="7">
        <v>20</v>
      </c>
      <c r="G225" s="7">
        <v>0</v>
      </c>
      <c r="H225" s="7">
        <v>95</v>
      </c>
      <c r="I225" s="7">
        <f>SUM(HousingProblemsTbl5[[#This Row],[T7_est109]:[T7_est151]])</f>
        <v>115</v>
      </c>
      <c r="J225" s="5">
        <f>IFERROR(HousingProblemsTbl5[[#This Row],[Total Rental Units with Severe Housing Problems and Equal to or less than 80% AMI]]/HousingProblemsTbl5[[#This Row],[Total Rental Units Equal to or less than 80% AMI]], "-")</f>
        <v>0.17391304347826086</v>
      </c>
    </row>
    <row r="226" spans="1:10" x14ac:dyDescent="0.2">
      <c r="A226">
        <v>13045910301</v>
      </c>
      <c r="B226" s="7">
        <v>135</v>
      </c>
      <c r="C226" s="7">
        <v>20</v>
      </c>
      <c r="D226" s="7">
        <v>0</v>
      </c>
      <c r="E226" s="7">
        <f>SUM(HousingProblemsTbl5[[#This Row],[T2_est77]:[T2_est91]])</f>
        <v>155</v>
      </c>
      <c r="F226" s="7">
        <v>155</v>
      </c>
      <c r="G226" s="7">
        <v>30</v>
      </c>
      <c r="H226" s="7">
        <v>4</v>
      </c>
      <c r="I226" s="7">
        <f>SUM(HousingProblemsTbl5[[#This Row],[T7_est109]:[T7_est151]])</f>
        <v>189</v>
      </c>
      <c r="J226" s="5">
        <f>IFERROR(HousingProblemsTbl5[[#This Row],[Total Rental Units with Severe Housing Problems and Equal to or less than 80% AMI]]/HousingProblemsTbl5[[#This Row],[Total Rental Units Equal to or less than 80% AMI]], "-")</f>
        <v>0.82010582010582012</v>
      </c>
    </row>
    <row r="227" spans="1:10" x14ac:dyDescent="0.2">
      <c r="A227">
        <v>13045910302</v>
      </c>
      <c r="B227" s="7">
        <v>25</v>
      </c>
      <c r="C227" s="7">
        <v>10</v>
      </c>
      <c r="D227" s="7">
        <v>0</v>
      </c>
      <c r="E227" s="7">
        <f>SUM(HousingProblemsTbl5[[#This Row],[T2_est77]:[T2_est91]])</f>
        <v>35</v>
      </c>
      <c r="F227" s="7">
        <v>45</v>
      </c>
      <c r="G227" s="7">
        <v>60</v>
      </c>
      <c r="H227" s="7">
        <v>80</v>
      </c>
      <c r="I227" s="7">
        <f>SUM(HousingProblemsTbl5[[#This Row],[T7_est109]:[T7_est151]])</f>
        <v>185</v>
      </c>
      <c r="J227" s="5">
        <f>IFERROR(HousingProblemsTbl5[[#This Row],[Total Rental Units with Severe Housing Problems and Equal to or less than 80% AMI]]/HousingProblemsTbl5[[#This Row],[Total Rental Units Equal to or less than 80% AMI]], "-")</f>
        <v>0.1891891891891892</v>
      </c>
    </row>
    <row r="228" spans="1:10" x14ac:dyDescent="0.2">
      <c r="A228">
        <v>13045910400</v>
      </c>
      <c r="B228" s="7">
        <v>25</v>
      </c>
      <c r="C228" s="7">
        <v>0</v>
      </c>
      <c r="D228" s="7">
        <v>0</v>
      </c>
      <c r="E228" s="7">
        <f>SUM(HousingProblemsTbl5[[#This Row],[T2_est77]:[T2_est91]])</f>
        <v>25</v>
      </c>
      <c r="F228" s="7">
        <v>95</v>
      </c>
      <c r="G228" s="7">
        <v>100</v>
      </c>
      <c r="H228" s="7">
        <v>80</v>
      </c>
      <c r="I228" s="7">
        <f>SUM(HousingProblemsTbl5[[#This Row],[T7_est109]:[T7_est151]])</f>
        <v>275</v>
      </c>
      <c r="J228" s="5">
        <f>IFERROR(HousingProblemsTbl5[[#This Row],[Total Rental Units with Severe Housing Problems and Equal to or less than 80% AMI]]/HousingProblemsTbl5[[#This Row],[Total Rental Units Equal to or less than 80% AMI]], "-")</f>
        <v>9.0909090909090912E-2</v>
      </c>
    </row>
    <row r="229" spans="1:10" x14ac:dyDescent="0.2">
      <c r="A229">
        <v>13045910502</v>
      </c>
      <c r="B229" s="7">
        <v>300</v>
      </c>
      <c r="C229" s="7">
        <v>55</v>
      </c>
      <c r="D229" s="7">
        <v>45</v>
      </c>
      <c r="E229" s="7">
        <f>SUM(HousingProblemsTbl5[[#This Row],[T2_est77]:[T2_est91]])</f>
        <v>400</v>
      </c>
      <c r="F229" s="7">
        <v>450</v>
      </c>
      <c r="G229" s="7">
        <v>350</v>
      </c>
      <c r="H229" s="7">
        <v>165</v>
      </c>
      <c r="I229" s="7">
        <f>SUM(HousingProblemsTbl5[[#This Row],[T7_est109]:[T7_est151]])</f>
        <v>965</v>
      </c>
      <c r="J229" s="5">
        <f>IFERROR(HousingProblemsTbl5[[#This Row],[Total Rental Units with Severe Housing Problems and Equal to or less than 80% AMI]]/HousingProblemsTbl5[[#This Row],[Total Rental Units Equal to or less than 80% AMI]], "-")</f>
        <v>0.41450777202072536</v>
      </c>
    </row>
    <row r="230" spans="1:10" x14ac:dyDescent="0.2">
      <c r="A230">
        <v>13045910503</v>
      </c>
      <c r="B230" s="7">
        <v>220</v>
      </c>
      <c r="C230" s="7">
        <v>70</v>
      </c>
      <c r="D230" s="7">
        <v>0</v>
      </c>
      <c r="E230" s="7">
        <f>SUM(HousingProblemsTbl5[[#This Row],[T2_est77]:[T2_est91]])</f>
        <v>290</v>
      </c>
      <c r="F230" s="7">
        <v>300</v>
      </c>
      <c r="G230" s="7">
        <v>100</v>
      </c>
      <c r="H230" s="7">
        <v>210</v>
      </c>
      <c r="I230" s="7">
        <f>SUM(HousingProblemsTbl5[[#This Row],[T7_est109]:[T7_est151]])</f>
        <v>610</v>
      </c>
      <c r="J230" s="5">
        <f>IFERROR(HousingProblemsTbl5[[#This Row],[Total Rental Units with Severe Housing Problems and Equal to or less than 80% AMI]]/HousingProblemsTbl5[[#This Row],[Total Rental Units Equal to or less than 80% AMI]], "-")</f>
        <v>0.47540983606557374</v>
      </c>
    </row>
    <row r="231" spans="1:10" x14ac:dyDescent="0.2">
      <c r="A231">
        <v>13045910504</v>
      </c>
      <c r="B231" s="7">
        <v>90</v>
      </c>
      <c r="C231" s="7">
        <v>0</v>
      </c>
      <c r="D231" s="7">
        <v>0</v>
      </c>
      <c r="E231" s="7">
        <f>SUM(HousingProblemsTbl5[[#This Row],[T2_est77]:[T2_est91]])</f>
        <v>90</v>
      </c>
      <c r="F231" s="7">
        <v>250</v>
      </c>
      <c r="G231" s="7">
        <v>50</v>
      </c>
      <c r="H231" s="7">
        <v>0</v>
      </c>
      <c r="I231" s="7">
        <f>SUM(HousingProblemsTbl5[[#This Row],[T7_est109]:[T7_est151]])</f>
        <v>300</v>
      </c>
      <c r="J231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232" spans="1:10" x14ac:dyDescent="0.2">
      <c r="A232">
        <v>13045910600</v>
      </c>
      <c r="B232" s="7">
        <v>175</v>
      </c>
      <c r="C232" s="7">
        <v>95</v>
      </c>
      <c r="D232" s="7">
        <v>0</v>
      </c>
      <c r="E232" s="7">
        <f>SUM(HousingProblemsTbl5[[#This Row],[T2_est77]:[T2_est91]])</f>
        <v>270</v>
      </c>
      <c r="F232" s="7">
        <v>320</v>
      </c>
      <c r="G232" s="7">
        <v>225</v>
      </c>
      <c r="H232" s="7">
        <v>120</v>
      </c>
      <c r="I232" s="7">
        <f>SUM(HousingProblemsTbl5[[#This Row],[T7_est109]:[T7_est151]])</f>
        <v>665</v>
      </c>
      <c r="J232" s="5">
        <f>IFERROR(HousingProblemsTbl5[[#This Row],[Total Rental Units with Severe Housing Problems and Equal to or less than 80% AMI]]/HousingProblemsTbl5[[#This Row],[Total Rental Units Equal to or less than 80% AMI]], "-")</f>
        <v>0.40601503759398494</v>
      </c>
    </row>
    <row r="233" spans="1:10" x14ac:dyDescent="0.2">
      <c r="A233">
        <v>13045910704</v>
      </c>
      <c r="B233" s="7">
        <v>65</v>
      </c>
      <c r="C233" s="7">
        <v>0</v>
      </c>
      <c r="D233" s="7">
        <v>0</v>
      </c>
      <c r="E233" s="7">
        <f>SUM(HousingProblemsTbl5[[#This Row],[T2_est77]:[T2_est91]])</f>
        <v>65</v>
      </c>
      <c r="F233" s="7">
        <v>65</v>
      </c>
      <c r="G233" s="7">
        <v>65</v>
      </c>
      <c r="H233" s="7">
        <v>45</v>
      </c>
      <c r="I233" s="7">
        <f>SUM(HousingProblemsTbl5[[#This Row],[T7_est109]:[T7_est151]])</f>
        <v>175</v>
      </c>
      <c r="J233" s="5">
        <f>IFERROR(HousingProblemsTbl5[[#This Row],[Total Rental Units with Severe Housing Problems and Equal to or less than 80% AMI]]/HousingProblemsTbl5[[#This Row],[Total Rental Units Equal to or less than 80% AMI]], "-")</f>
        <v>0.37142857142857144</v>
      </c>
    </row>
    <row r="234" spans="1:10" x14ac:dyDescent="0.2">
      <c r="A234">
        <v>13045910705</v>
      </c>
      <c r="B234" s="7">
        <v>265</v>
      </c>
      <c r="C234" s="7">
        <v>0</v>
      </c>
      <c r="D234" s="7">
        <v>0</v>
      </c>
      <c r="E234" s="7">
        <f>SUM(HousingProblemsTbl5[[#This Row],[T2_est77]:[T2_est91]])</f>
        <v>265</v>
      </c>
      <c r="F234" s="7">
        <v>325</v>
      </c>
      <c r="G234" s="7">
        <v>185</v>
      </c>
      <c r="H234" s="7">
        <v>185</v>
      </c>
      <c r="I234" s="7">
        <f>SUM(HousingProblemsTbl5[[#This Row],[T7_est109]:[T7_est151]])</f>
        <v>695</v>
      </c>
      <c r="J234" s="5">
        <f>IFERROR(HousingProblemsTbl5[[#This Row],[Total Rental Units with Severe Housing Problems and Equal to or less than 80% AMI]]/HousingProblemsTbl5[[#This Row],[Total Rental Units Equal to or less than 80% AMI]], "-")</f>
        <v>0.38129496402877699</v>
      </c>
    </row>
    <row r="235" spans="1:10" x14ac:dyDescent="0.2">
      <c r="A235">
        <v>13045910706</v>
      </c>
      <c r="B235" s="7">
        <v>0</v>
      </c>
      <c r="C235" s="7">
        <v>0</v>
      </c>
      <c r="D235" s="7">
        <v>0</v>
      </c>
      <c r="E235" s="7">
        <f>SUM(HousingProblemsTbl5[[#This Row],[T2_est77]:[T2_est91]])</f>
        <v>0</v>
      </c>
      <c r="F235" s="7">
        <v>0</v>
      </c>
      <c r="G235" s="7">
        <v>55</v>
      </c>
      <c r="H235" s="7">
        <v>10</v>
      </c>
      <c r="I235" s="7">
        <f>SUM(HousingProblemsTbl5[[#This Row],[T7_est109]:[T7_est151]])</f>
        <v>65</v>
      </c>
      <c r="J23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6" spans="1:10" x14ac:dyDescent="0.2">
      <c r="A236">
        <v>13045910707</v>
      </c>
      <c r="B236" s="7">
        <v>0</v>
      </c>
      <c r="C236" s="7">
        <v>0</v>
      </c>
      <c r="D236" s="7">
        <v>0</v>
      </c>
      <c r="E236" s="7">
        <f>SUM(HousingProblemsTbl5[[#This Row],[T2_est77]:[T2_est91]])</f>
        <v>0</v>
      </c>
      <c r="F236" s="7">
        <v>45</v>
      </c>
      <c r="G236" s="7">
        <v>0</v>
      </c>
      <c r="H236" s="7">
        <v>0</v>
      </c>
      <c r="I236" s="7">
        <f>SUM(HousingProblemsTbl5[[#This Row],[T7_est109]:[T7_est151]])</f>
        <v>45</v>
      </c>
      <c r="J23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7" spans="1:10" x14ac:dyDescent="0.2">
      <c r="A237">
        <v>13045910708</v>
      </c>
      <c r="B237" s="7">
        <v>135</v>
      </c>
      <c r="C237" s="7">
        <v>0</v>
      </c>
      <c r="D237" s="7">
        <v>30</v>
      </c>
      <c r="E237" s="7">
        <f>SUM(HousingProblemsTbl5[[#This Row],[T2_est77]:[T2_est91]])</f>
        <v>165</v>
      </c>
      <c r="F237" s="7">
        <v>330</v>
      </c>
      <c r="G237" s="7">
        <v>130</v>
      </c>
      <c r="H237" s="7">
        <v>165</v>
      </c>
      <c r="I237" s="7">
        <f>SUM(HousingProblemsTbl5[[#This Row],[T7_est109]:[T7_est151]])</f>
        <v>625</v>
      </c>
      <c r="J237" s="5">
        <f>IFERROR(HousingProblemsTbl5[[#This Row],[Total Rental Units with Severe Housing Problems and Equal to or less than 80% AMI]]/HousingProblemsTbl5[[#This Row],[Total Rental Units Equal to or less than 80% AMI]], "-")</f>
        <v>0.26400000000000001</v>
      </c>
    </row>
    <row r="238" spans="1:10" x14ac:dyDescent="0.2">
      <c r="A238">
        <v>13045910709</v>
      </c>
      <c r="B238" s="7">
        <v>35</v>
      </c>
      <c r="C238" s="7">
        <v>0</v>
      </c>
      <c r="D238" s="7">
        <v>0</v>
      </c>
      <c r="E238" s="7">
        <f>SUM(HousingProblemsTbl5[[#This Row],[T2_est77]:[T2_est91]])</f>
        <v>35</v>
      </c>
      <c r="F238" s="7">
        <v>35</v>
      </c>
      <c r="G238" s="7">
        <v>30</v>
      </c>
      <c r="H238" s="7">
        <v>75</v>
      </c>
      <c r="I238" s="7">
        <f>SUM(HousingProblemsTbl5[[#This Row],[T7_est109]:[T7_est151]])</f>
        <v>140</v>
      </c>
      <c r="J238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39" spans="1:10" x14ac:dyDescent="0.2">
      <c r="A239">
        <v>13045910800</v>
      </c>
      <c r="B239" s="7">
        <v>20</v>
      </c>
      <c r="C239" s="7">
        <v>4</v>
      </c>
      <c r="D239" s="7">
        <v>10</v>
      </c>
      <c r="E239" s="7">
        <f>SUM(HousingProblemsTbl5[[#This Row],[T2_est77]:[T2_est91]])</f>
        <v>34</v>
      </c>
      <c r="F239" s="7">
        <v>80</v>
      </c>
      <c r="G239" s="7">
        <v>50</v>
      </c>
      <c r="H239" s="7">
        <v>55</v>
      </c>
      <c r="I239" s="7">
        <f>SUM(HousingProblemsTbl5[[#This Row],[T7_est109]:[T7_est151]])</f>
        <v>185</v>
      </c>
      <c r="J239" s="5">
        <f>IFERROR(HousingProblemsTbl5[[#This Row],[Total Rental Units with Severe Housing Problems and Equal to or less than 80% AMI]]/HousingProblemsTbl5[[#This Row],[Total Rental Units Equal to or less than 80% AMI]], "-")</f>
        <v>0.18378378378378379</v>
      </c>
    </row>
    <row r="240" spans="1:10" x14ac:dyDescent="0.2">
      <c r="A240">
        <v>13045910900</v>
      </c>
      <c r="B240" s="7">
        <v>40</v>
      </c>
      <c r="C240" s="7">
        <v>4</v>
      </c>
      <c r="D240" s="7">
        <v>60</v>
      </c>
      <c r="E240" s="7">
        <f>SUM(HousingProblemsTbl5[[#This Row],[T2_est77]:[T2_est91]])</f>
        <v>104</v>
      </c>
      <c r="F240" s="7">
        <v>85</v>
      </c>
      <c r="G240" s="7">
        <v>45</v>
      </c>
      <c r="H240" s="7">
        <v>70</v>
      </c>
      <c r="I240" s="7">
        <f>SUM(HousingProblemsTbl5[[#This Row],[T7_est109]:[T7_est151]])</f>
        <v>200</v>
      </c>
      <c r="J240" s="5">
        <f>IFERROR(HousingProblemsTbl5[[#This Row],[Total Rental Units with Severe Housing Problems and Equal to or less than 80% AMI]]/HousingProblemsTbl5[[#This Row],[Total Rental Units Equal to or less than 80% AMI]], "-")</f>
        <v>0.52</v>
      </c>
    </row>
    <row r="241" spans="1:10" x14ac:dyDescent="0.2">
      <c r="A241">
        <v>13045911001</v>
      </c>
      <c r="B241" s="7">
        <v>75</v>
      </c>
      <c r="C241" s="7">
        <v>30</v>
      </c>
      <c r="D241" s="7">
        <v>0</v>
      </c>
      <c r="E241" s="7">
        <f>SUM(HousingProblemsTbl5[[#This Row],[T2_est77]:[T2_est91]])</f>
        <v>105</v>
      </c>
      <c r="F241" s="7">
        <v>105</v>
      </c>
      <c r="G241" s="7">
        <v>30</v>
      </c>
      <c r="H241" s="7">
        <v>85</v>
      </c>
      <c r="I241" s="7">
        <f>SUM(HousingProblemsTbl5[[#This Row],[T7_est109]:[T7_est151]])</f>
        <v>220</v>
      </c>
      <c r="J241" s="5">
        <f>IFERROR(HousingProblemsTbl5[[#This Row],[Total Rental Units with Severe Housing Problems and Equal to or less than 80% AMI]]/HousingProblemsTbl5[[#This Row],[Total Rental Units Equal to or less than 80% AMI]], "-")</f>
        <v>0.47727272727272729</v>
      </c>
    </row>
    <row r="242" spans="1:10" x14ac:dyDescent="0.2">
      <c r="A242">
        <v>13045911002</v>
      </c>
      <c r="B242" s="7">
        <v>85</v>
      </c>
      <c r="C242" s="7">
        <v>40</v>
      </c>
      <c r="D242" s="7">
        <v>0</v>
      </c>
      <c r="E242" s="7">
        <f>SUM(HousingProblemsTbl5[[#This Row],[T2_est77]:[T2_est91]])</f>
        <v>125</v>
      </c>
      <c r="F242" s="7">
        <v>175</v>
      </c>
      <c r="G242" s="7">
        <v>165</v>
      </c>
      <c r="H242" s="7">
        <v>125</v>
      </c>
      <c r="I242" s="7">
        <f>SUM(HousingProblemsTbl5[[#This Row],[T7_est109]:[T7_est151]])</f>
        <v>465</v>
      </c>
      <c r="J242" s="5">
        <f>IFERROR(HousingProblemsTbl5[[#This Row],[Total Rental Units with Severe Housing Problems and Equal to or less than 80% AMI]]/HousingProblemsTbl5[[#This Row],[Total Rental Units Equal to or less than 80% AMI]], "-")</f>
        <v>0.26881720430107525</v>
      </c>
    </row>
    <row r="243" spans="1:10" x14ac:dyDescent="0.2">
      <c r="A243">
        <v>13045911101</v>
      </c>
      <c r="B243" s="7">
        <v>185</v>
      </c>
      <c r="C243" s="7">
        <v>50</v>
      </c>
      <c r="D243" s="7">
        <v>30</v>
      </c>
      <c r="E243" s="7">
        <f>SUM(HousingProblemsTbl5[[#This Row],[T2_est77]:[T2_est91]])</f>
        <v>265</v>
      </c>
      <c r="F243" s="7">
        <v>370</v>
      </c>
      <c r="G243" s="7">
        <v>245</v>
      </c>
      <c r="H243" s="7">
        <v>170</v>
      </c>
      <c r="I243" s="7">
        <f>SUM(HousingProblemsTbl5[[#This Row],[T7_est109]:[T7_est151]])</f>
        <v>785</v>
      </c>
      <c r="J243" s="5">
        <f>IFERROR(HousingProblemsTbl5[[#This Row],[Total Rental Units with Severe Housing Problems and Equal to or less than 80% AMI]]/HousingProblemsTbl5[[#This Row],[Total Rental Units Equal to or less than 80% AMI]], "-")</f>
        <v>0.33757961783439489</v>
      </c>
    </row>
    <row r="244" spans="1:10" x14ac:dyDescent="0.2">
      <c r="A244">
        <v>13045911102</v>
      </c>
      <c r="B244" s="7">
        <v>25</v>
      </c>
      <c r="C244" s="7">
        <v>30</v>
      </c>
      <c r="D244" s="7">
        <v>0</v>
      </c>
      <c r="E244" s="7">
        <f>SUM(HousingProblemsTbl5[[#This Row],[T2_est77]:[T2_est91]])</f>
        <v>55</v>
      </c>
      <c r="F244" s="7">
        <v>50</v>
      </c>
      <c r="G244" s="7">
        <v>50</v>
      </c>
      <c r="H244" s="7">
        <v>30</v>
      </c>
      <c r="I244" s="7">
        <f>SUM(HousingProblemsTbl5[[#This Row],[T7_est109]:[T7_est151]])</f>
        <v>130</v>
      </c>
      <c r="J244" s="5">
        <f>IFERROR(HousingProblemsTbl5[[#This Row],[Total Rental Units with Severe Housing Problems and Equal to or less than 80% AMI]]/HousingProblemsTbl5[[#This Row],[Total Rental Units Equal to or less than 80% AMI]], "-")</f>
        <v>0.42307692307692307</v>
      </c>
    </row>
    <row r="245" spans="1:10" x14ac:dyDescent="0.2">
      <c r="A245">
        <v>13045911201</v>
      </c>
      <c r="B245" s="7">
        <v>80</v>
      </c>
      <c r="C245" s="7">
        <v>0</v>
      </c>
      <c r="D245" s="7">
        <v>0</v>
      </c>
      <c r="E245" s="7">
        <f>SUM(HousingProblemsTbl5[[#This Row],[T2_est77]:[T2_est91]])</f>
        <v>80</v>
      </c>
      <c r="F245" s="7">
        <v>150</v>
      </c>
      <c r="G245" s="7">
        <v>30</v>
      </c>
      <c r="H245" s="7">
        <v>55</v>
      </c>
      <c r="I245" s="7">
        <f>SUM(HousingProblemsTbl5[[#This Row],[T7_est109]:[T7_est151]])</f>
        <v>235</v>
      </c>
      <c r="J245" s="5">
        <f>IFERROR(HousingProblemsTbl5[[#This Row],[Total Rental Units with Severe Housing Problems and Equal to or less than 80% AMI]]/HousingProblemsTbl5[[#This Row],[Total Rental Units Equal to or less than 80% AMI]], "-")</f>
        <v>0.34042553191489361</v>
      </c>
    </row>
    <row r="246" spans="1:10" x14ac:dyDescent="0.2">
      <c r="A246">
        <v>13045911202</v>
      </c>
      <c r="B246" s="7">
        <v>70</v>
      </c>
      <c r="C246" s="7">
        <v>10</v>
      </c>
      <c r="D246" s="7">
        <v>0</v>
      </c>
      <c r="E246" s="7">
        <f>SUM(HousingProblemsTbl5[[#This Row],[T2_est77]:[T2_est91]])</f>
        <v>80</v>
      </c>
      <c r="F246" s="7">
        <v>95</v>
      </c>
      <c r="G246" s="7">
        <v>80</v>
      </c>
      <c r="H246" s="7">
        <v>35</v>
      </c>
      <c r="I246" s="7">
        <f>SUM(HousingProblemsTbl5[[#This Row],[T7_est109]:[T7_est151]])</f>
        <v>210</v>
      </c>
      <c r="J246" s="5">
        <f>IFERROR(HousingProblemsTbl5[[#This Row],[Total Rental Units with Severe Housing Problems and Equal to or less than 80% AMI]]/HousingProblemsTbl5[[#This Row],[Total Rental Units Equal to or less than 80% AMI]], "-")</f>
        <v>0.38095238095238093</v>
      </c>
    </row>
    <row r="247" spans="1:10" x14ac:dyDescent="0.2">
      <c r="A247">
        <v>13047030100</v>
      </c>
      <c r="B247" s="7">
        <v>170</v>
      </c>
      <c r="C247" s="7">
        <v>15</v>
      </c>
      <c r="D247" s="7">
        <v>0</v>
      </c>
      <c r="E247" s="7">
        <f>SUM(HousingProblemsTbl5[[#This Row],[T2_est77]:[T2_est91]])</f>
        <v>185</v>
      </c>
      <c r="F247" s="7">
        <v>200</v>
      </c>
      <c r="G247" s="7">
        <v>100</v>
      </c>
      <c r="H247" s="7">
        <v>125</v>
      </c>
      <c r="I247" s="7">
        <f>SUM(HousingProblemsTbl5[[#This Row],[T7_est109]:[T7_est151]])</f>
        <v>425</v>
      </c>
      <c r="J247" s="5">
        <f>IFERROR(HousingProblemsTbl5[[#This Row],[Total Rental Units with Severe Housing Problems and Equal to or less than 80% AMI]]/HousingProblemsTbl5[[#This Row],[Total Rental Units Equal to or less than 80% AMI]], "-")</f>
        <v>0.43529411764705883</v>
      </c>
    </row>
    <row r="248" spans="1:10" x14ac:dyDescent="0.2">
      <c r="A248">
        <v>13047030201</v>
      </c>
      <c r="B248" s="7">
        <v>75</v>
      </c>
      <c r="C248" s="7">
        <v>0</v>
      </c>
      <c r="D248" s="7">
        <v>15</v>
      </c>
      <c r="E248" s="7">
        <f>SUM(HousingProblemsTbl5[[#This Row],[T2_est77]:[T2_est91]])</f>
        <v>90</v>
      </c>
      <c r="F248" s="7">
        <v>175</v>
      </c>
      <c r="G248" s="7">
        <v>160</v>
      </c>
      <c r="H248" s="7">
        <v>160</v>
      </c>
      <c r="I248" s="7">
        <f>SUM(HousingProblemsTbl5[[#This Row],[T7_est109]:[T7_est151]])</f>
        <v>495</v>
      </c>
      <c r="J248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249" spans="1:10" x14ac:dyDescent="0.2">
      <c r="A249">
        <v>13047030202</v>
      </c>
      <c r="B249" s="7">
        <v>45</v>
      </c>
      <c r="C249" s="7">
        <v>0</v>
      </c>
      <c r="D249" s="7">
        <v>0</v>
      </c>
      <c r="E249" s="7">
        <f>SUM(HousingProblemsTbl5[[#This Row],[T2_est77]:[T2_est91]])</f>
        <v>45</v>
      </c>
      <c r="F249" s="7">
        <v>70</v>
      </c>
      <c r="G249" s="7">
        <v>65</v>
      </c>
      <c r="H249" s="7">
        <v>105</v>
      </c>
      <c r="I249" s="7">
        <f>SUM(HousingProblemsTbl5[[#This Row],[T7_est109]:[T7_est151]])</f>
        <v>240</v>
      </c>
      <c r="J249" s="5">
        <f>IFERROR(HousingProblemsTbl5[[#This Row],[Total Rental Units with Severe Housing Problems and Equal to or less than 80% AMI]]/HousingProblemsTbl5[[#This Row],[Total Rental Units Equal to or less than 80% AMI]], "-")</f>
        <v>0.1875</v>
      </c>
    </row>
    <row r="250" spans="1:10" x14ac:dyDescent="0.2">
      <c r="A250">
        <v>13047030303</v>
      </c>
      <c r="B250" s="7">
        <v>0</v>
      </c>
      <c r="C250" s="7">
        <v>0</v>
      </c>
      <c r="D250" s="7">
        <v>0</v>
      </c>
      <c r="E250" s="7">
        <f>SUM(HousingProblemsTbl5[[#This Row],[T2_est77]:[T2_est91]])</f>
        <v>0</v>
      </c>
      <c r="F250" s="7">
        <v>0</v>
      </c>
      <c r="G250" s="7">
        <v>20</v>
      </c>
      <c r="H250" s="7">
        <v>95</v>
      </c>
      <c r="I250" s="7">
        <f>SUM(HousingProblemsTbl5[[#This Row],[T7_est109]:[T7_est151]])</f>
        <v>115</v>
      </c>
      <c r="J25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1" spans="1:10" x14ac:dyDescent="0.2">
      <c r="A251">
        <v>13047030304</v>
      </c>
      <c r="B251" s="7">
        <v>25</v>
      </c>
      <c r="C251" s="7">
        <v>0</v>
      </c>
      <c r="D251" s="7">
        <v>0</v>
      </c>
      <c r="E251" s="7">
        <f>SUM(HousingProblemsTbl5[[#This Row],[T2_est77]:[T2_est91]])</f>
        <v>25</v>
      </c>
      <c r="F251" s="7">
        <v>25</v>
      </c>
      <c r="G251" s="7">
        <v>10</v>
      </c>
      <c r="H251" s="7">
        <v>25</v>
      </c>
      <c r="I251" s="7">
        <f>SUM(HousingProblemsTbl5[[#This Row],[T7_est109]:[T7_est151]])</f>
        <v>60</v>
      </c>
      <c r="J251" s="5">
        <f>IFERROR(HousingProblemsTbl5[[#This Row],[Total Rental Units with Severe Housing Problems and Equal to or less than 80% AMI]]/HousingProblemsTbl5[[#This Row],[Total Rental Units Equal to or less than 80% AMI]], "-")</f>
        <v>0.41666666666666669</v>
      </c>
    </row>
    <row r="252" spans="1:10" x14ac:dyDescent="0.2">
      <c r="A252">
        <v>13047030305</v>
      </c>
      <c r="B252" s="7">
        <v>25</v>
      </c>
      <c r="C252" s="7">
        <v>0</v>
      </c>
      <c r="D252" s="7">
        <v>0</v>
      </c>
      <c r="E252" s="7">
        <f>SUM(HousingProblemsTbl5[[#This Row],[T2_est77]:[T2_est91]])</f>
        <v>25</v>
      </c>
      <c r="F252" s="7">
        <v>55</v>
      </c>
      <c r="G252" s="7">
        <v>0</v>
      </c>
      <c r="H252" s="7">
        <v>20</v>
      </c>
      <c r="I252" s="7">
        <f>SUM(HousingProblemsTbl5[[#This Row],[T7_est109]:[T7_est151]])</f>
        <v>75</v>
      </c>
      <c r="J252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53" spans="1:10" x14ac:dyDescent="0.2">
      <c r="A253">
        <v>13047030306</v>
      </c>
      <c r="B253" s="7">
        <v>20</v>
      </c>
      <c r="C253" s="7">
        <v>0</v>
      </c>
      <c r="D253" s="7">
        <v>0</v>
      </c>
      <c r="E253" s="7">
        <f>SUM(HousingProblemsTbl5[[#This Row],[T2_est77]:[T2_est91]])</f>
        <v>20</v>
      </c>
      <c r="F253" s="7">
        <v>20</v>
      </c>
      <c r="G253" s="7">
        <v>25</v>
      </c>
      <c r="H253" s="7">
        <v>170</v>
      </c>
      <c r="I253" s="7">
        <f>SUM(HousingProblemsTbl5[[#This Row],[T7_est109]:[T7_est151]])</f>
        <v>215</v>
      </c>
      <c r="J253" s="5">
        <f>IFERROR(HousingProblemsTbl5[[#This Row],[Total Rental Units with Severe Housing Problems and Equal to or less than 80% AMI]]/HousingProblemsTbl5[[#This Row],[Total Rental Units Equal to or less than 80% AMI]], "-")</f>
        <v>9.3023255813953487E-2</v>
      </c>
    </row>
    <row r="254" spans="1:10" x14ac:dyDescent="0.2">
      <c r="A254">
        <v>13047030402</v>
      </c>
      <c r="B254" s="7">
        <v>35</v>
      </c>
      <c r="C254" s="7">
        <v>50</v>
      </c>
      <c r="D254" s="7">
        <v>0</v>
      </c>
      <c r="E254" s="7">
        <f>SUM(HousingProblemsTbl5[[#This Row],[T2_est77]:[T2_est91]])</f>
        <v>85</v>
      </c>
      <c r="F254" s="7">
        <v>35</v>
      </c>
      <c r="G254" s="7">
        <v>70</v>
      </c>
      <c r="H254" s="7">
        <v>135</v>
      </c>
      <c r="I254" s="7">
        <f>SUM(HousingProblemsTbl5[[#This Row],[T7_est109]:[T7_est151]])</f>
        <v>240</v>
      </c>
      <c r="J254" s="5">
        <f>IFERROR(HousingProblemsTbl5[[#This Row],[Total Rental Units with Severe Housing Problems and Equal to or less than 80% AMI]]/HousingProblemsTbl5[[#This Row],[Total Rental Units Equal to or less than 80% AMI]], "-")</f>
        <v>0.35416666666666669</v>
      </c>
    </row>
    <row r="255" spans="1:10" x14ac:dyDescent="0.2">
      <c r="A255">
        <v>13047030403</v>
      </c>
      <c r="B255" s="7">
        <v>0</v>
      </c>
      <c r="C255" s="7">
        <v>0</v>
      </c>
      <c r="D255" s="7">
        <v>0</v>
      </c>
      <c r="E255" s="7">
        <f>SUM(HousingProblemsTbl5[[#This Row],[T2_est77]:[T2_est91]])</f>
        <v>0</v>
      </c>
      <c r="F255" s="7">
        <v>0</v>
      </c>
      <c r="G255" s="7">
        <v>70</v>
      </c>
      <c r="H255" s="7">
        <v>0</v>
      </c>
      <c r="I255" s="7">
        <f>SUM(HousingProblemsTbl5[[#This Row],[T7_est109]:[T7_est151]])</f>
        <v>70</v>
      </c>
      <c r="J25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6" spans="1:10" x14ac:dyDescent="0.2">
      <c r="A256">
        <v>13047030404</v>
      </c>
      <c r="B256" s="7">
        <v>0</v>
      </c>
      <c r="C256" s="7">
        <v>0</v>
      </c>
      <c r="D256" s="7">
        <v>0</v>
      </c>
      <c r="E256" s="7">
        <f>SUM(HousingProblemsTbl5[[#This Row],[T2_est77]:[T2_est91]])</f>
        <v>0</v>
      </c>
      <c r="F256" s="7">
        <v>10</v>
      </c>
      <c r="G256" s="7">
        <v>15</v>
      </c>
      <c r="H256" s="7">
        <v>20</v>
      </c>
      <c r="I256" s="7">
        <f>SUM(HousingProblemsTbl5[[#This Row],[T7_est109]:[T7_est151]])</f>
        <v>45</v>
      </c>
      <c r="J25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7" spans="1:10" x14ac:dyDescent="0.2">
      <c r="A257">
        <v>13047030501</v>
      </c>
      <c r="B257" s="7">
        <v>35</v>
      </c>
      <c r="C257" s="7">
        <v>20</v>
      </c>
      <c r="D257" s="7">
        <v>0</v>
      </c>
      <c r="E257" s="7">
        <f>SUM(HousingProblemsTbl5[[#This Row],[T2_est77]:[T2_est91]])</f>
        <v>55</v>
      </c>
      <c r="F257" s="7">
        <v>35</v>
      </c>
      <c r="G257" s="7">
        <v>40</v>
      </c>
      <c r="H257" s="7">
        <v>135</v>
      </c>
      <c r="I257" s="7">
        <f>SUM(HousingProblemsTbl5[[#This Row],[T7_est109]:[T7_est151]])</f>
        <v>210</v>
      </c>
      <c r="J257" s="5">
        <f>IFERROR(HousingProblemsTbl5[[#This Row],[Total Rental Units with Severe Housing Problems and Equal to or less than 80% AMI]]/HousingProblemsTbl5[[#This Row],[Total Rental Units Equal to or less than 80% AMI]], "-")</f>
        <v>0.26190476190476192</v>
      </c>
    </row>
    <row r="258" spans="1:10" x14ac:dyDescent="0.2">
      <c r="A258">
        <v>13047030502</v>
      </c>
      <c r="B258" s="7">
        <v>35</v>
      </c>
      <c r="C258" s="7">
        <v>0</v>
      </c>
      <c r="D258" s="7">
        <v>0</v>
      </c>
      <c r="E258" s="7">
        <f>SUM(HousingProblemsTbl5[[#This Row],[T2_est77]:[T2_est91]])</f>
        <v>35</v>
      </c>
      <c r="F258" s="7">
        <v>105</v>
      </c>
      <c r="G258" s="7">
        <v>80</v>
      </c>
      <c r="H258" s="7">
        <v>50</v>
      </c>
      <c r="I258" s="7">
        <f>SUM(HousingProblemsTbl5[[#This Row],[T7_est109]:[T7_est151]])</f>
        <v>235</v>
      </c>
      <c r="J258" s="5">
        <f>IFERROR(HousingProblemsTbl5[[#This Row],[Total Rental Units with Severe Housing Problems and Equal to or less than 80% AMI]]/HousingProblemsTbl5[[#This Row],[Total Rental Units Equal to or less than 80% AMI]], "-")</f>
        <v>0.14893617021276595</v>
      </c>
    </row>
    <row r="259" spans="1:10" x14ac:dyDescent="0.2">
      <c r="A259">
        <v>13047030600</v>
      </c>
      <c r="B259" s="7">
        <v>50</v>
      </c>
      <c r="C259" s="7">
        <v>110</v>
      </c>
      <c r="D259" s="7">
        <v>0</v>
      </c>
      <c r="E259" s="7">
        <f>SUM(HousingProblemsTbl5[[#This Row],[T2_est77]:[T2_est91]])</f>
        <v>160</v>
      </c>
      <c r="F259" s="7">
        <v>70</v>
      </c>
      <c r="G259" s="7">
        <v>160</v>
      </c>
      <c r="H259" s="7">
        <v>155</v>
      </c>
      <c r="I259" s="7">
        <f>SUM(HousingProblemsTbl5[[#This Row],[T7_est109]:[T7_est151]])</f>
        <v>385</v>
      </c>
      <c r="J259" s="5">
        <f>IFERROR(HousingProblemsTbl5[[#This Row],[Total Rental Units with Severe Housing Problems and Equal to or less than 80% AMI]]/HousingProblemsTbl5[[#This Row],[Total Rental Units Equal to or less than 80% AMI]], "-")</f>
        <v>0.41558441558441561</v>
      </c>
    </row>
    <row r="260" spans="1:10" x14ac:dyDescent="0.2">
      <c r="A260">
        <v>13047030701</v>
      </c>
      <c r="B260" s="7">
        <v>20</v>
      </c>
      <c r="C260" s="7">
        <v>25</v>
      </c>
      <c r="D260" s="7">
        <v>0</v>
      </c>
      <c r="E260" s="7">
        <f>SUM(HousingProblemsTbl5[[#This Row],[T2_est77]:[T2_est91]])</f>
        <v>45</v>
      </c>
      <c r="F260" s="7">
        <v>110</v>
      </c>
      <c r="G260" s="7">
        <v>120</v>
      </c>
      <c r="H260" s="7">
        <v>120</v>
      </c>
      <c r="I260" s="7">
        <f>SUM(HousingProblemsTbl5[[#This Row],[T7_est109]:[T7_est151]])</f>
        <v>350</v>
      </c>
      <c r="J260" s="5">
        <f>IFERROR(HousingProblemsTbl5[[#This Row],[Total Rental Units with Severe Housing Problems and Equal to or less than 80% AMI]]/HousingProblemsTbl5[[#This Row],[Total Rental Units Equal to or less than 80% AMI]], "-")</f>
        <v>0.12857142857142856</v>
      </c>
    </row>
    <row r="261" spans="1:10" x14ac:dyDescent="0.2">
      <c r="A261">
        <v>13047030702</v>
      </c>
      <c r="B261" s="7">
        <v>85</v>
      </c>
      <c r="C261" s="7">
        <v>15</v>
      </c>
      <c r="D261" s="7">
        <v>315</v>
      </c>
      <c r="E261" s="7">
        <f>SUM(HousingProblemsTbl5[[#This Row],[T2_est77]:[T2_est91]])</f>
        <v>415</v>
      </c>
      <c r="F261" s="7">
        <v>210</v>
      </c>
      <c r="G261" s="7">
        <v>260</v>
      </c>
      <c r="H261" s="7">
        <v>540</v>
      </c>
      <c r="I261" s="7">
        <f>SUM(HousingProblemsTbl5[[#This Row],[T7_est109]:[T7_est151]])</f>
        <v>1010</v>
      </c>
      <c r="J261" s="5">
        <f>IFERROR(HousingProblemsTbl5[[#This Row],[Total Rental Units with Severe Housing Problems and Equal to or less than 80% AMI]]/HousingProblemsTbl5[[#This Row],[Total Rental Units Equal to or less than 80% AMI]], "-")</f>
        <v>0.41089108910891087</v>
      </c>
    </row>
    <row r="262" spans="1:10" x14ac:dyDescent="0.2">
      <c r="A262">
        <v>13049010101</v>
      </c>
      <c r="B262" s="7">
        <v>30</v>
      </c>
      <c r="C262" s="7">
        <v>30</v>
      </c>
      <c r="D262" s="7">
        <v>0</v>
      </c>
      <c r="E262" s="7">
        <f>SUM(HousingProblemsTbl5[[#This Row],[T2_est77]:[T2_est91]])</f>
        <v>60</v>
      </c>
      <c r="F262" s="7">
        <v>35</v>
      </c>
      <c r="G262" s="7">
        <v>70</v>
      </c>
      <c r="H262" s="7">
        <v>60</v>
      </c>
      <c r="I262" s="7">
        <f>SUM(HousingProblemsTbl5[[#This Row],[T7_est109]:[T7_est151]])</f>
        <v>165</v>
      </c>
      <c r="J262" s="5">
        <f>IFERROR(HousingProblemsTbl5[[#This Row],[Total Rental Units with Severe Housing Problems and Equal to or less than 80% AMI]]/HousingProblemsTbl5[[#This Row],[Total Rental Units Equal to or less than 80% AMI]], "-")</f>
        <v>0.36363636363636365</v>
      </c>
    </row>
    <row r="263" spans="1:10" x14ac:dyDescent="0.2">
      <c r="A263">
        <v>13049010102</v>
      </c>
      <c r="B263" s="7">
        <v>115</v>
      </c>
      <c r="C263" s="7">
        <v>20</v>
      </c>
      <c r="D263" s="7">
        <v>15</v>
      </c>
      <c r="E263" s="7">
        <f>SUM(HousingProblemsTbl5[[#This Row],[T2_est77]:[T2_est91]])</f>
        <v>150</v>
      </c>
      <c r="F263" s="7">
        <v>235</v>
      </c>
      <c r="G263" s="7">
        <v>150</v>
      </c>
      <c r="H263" s="7">
        <v>65</v>
      </c>
      <c r="I263" s="7">
        <f>SUM(HousingProblemsTbl5[[#This Row],[T7_est109]:[T7_est151]])</f>
        <v>450</v>
      </c>
      <c r="J263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64" spans="1:10" x14ac:dyDescent="0.2">
      <c r="A264">
        <v>13049010200</v>
      </c>
      <c r="B264" s="7">
        <v>0</v>
      </c>
      <c r="C264" s="7">
        <v>30</v>
      </c>
      <c r="D264" s="7">
        <v>0</v>
      </c>
      <c r="E264" s="7">
        <f>SUM(HousingProblemsTbl5[[#This Row],[T2_est77]:[T2_est91]])</f>
        <v>30</v>
      </c>
      <c r="F264" s="7">
        <v>95</v>
      </c>
      <c r="G264" s="7">
        <v>35</v>
      </c>
      <c r="H264" s="7">
        <v>0</v>
      </c>
      <c r="I264" s="7">
        <f>SUM(HousingProblemsTbl5[[#This Row],[T7_est109]:[T7_est151]])</f>
        <v>130</v>
      </c>
      <c r="J264" s="5">
        <f>IFERROR(HousingProblemsTbl5[[#This Row],[Total Rental Units with Severe Housing Problems and Equal to or less than 80% AMI]]/HousingProblemsTbl5[[#This Row],[Total Rental Units Equal to or less than 80% AMI]], "-")</f>
        <v>0.23076923076923078</v>
      </c>
    </row>
    <row r="265" spans="1:10" x14ac:dyDescent="0.2">
      <c r="A265">
        <v>13051000601</v>
      </c>
      <c r="B265" s="7">
        <v>220</v>
      </c>
      <c r="C265" s="7">
        <v>0</v>
      </c>
      <c r="D265" s="7">
        <v>4</v>
      </c>
      <c r="E265" s="7">
        <f>SUM(HousingProblemsTbl5[[#This Row],[T2_est77]:[T2_est91]])</f>
        <v>224</v>
      </c>
      <c r="F265" s="7">
        <v>285</v>
      </c>
      <c r="G265" s="7">
        <v>265</v>
      </c>
      <c r="H265" s="7">
        <v>150</v>
      </c>
      <c r="I265" s="7">
        <f>SUM(HousingProblemsTbl5[[#This Row],[T7_est109]:[T7_est151]])</f>
        <v>700</v>
      </c>
      <c r="J265" s="5">
        <f>IFERROR(HousingProblemsTbl5[[#This Row],[Total Rental Units with Severe Housing Problems and Equal to or less than 80% AMI]]/HousingProblemsTbl5[[#This Row],[Total Rental Units Equal to or less than 80% AMI]], "-")</f>
        <v>0.32</v>
      </c>
    </row>
    <row r="266" spans="1:10" x14ac:dyDescent="0.2">
      <c r="A266">
        <v>13051001100</v>
      </c>
      <c r="B266" s="7">
        <v>115</v>
      </c>
      <c r="C266" s="7">
        <v>65</v>
      </c>
      <c r="D266" s="7">
        <v>0</v>
      </c>
      <c r="E266" s="7">
        <f>SUM(HousingProblemsTbl5[[#This Row],[T2_est77]:[T2_est91]])</f>
        <v>180</v>
      </c>
      <c r="F266" s="7">
        <v>175</v>
      </c>
      <c r="G266" s="7">
        <v>110</v>
      </c>
      <c r="H266" s="7">
        <v>175</v>
      </c>
      <c r="I266" s="7">
        <f>SUM(HousingProblemsTbl5[[#This Row],[T7_est109]:[T7_est151]])</f>
        <v>460</v>
      </c>
      <c r="J266" s="5">
        <f>IFERROR(HousingProblemsTbl5[[#This Row],[Total Rental Units with Severe Housing Problems and Equal to or less than 80% AMI]]/HousingProblemsTbl5[[#This Row],[Total Rental Units Equal to or less than 80% AMI]], "-")</f>
        <v>0.39130434782608697</v>
      </c>
    </row>
    <row r="267" spans="1:10" x14ac:dyDescent="0.2">
      <c r="A267">
        <v>13051001200</v>
      </c>
      <c r="B267" s="7">
        <v>240</v>
      </c>
      <c r="C267" s="7">
        <v>15</v>
      </c>
      <c r="D267" s="7">
        <v>10</v>
      </c>
      <c r="E267" s="7">
        <f>SUM(HousingProblemsTbl5[[#This Row],[T2_est77]:[T2_est91]])</f>
        <v>265</v>
      </c>
      <c r="F267" s="7">
        <v>420</v>
      </c>
      <c r="G267" s="7">
        <v>100</v>
      </c>
      <c r="H267" s="7">
        <v>90</v>
      </c>
      <c r="I267" s="7">
        <f>SUM(HousingProblemsTbl5[[#This Row],[T7_est109]:[T7_est151]])</f>
        <v>610</v>
      </c>
      <c r="J267" s="5">
        <f>IFERROR(HousingProblemsTbl5[[#This Row],[Total Rental Units with Severe Housing Problems and Equal to or less than 80% AMI]]/HousingProblemsTbl5[[#This Row],[Total Rental Units Equal to or less than 80% AMI]], "-")</f>
        <v>0.4344262295081967</v>
      </c>
    </row>
    <row r="268" spans="1:10" x14ac:dyDescent="0.2">
      <c r="A268">
        <v>13051002000</v>
      </c>
      <c r="B268" s="7">
        <v>165</v>
      </c>
      <c r="C268" s="7">
        <v>25</v>
      </c>
      <c r="D268" s="7">
        <v>0</v>
      </c>
      <c r="E268" s="7">
        <f>SUM(HousingProblemsTbl5[[#This Row],[T2_est77]:[T2_est91]])</f>
        <v>190</v>
      </c>
      <c r="F268" s="7">
        <v>260</v>
      </c>
      <c r="G268" s="7">
        <v>30</v>
      </c>
      <c r="H268" s="7">
        <v>65</v>
      </c>
      <c r="I268" s="7">
        <f>SUM(HousingProblemsTbl5[[#This Row],[T7_est109]:[T7_est151]])</f>
        <v>355</v>
      </c>
      <c r="J268" s="5">
        <f>IFERROR(HousingProblemsTbl5[[#This Row],[Total Rental Units with Severe Housing Problems and Equal to or less than 80% AMI]]/HousingProblemsTbl5[[#This Row],[Total Rental Units Equal to or less than 80% AMI]], "-")</f>
        <v>0.53521126760563376</v>
      </c>
    </row>
    <row r="269" spans="1:10" x14ac:dyDescent="0.2">
      <c r="A269">
        <v>13051002100</v>
      </c>
      <c r="B269" s="7">
        <v>65</v>
      </c>
      <c r="C269" s="7">
        <v>30</v>
      </c>
      <c r="D269" s="7">
        <v>15</v>
      </c>
      <c r="E269" s="7">
        <f>SUM(HousingProblemsTbl5[[#This Row],[T2_est77]:[T2_est91]])</f>
        <v>110</v>
      </c>
      <c r="F269" s="7">
        <v>100</v>
      </c>
      <c r="G269" s="7">
        <v>80</v>
      </c>
      <c r="H269" s="7">
        <v>85</v>
      </c>
      <c r="I269" s="7">
        <f>SUM(HousingProblemsTbl5[[#This Row],[T7_est109]:[T7_est151]])</f>
        <v>265</v>
      </c>
      <c r="J269" s="5">
        <f>IFERROR(HousingProblemsTbl5[[#This Row],[Total Rental Units with Severe Housing Problems and Equal to or less than 80% AMI]]/HousingProblemsTbl5[[#This Row],[Total Rental Units Equal to or less than 80% AMI]], "-")</f>
        <v>0.41509433962264153</v>
      </c>
    </row>
    <row r="270" spans="1:10" x14ac:dyDescent="0.2">
      <c r="A270">
        <v>13051002200</v>
      </c>
      <c r="B270" s="7">
        <v>150</v>
      </c>
      <c r="C270" s="7">
        <v>85</v>
      </c>
      <c r="D270" s="7">
        <v>0</v>
      </c>
      <c r="E270" s="7">
        <f>SUM(HousingProblemsTbl5[[#This Row],[T2_est77]:[T2_est91]])</f>
        <v>235</v>
      </c>
      <c r="F270" s="7">
        <v>225</v>
      </c>
      <c r="G270" s="7">
        <v>220</v>
      </c>
      <c r="H270" s="7">
        <v>245</v>
      </c>
      <c r="I270" s="7">
        <f>SUM(HousingProblemsTbl5[[#This Row],[T7_est109]:[T7_est151]])</f>
        <v>690</v>
      </c>
      <c r="J270" s="5">
        <f>IFERROR(HousingProblemsTbl5[[#This Row],[Total Rental Units with Severe Housing Problems and Equal to or less than 80% AMI]]/HousingProblemsTbl5[[#This Row],[Total Rental Units Equal to or less than 80% AMI]], "-")</f>
        <v>0.34057971014492755</v>
      </c>
    </row>
    <row r="271" spans="1:10" x14ac:dyDescent="0.2">
      <c r="A271">
        <v>13051002300</v>
      </c>
      <c r="B271" s="7">
        <v>105</v>
      </c>
      <c r="C271" s="7">
        <v>45</v>
      </c>
      <c r="D271" s="7">
        <v>4</v>
      </c>
      <c r="E271" s="7">
        <f>SUM(HousingProblemsTbl5[[#This Row],[T2_est77]:[T2_est91]])</f>
        <v>154</v>
      </c>
      <c r="F271" s="7">
        <v>145</v>
      </c>
      <c r="G271" s="7">
        <v>90</v>
      </c>
      <c r="H271" s="7">
        <v>105</v>
      </c>
      <c r="I271" s="7">
        <f>SUM(HousingProblemsTbl5[[#This Row],[T7_est109]:[T7_est151]])</f>
        <v>340</v>
      </c>
      <c r="J271" s="5">
        <f>IFERROR(HousingProblemsTbl5[[#This Row],[Total Rental Units with Severe Housing Problems and Equal to or less than 80% AMI]]/HousingProblemsTbl5[[#This Row],[Total Rental Units Equal to or less than 80% AMI]], "-")</f>
        <v>0.45294117647058824</v>
      </c>
    </row>
    <row r="272" spans="1:10" x14ac:dyDescent="0.2">
      <c r="A272">
        <v>13051002600</v>
      </c>
      <c r="B272" s="7">
        <v>125</v>
      </c>
      <c r="C272" s="7">
        <v>15</v>
      </c>
      <c r="D272" s="7">
        <v>0</v>
      </c>
      <c r="E272" s="7">
        <f>SUM(HousingProblemsTbl5[[#This Row],[T2_est77]:[T2_est91]])</f>
        <v>140</v>
      </c>
      <c r="F272" s="7">
        <v>135</v>
      </c>
      <c r="G272" s="7">
        <v>45</v>
      </c>
      <c r="H272" s="7">
        <v>55</v>
      </c>
      <c r="I272" s="7">
        <f>SUM(HousingProblemsTbl5[[#This Row],[T7_est109]:[T7_est151]])</f>
        <v>235</v>
      </c>
      <c r="J272" s="5">
        <f>IFERROR(HousingProblemsTbl5[[#This Row],[Total Rental Units with Severe Housing Problems and Equal to or less than 80% AMI]]/HousingProblemsTbl5[[#This Row],[Total Rental Units Equal to or less than 80% AMI]], "-")</f>
        <v>0.5957446808510638</v>
      </c>
    </row>
    <row r="273" spans="1:10" x14ac:dyDescent="0.2">
      <c r="A273">
        <v>13051002700</v>
      </c>
      <c r="B273" s="7">
        <v>190</v>
      </c>
      <c r="C273" s="7">
        <v>85</v>
      </c>
      <c r="D273" s="7">
        <v>0</v>
      </c>
      <c r="E273" s="7">
        <f>SUM(HousingProblemsTbl5[[#This Row],[T2_est77]:[T2_est91]])</f>
        <v>275</v>
      </c>
      <c r="F273" s="7">
        <v>195</v>
      </c>
      <c r="G273" s="7">
        <v>115</v>
      </c>
      <c r="H273" s="7">
        <v>60</v>
      </c>
      <c r="I273" s="7">
        <f>SUM(HousingProblemsTbl5[[#This Row],[T7_est109]:[T7_est151]])</f>
        <v>370</v>
      </c>
      <c r="J273" s="5">
        <f>IFERROR(HousingProblemsTbl5[[#This Row],[Total Rental Units with Severe Housing Problems and Equal to or less than 80% AMI]]/HousingProblemsTbl5[[#This Row],[Total Rental Units Equal to or less than 80% AMI]], "-")</f>
        <v>0.7432432432432432</v>
      </c>
    </row>
    <row r="274" spans="1:10" x14ac:dyDescent="0.2">
      <c r="A274">
        <v>13051002800</v>
      </c>
      <c r="B274" s="7">
        <v>160</v>
      </c>
      <c r="C274" s="7">
        <v>105</v>
      </c>
      <c r="D274" s="7">
        <v>20</v>
      </c>
      <c r="E274" s="7">
        <f>SUM(HousingProblemsTbl5[[#This Row],[T2_est77]:[T2_est91]])</f>
        <v>285</v>
      </c>
      <c r="F274" s="7">
        <v>195</v>
      </c>
      <c r="G274" s="7">
        <v>190</v>
      </c>
      <c r="H274" s="7">
        <v>280</v>
      </c>
      <c r="I274" s="7">
        <f>SUM(HousingProblemsTbl5[[#This Row],[T7_est109]:[T7_est151]])</f>
        <v>665</v>
      </c>
      <c r="J274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75" spans="1:10" x14ac:dyDescent="0.2">
      <c r="A275">
        <v>13051002900</v>
      </c>
      <c r="B275" s="7">
        <v>10</v>
      </c>
      <c r="C275" s="7">
        <v>0</v>
      </c>
      <c r="D275" s="7">
        <v>15</v>
      </c>
      <c r="E275" s="7">
        <f>SUM(HousingProblemsTbl5[[#This Row],[T2_est77]:[T2_est91]])</f>
        <v>25</v>
      </c>
      <c r="F275" s="7">
        <v>10</v>
      </c>
      <c r="G275" s="7">
        <v>0</v>
      </c>
      <c r="H275" s="7">
        <v>125</v>
      </c>
      <c r="I275" s="7">
        <f>SUM(HousingProblemsTbl5[[#This Row],[T7_est109]:[T7_est151]])</f>
        <v>135</v>
      </c>
      <c r="J275" s="5">
        <f>IFERROR(HousingProblemsTbl5[[#This Row],[Total Rental Units with Severe Housing Problems and Equal to or less than 80% AMI]]/HousingProblemsTbl5[[#This Row],[Total Rental Units Equal to or less than 80% AMI]], "-")</f>
        <v>0.18518518518518517</v>
      </c>
    </row>
    <row r="276" spans="1:10" x14ac:dyDescent="0.2">
      <c r="A276">
        <v>13051003000</v>
      </c>
      <c r="B276" s="7">
        <v>15</v>
      </c>
      <c r="C276" s="7">
        <v>10</v>
      </c>
      <c r="D276" s="7">
        <v>10</v>
      </c>
      <c r="E276" s="7">
        <f>SUM(HousingProblemsTbl5[[#This Row],[T2_est77]:[T2_est91]])</f>
        <v>35</v>
      </c>
      <c r="F276" s="7">
        <v>35</v>
      </c>
      <c r="G276" s="7">
        <v>15</v>
      </c>
      <c r="H276" s="7">
        <v>30</v>
      </c>
      <c r="I276" s="7">
        <f>SUM(HousingProblemsTbl5[[#This Row],[T7_est109]:[T7_est151]])</f>
        <v>80</v>
      </c>
      <c r="J276" s="5">
        <f>IFERROR(HousingProblemsTbl5[[#This Row],[Total Rental Units with Severe Housing Problems and Equal to or less than 80% AMI]]/HousingProblemsTbl5[[#This Row],[Total Rental Units Equal to or less than 80% AMI]], "-")</f>
        <v>0.4375</v>
      </c>
    </row>
    <row r="277" spans="1:10" x14ac:dyDescent="0.2">
      <c r="A277">
        <v>13051003301</v>
      </c>
      <c r="B277" s="7">
        <v>40</v>
      </c>
      <c r="C277" s="7">
        <v>35</v>
      </c>
      <c r="D277" s="7">
        <v>0</v>
      </c>
      <c r="E277" s="7">
        <f>SUM(HousingProblemsTbl5[[#This Row],[T2_est77]:[T2_est91]])</f>
        <v>75</v>
      </c>
      <c r="F277" s="7">
        <v>40</v>
      </c>
      <c r="G277" s="7">
        <v>115</v>
      </c>
      <c r="H277" s="7">
        <v>105</v>
      </c>
      <c r="I277" s="7">
        <f>SUM(HousingProblemsTbl5[[#This Row],[T7_est109]:[T7_est151]])</f>
        <v>260</v>
      </c>
      <c r="J277" s="5">
        <f>IFERROR(HousingProblemsTbl5[[#This Row],[Total Rental Units with Severe Housing Problems and Equal to or less than 80% AMI]]/HousingProblemsTbl5[[#This Row],[Total Rental Units Equal to or less than 80% AMI]], "-")</f>
        <v>0.28846153846153844</v>
      </c>
    </row>
    <row r="278" spans="1:10" x14ac:dyDescent="0.2">
      <c r="A278">
        <v>13051003302</v>
      </c>
      <c r="B278" s="7">
        <v>15</v>
      </c>
      <c r="C278" s="7">
        <v>10</v>
      </c>
      <c r="D278" s="7">
        <v>0</v>
      </c>
      <c r="E278" s="7">
        <f>SUM(HousingProblemsTbl5[[#This Row],[T2_est77]:[T2_est91]])</f>
        <v>25</v>
      </c>
      <c r="F278" s="7">
        <v>60</v>
      </c>
      <c r="G278" s="7">
        <v>40</v>
      </c>
      <c r="H278" s="7">
        <v>110</v>
      </c>
      <c r="I278" s="7">
        <f>SUM(HousingProblemsTbl5[[#This Row],[T7_est109]:[T7_est151]])</f>
        <v>210</v>
      </c>
      <c r="J278" s="5">
        <f>IFERROR(HousingProblemsTbl5[[#This Row],[Total Rental Units with Severe Housing Problems and Equal to or less than 80% AMI]]/HousingProblemsTbl5[[#This Row],[Total Rental Units Equal to or less than 80% AMI]], "-")</f>
        <v>0.11904761904761904</v>
      </c>
    </row>
    <row r="279" spans="1:10" x14ac:dyDescent="0.2">
      <c r="A279">
        <v>13051003400</v>
      </c>
      <c r="B279" s="7">
        <v>20</v>
      </c>
      <c r="C279" s="7">
        <v>40</v>
      </c>
      <c r="D279" s="7">
        <v>55</v>
      </c>
      <c r="E279" s="7">
        <f>SUM(HousingProblemsTbl5[[#This Row],[T2_est77]:[T2_est91]])</f>
        <v>115</v>
      </c>
      <c r="F279" s="7">
        <v>60</v>
      </c>
      <c r="G279" s="7">
        <v>100</v>
      </c>
      <c r="H279" s="7">
        <v>185</v>
      </c>
      <c r="I279" s="7">
        <f>SUM(HousingProblemsTbl5[[#This Row],[T7_est109]:[T7_est151]])</f>
        <v>345</v>
      </c>
      <c r="J279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80" spans="1:10" x14ac:dyDescent="0.2">
      <c r="A280">
        <v>13051003501</v>
      </c>
      <c r="B280" s="7">
        <v>75</v>
      </c>
      <c r="C280" s="7">
        <v>35</v>
      </c>
      <c r="D280" s="7">
        <v>0</v>
      </c>
      <c r="E280" s="7">
        <f>SUM(HousingProblemsTbl5[[#This Row],[T2_est77]:[T2_est91]])</f>
        <v>110</v>
      </c>
      <c r="F280" s="7">
        <v>285</v>
      </c>
      <c r="G280" s="7">
        <v>145</v>
      </c>
      <c r="H280" s="7">
        <v>160</v>
      </c>
      <c r="I280" s="7">
        <f>SUM(HousingProblemsTbl5[[#This Row],[T7_est109]:[T7_est151]])</f>
        <v>590</v>
      </c>
      <c r="J280" s="5">
        <f>IFERROR(HousingProblemsTbl5[[#This Row],[Total Rental Units with Severe Housing Problems and Equal to or less than 80% AMI]]/HousingProblemsTbl5[[#This Row],[Total Rental Units Equal to or less than 80% AMI]], "-")</f>
        <v>0.1864406779661017</v>
      </c>
    </row>
    <row r="281" spans="1:10" x14ac:dyDescent="0.2">
      <c r="A281">
        <v>13051003502</v>
      </c>
      <c r="B281" s="7">
        <v>105</v>
      </c>
      <c r="C281" s="7">
        <v>135</v>
      </c>
      <c r="D281" s="7">
        <v>0</v>
      </c>
      <c r="E281" s="7">
        <f>SUM(HousingProblemsTbl5[[#This Row],[T2_est77]:[T2_est91]])</f>
        <v>240</v>
      </c>
      <c r="F281" s="7">
        <v>105</v>
      </c>
      <c r="G281" s="7">
        <v>240</v>
      </c>
      <c r="H281" s="7">
        <v>245</v>
      </c>
      <c r="I281" s="7">
        <f>SUM(HousingProblemsTbl5[[#This Row],[T7_est109]:[T7_est151]])</f>
        <v>590</v>
      </c>
      <c r="J281" s="5">
        <f>IFERROR(HousingProblemsTbl5[[#This Row],[Total Rental Units with Severe Housing Problems and Equal to or less than 80% AMI]]/HousingProblemsTbl5[[#This Row],[Total Rental Units Equal to or less than 80% AMI]], "-")</f>
        <v>0.40677966101694918</v>
      </c>
    </row>
    <row r="282" spans="1:10" x14ac:dyDescent="0.2">
      <c r="A282">
        <v>13051003601</v>
      </c>
      <c r="B282" s="7">
        <v>255</v>
      </c>
      <c r="C282" s="7">
        <v>50</v>
      </c>
      <c r="D282" s="7">
        <v>0</v>
      </c>
      <c r="E282" s="7">
        <f>SUM(HousingProblemsTbl5[[#This Row],[T2_est77]:[T2_est91]])</f>
        <v>305</v>
      </c>
      <c r="F282" s="7">
        <v>325</v>
      </c>
      <c r="G282" s="7">
        <v>115</v>
      </c>
      <c r="H282" s="7">
        <v>205</v>
      </c>
      <c r="I282" s="7">
        <f>SUM(HousingProblemsTbl5[[#This Row],[T7_est109]:[T7_est151]])</f>
        <v>645</v>
      </c>
      <c r="J282" s="5">
        <f>IFERROR(HousingProblemsTbl5[[#This Row],[Total Rental Units with Severe Housing Problems and Equal to or less than 80% AMI]]/HousingProblemsTbl5[[#This Row],[Total Rental Units Equal to or less than 80% AMI]], "-")</f>
        <v>0.47286821705426357</v>
      </c>
    </row>
    <row r="283" spans="1:10" x14ac:dyDescent="0.2">
      <c r="A283">
        <v>13051003602</v>
      </c>
      <c r="B283" s="7">
        <v>145</v>
      </c>
      <c r="C283" s="7">
        <v>175</v>
      </c>
      <c r="D283" s="7">
        <v>0</v>
      </c>
      <c r="E283" s="7">
        <f>SUM(HousingProblemsTbl5[[#This Row],[T2_est77]:[T2_est91]])</f>
        <v>320</v>
      </c>
      <c r="F283" s="7">
        <v>240</v>
      </c>
      <c r="G283" s="7">
        <v>315</v>
      </c>
      <c r="H283" s="7">
        <v>320</v>
      </c>
      <c r="I283" s="7">
        <f>SUM(HousingProblemsTbl5[[#This Row],[T7_est109]:[T7_est151]])</f>
        <v>875</v>
      </c>
      <c r="J283" s="5">
        <f>IFERROR(HousingProblemsTbl5[[#This Row],[Total Rental Units with Severe Housing Problems and Equal to or less than 80% AMI]]/HousingProblemsTbl5[[#This Row],[Total Rental Units Equal to or less than 80% AMI]], "-")</f>
        <v>0.36571428571428571</v>
      </c>
    </row>
    <row r="284" spans="1:10" x14ac:dyDescent="0.2">
      <c r="A284">
        <v>13051003700</v>
      </c>
      <c r="B284" s="7">
        <v>65</v>
      </c>
      <c r="C284" s="7">
        <v>0</v>
      </c>
      <c r="D284" s="7">
        <v>0</v>
      </c>
      <c r="E284" s="7">
        <f>SUM(HousingProblemsTbl5[[#This Row],[T2_est77]:[T2_est91]])</f>
        <v>65</v>
      </c>
      <c r="F284" s="7">
        <v>105</v>
      </c>
      <c r="G284" s="7">
        <v>65</v>
      </c>
      <c r="H284" s="7">
        <v>120</v>
      </c>
      <c r="I284" s="7">
        <f>SUM(HousingProblemsTbl5[[#This Row],[T7_est109]:[T7_est151]])</f>
        <v>290</v>
      </c>
      <c r="J284" s="5">
        <f>IFERROR(HousingProblemsTbl5[[#This Row],[Total Rental Units with Severe Housing Problems and Equal to or less than 80% AMI]]/HousingProblemsTbl5[[#This Row],[Total Rental Units Equal to or less than 80% AMI]], "-")</f>
        <v>0.22413793103448276</v>
      </c>
    </row>
    <row r="285" spans="1:10" x14ac:dyDescent="0.2">
      <c r="A285">
        <v>13051003800</v>
      </c>
      <c r="B285" s="7">
        <v>25</v>
      </c>
      <c r="C285" s="7">
        <v>10</v>
      </c>
      <c r="D285" s="7">
        <v>0</v>
      </c>
      <c r="E285" s="7">
        <f>SUM(HousingProblemsTbl5[[#This Row],[T2_est77]:[T2_est91]])</f>
        <v>35</v>
      </c>
      <c r="F285" s="7">
        <v>110</v>
      </c>
      <c r="G285" s="7">
        <v>25</v>
      </c>
      <c r="H285" s="7">
        <v>55</v>
      </c>
      <c r="I285" s="7">
        <f>SUM(HousingProblemsTbl5[[#This Row],[T7_est109]:[T7_est151]])</f>
        <v>190</v>
      </c>
      <c r="J285" s="5">
        <f>IFERROR(HousingProblemsTbl5[[#This Row],[Total Rental Units with Severe Housing Problems and Equal to or less than 80% AMI]]/HousingProblemsTbl5[[#This Row],[Total Rental Units Equal to or less than 80% AMI]], "-")</f>
        <v>0.18421052631578946</v>
      </c>
    </row>
    <row r="286" spans="1:10" x14ac:dyDescent="0.2">
      <c r="A286">
        <v>13051003900</v>
      </c>
      <c r="B286" s="7">
        <v>50</v>
      </c>
      <c r="C286" s="7">
        <v>4</v>
      </c>
      <c r="D286" s="7">
        <v>0</v>
      </c>
      <c r="E286" s="7">
        <f>SUM(HousingProblemsTbl5[[#This Row],[T2_est77]:[T2_est91]])</f>
        <v>54</v>
      </c>
      <c r="F286" s="7">
        <v>65</v>
      </c>
      <c r="G286" s="7">
        <v>10</v>
      </c>
      <c r="H286" s="7">
        <v>190</v>
      </c>
      <c r="I286" s="7">
        <f>SUM(HousingProblemsTbl5[[#This Row],[T7_est109]:[T7_est151]])</f>
        <v>265</v>
      </c>
      <c r="J286" s="5">
        <f>IFERROR(HousingProblemsTbl5[[#This Row],[Total Rental Units with Severe Housing Problems and Equal to or less than 80% AMI]]/HousingProblemsTbl5[[#This Row],[Total Rental Units Equal to or less than 80% AMI]], "-")</f>
        <v>0.20377358490566039</v>
      </c>
    </row>
    <row r="287" spans="1:10" x14ac:dyDescent="0.2">
      <c r="A287">
        <v>13051004001</v>
      </c>
      <c r="B287" s="7">
        <v>80</v>
      </c>
      <c r="C287" s="7">
        <v>155</v>
      </c>
      <c r="D287" s="7">
        <v>70</v>
      </c>
      <c r="E287" s="7">
        <f>SUM(HousingProblemsTbl5[[#This Row],[T2_est77]:[T2_est91]])</f>
        <v>305</v>
      </c>
      <c r="F287" s="7">
        <v>250</v>
      </c>
      <c r="G287" s="7">
        <v>200</v>
      </c>
      <c r="H287" s="7">
        <v>135</v>
      </c>
      <c r="I287" s="7">
        <f>SUM(HousingProblemsTbl5[[#This Row],[T7_est109]:[T7_est151]])</f>
        <v>585</v>
      </c>
      <c r="J287" s="5">
        <f>IFERROR(HousingProblemsTbl5[[#This Row],[Total Rental Units with Severe Housing Problems and Equal to or less than 80% AMI]]/HousingProblemsTbl5[[#This Row],[Total Rental Units Equal to or less than 80% AMI]], "-")</f>
        <v>0.5213675213675214</v>
      </c>
    </row>
    <row r="288" spans="1:10" x14ac:dyDescent="0.2">
      <c r="A288">
        <v>13051004002</v>
      </c>
      <c r="B288" s="7">
        <v>95</v>
      </c>
      <c r="C288" s="7">
        <v>15</v>
      </c>
      <c r="D288" s="7">
        <v>0</v>
      </c>
      <c r="E288" s="7">
        <f>SUM(HousingProblemsTbl5[[#This Row],[T2_est77]:[T2_est91]])</f>
        <v>110</v>
      </c>
      <c r="F288" s="7">
        <v>220</v>
      </c>
      <c r="G288" s="7">
        <v>75</v>
      </c>
      <c r="H288" s="7">
        <v>170</v>
      </c>
      <c r="I288" s="7">
        <f>SUM(HousingProblemsTbl5[[#This Row],[T7_est109]:[T7_est151]])</f>
        <v>465</v>
      </c>
      <c r="J288" s="5">
        <f>IFERROR(HousingProblemsTbl5[[#This Row],[Total Rental Units with Severe Housing Problems and Equal to or less than 80% AMI]]/HousingProblemsTbl5[[#This Row],[Total Rental Units Equal to or less than 80% AMI]], "-")</f>
        <v>0.23655913978494625</v>
      </c>
    </row>
    <row r="289" spans="1:10" x14ac:dyDescent="0.2">
      <c r="A289">
        <v>13051004100</v>
      </c>
      <c r="B289" s="7">
        <v>25</v>
      </c>
      <c r="C289" s="7">
        <v>40</v>
      </c>
      <c r="D289" s="7">
        <v>15</v>
      </c>
      <c r="E289" s="7">
        <f>SUM(HousingProblemsTbl5[[#This Row],[T2_est77]:[T2_est91]])</f>
        <v>80</v>
      </c>
      <c r="F289" s="7">
        <v>25</v>
      </c>
      <c r="G289" s="7">
        <v>50</v>
      </c>
      <c r="H289" s="7">
        <v>45</v>
      </c>
      <c r="I289" s="7">
        <f>SUM(HousingProblemsTbl5[[#This Row],[T7_est109]:[T7_est151]])</f>
        <v>120</v>
      </c>
      <c r="J289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290" spans="1:10" x14ac:dyDescent="0.2">
      <c r="A290">
        <v>13051004207</v>
      </c>
      <c r="B290" s="7">
        <v>140</v>
      </c>
      <c r="C290" s="7">
        <v>105</v>
      </c>
      <c r="D290" s="7">
        <v>45</v>
      </c>
      <c r="E290" s="7">
        <f>SUM(HousingProblemsTbl5[[#This Row],[T2_est77]:[T2_est91]])</f>
        <v>290</v>
      </c>
      <c r="F290" s="7">
        <v>175</v>
      </c>
      <c r="G290" s="7">
        <v>145</v>
      </c>
      <c r="H290" s="7">
        <v>210</v>
      </c>
      <c r="I290" s="7">
        <f>SUM(HousingProblemsTbl5[[#This Row],[T7_est109]:[T7_est151]])</f>
        <v>530</v>
      </c>
      <c r="J290" s="5">
        <f>IFERROR(HousingProblemsTbl5[[#This Row],[Total Rental Units with Severe Housing Problems and Equal to or less than 80% AMI]]/HousingProblemsTbl5[[#This Row],[Total Rental Units Equal to or less than 80% AMI]], "-")</f>
        <v>0.54716981132075471</v>
      </c>
    </row>
    <row r="291" spans="1:10" x14ac:dyDescent="0.2">
      <c r="A291">
        <v>13051004208</v>
      </c>
      <c r="B291" s="7">
        <v>235</v>
      </c>
      <c r="C291" s="7">
        <v>110</v>
      </c>
      <c r="D291" s="7">
        <v>25</v>
      </c>
      <c r="E291" s="7">
        <f>SUM(HousingProblemsTbl5[[#This Row],[T2_est77]:[T2_est91]])</f>
        <v>370</v>
      </c>
      <c r="F291" s="7">
        <v>275</v>
      </c>
      <c r="G291" s="7">
        <v>225</v>
      </c>
      <c r="H291" s="7">
        <v>320</v>
      </c>
      <c r="I291" s="7">
        <f>SUM(HousingProblemsTbl5[[#This Row],[T7_est109]:[T7_est151]])</f>
        <v>820</v>
      </c>
      <c r="J291" s="5">
        <f>IFERROR(HousingProblemsTbl5[[#This Row],[Total Rental Units with Severe Housing Problems and Equal to or less than 80% AMI]]/HousingProblemsTbl5[[#This Row],[Total Rental Units Equal to or less than 80% AMI]], "-")</f>
        <v>0.45121951219512196</v>
      </c>
    </row>
    <row r="292" spans="1:10" x14ac:dyDescent="0.2">
      <c r="A292">
        <v>13051004209</v>
      </c>
      <c r="B292" s="7">
        <v>210</v>
      </c>
      <c r="C292" s="7">
        <v>80</v>
      </c>
      <c r="D292" s="7">
        <v>0</v>
      </c>
      <c r="E292" s="7">
        <f>SUM(HousingProblemsTbl5[[#This Row],[T2_est77]:[T2_est91]])</f>
        <v>290</v>
      </c>
      <c r="F292" s="7">
        <v>230</v>
      </c>
      <c r="G292" s="7">
        <v>185</v>
      </c>
      <c r="H292" s="7">
        <v>315</v>
      </c>
      <c r="I292" s="7">
        <f>SUM(HousingProblemsTbl5[[#This Row],[T7_est109]:[T7_est151]])</f>
        <v>730</v>
      </c>
      <c r="J292" s="5">
        <f>IFERROR(HousingProblemsTbl5[[#This Row],[Total Rental Units with Severe Housing Problems and Equal to or less than 80% AMI]]/HousingProblemsTbl5[[#This Row],[Total Rental Units Equal to or less than 80% AMI]], "-")</f>
        <v>0.39726027397260272</v>
      </c>
    </row>
    <row r="293" spans="1:10" x14ac:dyDescent="0.2">
      <c r="A293">
        <v>13051004210</v>
      </c>
      <c r="B293" s="7">
        <v>180</v>
      </c>
      <c r="C293" s="7">
        <v>70</v>
      </c>
      <c r="D293" s="7">
        <v>10</v>
      </c>
      <c r="E293" s="7">
        <f>SUM(HousingProblemsTbl5[[#This Row],[T2_est77]:[T2_est91]])</f>
        <v>260</v>
      </c>
      <c r="F293" s="7">
        <v>250</v>
      </c>
      <c r="G293" s="7">
        <v>200</v>
      </c>
      <c r="H293" s="7">
        <v>390</v>
      </c>
      <c r="I293" s="7">
        <f>SUM(HousingProblemsTbl5[[#This Row],[T7_est109]:[T7_est151]])</f>
        <v>840</v>
      </c>
      <c r="J293" s="5">
        <f>IFERROR(HousingProblemsTbl5[[#This Row],[Total Rental Units with Severe Housing Problems and Equal to or less than 80% AMI]]/HousingProblemsTbl5[[#This Row],[Total Rental Units Equal to or less than 80% AMI]], "-")</f>
        <v>0.30952380952380953</v>
      </c>
    </row>
    <row r="294" spans="1:10" x14ac:dyDescent="0.2">
      <c r="A294">
        <v>13051004211</v>
      </c>
      <c r="B294" s="7">
        <v>70</v>
      </c>
      <c r="C294" s="7">
        <v>55</v>
      </c>
      <c r="D294" s="7">
        <v>10</v>
      </c>
      <c r="E294" s="7">
        <f>SUM(HousingProblemsTbl5[[#This Row],[T2_est77]:[T2_est91]])</f>
        <v>135</v>
      </c>
      <c r="F294" s="7">
        <v>100</v>
      </c>
      <c r="G294" s="7">
        <v>55</v>
      </c>
      <c r="H294" s="7">
        <v>95</v>
      </c>
      <c r="I294" s="7">
        <f>SUM(HousingProblemsTbl5[[#This Row],[T7_est109]:[T7_est151]])</f>
        <v>250</v>
      </c>
      <c r="J294" s="5">
        <f>IFERROR(HousingProblemsTbl5[[#This Row],[Total Rental Units with Severe Housing Problems and Equal to or less than 80% AMI]]/HousingProblemsTbl5[[#This Row],[Total Rental Units Equal to or less than 80% AMI]], "-")</f>
        <v>0.54</v>
      </c>
    </row>
    <row r="295" spans="1:10" x14ac:dyDescent="0.2">
      <c r="A295">
        <v>13051004212</v>
      </c>
      <c r="B295" s="7">
        <v>80</v>
      </c>
      <c r="C295" s="7">
        <v>25</v>
      </c>
      <c r="D295" s="7">
        <v>0</v>
      </c>
      <c r="E295" s="7">
        <f>SUM(HousingProblemsTbl5[[#This Row],[T2_est77]:[T2_est91]])</f>
        <v>105</v>
      </c>
      <c r="F295" s="7">
        <v>115</v>
      </c>
      <c r="G295" s="7">
        <v>65</v>
      </c>
      <c r="H295" s="7">
        <v>240</v>
      </c>
      <c r="I295" s="7">
        <f>SUM(HousingProblemsTbl5[[#This Row],[T7_est109]:[T7_est151]])</f>
        <v>420</v>
      </c>
      <c r="J295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96" spans="1:10" x14ac:dyDescent="0.2">
      <c r="A296">
        <v>13051004300</v>
      </c>
      <c r="B296" s="7">
        <v>80</v>
      </c>
      <c r="C296" s="7">
        <v>55</v>
      </c>
      <c r="D296" s="7">
        <v>10</v>
      </c>
      <c r="E296" s="7">
        <f>SUM(HousingProblemsTbl5[[#This Row],[T2_est77]:[T2_est91]])</f>
        <v>145</v>
      </c>
      <c r="F296" s="7">
        <v>115</v>
      </c>
      <c r="G296" s="7">
        <v>100</v>
      </c>
      <c r="H296" s="7">
        <v>185</v>
      </c>
      <c r="I296" s="7">
        <f>SUM(HousingProblemsTbl5[[#This Row],[T7_est109]:[T7_est151]])</f>
        <v>400</v>
      </c>
      <c r="J296" s="5">
        <f>IFERROR(HousingProblemsTbl5[[#This Row],[Total Rental Units with Severe Housing Problems and Equal to or less than 80% AMI]]/HousingProblemsTbl5[[#This Row],[Total Rental Units Equal to or less than 80% AMI]], "-")</f>
        <v>0.36249999999999999</v>
      </c>
    </row>
    <row r="297" spans="1:10" x14ac:dyDescent="0.2">
      <c r="A297">
        <v>13051004400</v>
      </c>
      <c r="B297" s="7">
        <v>170</v>
      </c>
      <c r="C297" s="7">
        <v>25</v>
      </c>
      <c r="D297" s="7">
        <v>15</v>
      </c>
      <c r="E297" s="7">
        <f>SUM(HousingProblemsTbl5[[#This Row],[T2_est77]:[T2_est91]])</f>
        <v>210</v>
      </c>
      <c r="F297" s="7">
        <v>205</v>
      </c>
      <c r="G297" s="7">
        <v>135</v>
      </c>
      <c r="H297" s="7">
        <v>105</v>
      </c>
      <c r="I297" s="7">
        <f>SUM(HousingProblemsTbl5[[#This Row],[T7_est109]:[T7_est151]])</f>
        <v>445</v>
      </c>
      <c r="J297" s="5">
        <f>IFERROR(HousingProblemsTbl5[[#This Row],[Total Rental Units with Severe Housing Problems and Equal to or less than 80% AMI]]/HousingProblemsTbl5[[#This Row],[Total Rental Units Equal to or less than 80% AMI]], "-")</f>
        <v>0.47191011235955055</v>
      </c>
    </row>
    <row r="298" spans="1:10" x14ac:dyDescent="0.2">
      <c r="A298">
        <v>13051004500</v>
      </c>
      <c r="B298" s="7">
        <v>115</v>
      </c>
      <c r="C298" s="7">
        <v>20</v>
      </c>
      <c r="D298" s="7">
        <v>0</v>
      </c>
      <c r="E298" s="7">
        <f>SUM(HousingProblemsTbl5[[#This Row],[T2_est77]:[T2_est91]])</f>
        <v>135</v>
      </c>
      <c r="F298" s="7">
        <v>190</v>
      </c>
      <c r="G298" s="7">
        <v>20</v>
      </c>
      <c r="H298" s="7">
        <v>125</v>
      </c>
      <c r="I298" s="7">
        <f>SUM(HousingProblemsTbl5[[#This Row],[T7_est109]:[T7_est151]])</f>
        <v>335</v>
      </c>
      <c r="J298" s="5">
        <f>IFERROR(HousingProblemsTbl5[[#This Row],[Total Rental Units with Severe Housing Problems and Equal to or less than 80% AMI]]/HousingProblemsTbl5[[#This Row],[Total Rental Units Equal to or less than 80% AMI]], "-")</f>
        <v>0.40298507462686567</v>
      </c>
    </row>
    <row r="299" spans="1:10" x14ac:dyDescent="0.2">
      <c r="A299">
        <v>13051010102</v>
      </c>
      <c r="B299" s="7">
        <v>130</v>
      </c>
      <c r="C299" s="7">
        <v>50</v>
      </c>
      <c r="D299" s="7">
        <v>20</v>
      </c>
      <c r="E299" s="7">
        <f>SUM(HousingProblemsTbl5[[#This Row],[T2_est77]:[T2_est91]])</f>
        <v>200</v>
      </c>
      <c r="F299" s="7">
        <v>200</v>
      </c>
      <c r="G299" s="7">
        <v>130</v>
      </c>
      <c r="H299" s="7">
        <v>120</v>
      </c>
      <c r="I299" s="7">
        <f>SUM(HousingProblemsTbl5[[#This Row],[T7_est109]:[T7_est151]])</f>
        <v>450</v>
      </c>
      <c r="J299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300" spans="1:10" x14ac:dyDescent="0.2">
      <c r="A300">
        <v>13051010200</v>
      </c>
      <c r="B300" s="7">
        <v>60</v>
      </c>
      <c r="C300" s="7">
        <v>95</v>
      </c>
      <c r="D300" s="7">
        <v>20</v>
      </c>
      <c r="E300" s="7">
        <f>SUM(HousingProblemsTbl5[[#This Row],[T2_est77]:[T2_est91]])</f>
        <v>175</v>
      </c>
      <c r="F300" s="7">
        <v>80</v>
      </c>
      <c r="G300" s="7">
        <v>145</v>
      </c>
      <c r="H300" s="7">
        <v>105</v>
      </c>
      <c r="I300" s="7">
        <f>SUM(HousingProblemsTbl5[[#This Row],[T7_est109]:[T7_est151]])</f>
        <v>330</v>
      </c>
      <c r="J300" s="5">
        <f>IFERROR(HousingProblemsTbl5[[#This Row],[Total Rental Units with Severe Housing Problems and Equal to or less than 80% AMI]]/HousingProblemsTbl5[[#This Row],[Total Rental Units Equal to or less than 80% AMI]], "-")</f>
        <v>0.53030303030303028</v>
      </c>
    </row>
    <row r="301" spans="1:10" x14ac:dyDescent="0.2">
      <c r="A301">
        <v>13051010502</v>
      </c>
      <c r="B301" s="7">
        <v>145</v>
      </c>
      <c r="C301" s="7">
        <v>70</v>
      </c>
      <c r="D301" s="7">
        <v>0</v>
      </c>
      <c r="E301" s="7">
        <f>SUM(HousingProblemsTbl5[[#This Row],[T2_est77]:[T2_est91]])</f>
        <v>215</v>
      </c>
      <c r="F301" s="7">
        <v>155</v>
      </c>
      <c r="G301" s="7">
        <v>205</v>
      </c>
      <c r="H301" s="7">
        <v>460</v>
      </c>
      <c r="I301" s="7">
        <f>SUM(HousingProblemsTbl5[[#This Row],[T7_est109]:[T7_est151]])</f>
        <v>820</v>
      </c>
      <c r="J301" s="5">
        <f>IFERROR(HousingProblemsTbl5[[#This Row],[Total Rental Units with Severe Housing Problems and Equal to or less than 80% AMI]]/HousingProblemsTbl5[[#This Row],[Total Rental Units Equal to or less than 80% AMI]], "-")</f>
        <v>0.26219512195121952</v>
      </c>
    </row>
    <row r="302" spans="1:10" x14ac:dyDescent="0.2">
      <c r="A302">
        <v>13051010503</v>
      </c>
      <c r="B302" s="7">
        <v>75</v>
      </c>
      <c r="C302" s="7">
        <v>10</v>
      </c>
      <c r="D302" s="7">
        <v>0</v>
      </c>
      <c r="E302" s="7">
        <f>SUM(HousingProblemsTbl5[[#This Row],[T2_est77]:[T2_est91]])</f>
        <v>85</v>
      </c>
      <c r="F302" s="7">
        <v>80</v>
      </c>
      <c r="G302" s="7">
        <v>55</v>
      </c>
      <c r="H302" s="7">
        <v>75</v>
      </c>
      <c r="I302" s="7">
        <f>SUM(HousingProblemsTbl5[[#This Row],[T7_est109]:[T7_est151]])</f>
        <v>210</v>
      </c>
      <c r="J302" s="5">
        <f>IFERROR(HousingProblemsTbl5[[#This Row],[Total Rental Units with Severe Housing Problems and Equal to or less than 80% AMI]]/HousingProblemsTbl5[[#This Row],[Total Rental Units Equal to or less than 80% AMI]], "-")</f>
        <v>0.40476190476190477</v>
      </c>
    </row>
    <row r="303" spans="1:10" x14ac:dyDescent="0.2">
      <c r="A303">
        <v>13051010504</v>
      </c>
      <c r="B303" s="7">
        <v>190</v>
      </c>
      <c r="C303" s="7">
        <v>45</v>
      </c>
      <c r="D303" s="7">
        <v>30</v>
      </c>
      <c r="E303" s="7">
        <f>SUM(HousingProblemsTbl5[[#This Row],[T2_est77]:[T2_est91]])</f>
        <v>265</v>
      </c>
      <c r="F303" s="7">
        <v>340</v>
      </c>
      <c r="G303" s="7">
        <v>85</v>
      </c>
      <c r="H303" s="7">
        <v>175</v>
      </c>
      <c r="I303" s="7">
        <f>SUM(HousingProblemsTbl5[[#This Row],[T7_est109]:[T7_est151]])</f>
        <v>600</v>
      </c>
      <c r="J303" s="5">
        <f>IFERROR(HousingProblemsTbl5[[#This Row],[Total Rental Units with Severe Housing Problems and Equal to or less than 80% AMI]]/HousingProblemsTbl5[[#This Row],[Total Rental Units Equal to or less than 80% AMI]], "-")</f>
        <v>0.44166666666666665</v>
      </c>
    </row>
    <row r="304" spans="1:10" x14ac:dyDescent="0.2">
      <c r="A304">
        <v>13051010601</v>
      </c>
      <c r="B304" s="7">
        <v>25</v>
      </c>
      <c r="C304" s="7">
        <v>95</v>
      </c>
      <c r="D304" s="7">
        <v>0</v>
      </c>
      <c r="E304" s="7">
        <f>SUM(HousingProblemsTbl5[[#This Row],[T2_est77]:[T2_est91]])</f>
        <v>120</v>
      </c>
      <c r="F304" s="7">
        <v>200</v>
      </c>
      <c r="G304" s="7">
        <v>360</v>
      </c>
      <c r="H304" s="7">
        <v>205</v>
      </c>
      <c r="I304" s="7">
        <f>SUM(HousingProblemsTbl5[[#This Row],[T7_est109]:[T7_est151]])</f>
        <v>765</v>
      </c>
      <c r="J304" s="5">
        <f>IFERROR(HousingProblemsTbl5[[#This Row],[Total Rental Units with Severe Housing Problems and Equal to or less than 80% AMI]]/HousingProblemsTbl5[[#This Row],[Total Rental Units Equal to or less than 80% AMI]], "-")</f>
        <v>0.15686274509803921</v>
      </c>
    </row>
    <row r="305" spans="1:10" x14ac:dyDescent="0.2">
      <c r="A305">
        <v>13051010603</v>
      </c>
      <c r="B305" s="7">
        <v>35</v>
      </c>
      <c r="C305" s="7">
        <v>40</v>
      </c>
      <c r="D305" s="7">
        <v>15</v>
      </c>
      <c r="E305" s="7">
        <f>SUM(HousingProblemsTbl5[[#This Row],[T2_est77]:[T2_est91]])</f>
        <v>90</v>
      </c>
      <c r="F305" s="7">
        <v>55</v>
      </c>
      <c r="G305" s="7">
        <v>70</v>
      </c>
      <c r="H305" s="7">
        <v>100</v>
      </c>
      <c r="I305" s="7">
        <f>SUM(HousingProblemsTbl5[[#This Row],[T7_est109]:[T7_est151]])</f>
        <v>225</v>
      </c>
      <c r="J305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306" spans="1:10" x14ac:dyDescent="0.2">
      <c r="A306">
        <v>13051010701</v>
      </c>
      <c r="B306" s="7">
        <v>0</v>
      </c>
      <c r="C306" s="7">
        <v>0</v>
      </c>
      <c r="D306" s="7">
        <v>0</v>
      </c>
      <c r="E306" s="7">
        <f>SUM(HousingProblemsTbl5[[#This Row],[T2_est77]:[T2_est91]])</f>
        <v>0</v>
      </c>
      <c r="F306" s="7">
        <v>0</v>
      </c>
      <c r="G306" s="7">
        <v>0</v>
      </c>
      <c r="H306" s="7">
        <v>0</v>
      </c>
      <c r="I306" s="7">
        <f>SUM(HousingProblemsTbl5[[#This Row],[T7_est109]:[T7_est151]])</f>
        <v>0</v>
      </c>
      <c r="J30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07" spans="1:10" x14ac:dyDescent="0.2">
      <c r="A307">
        <v>13051010702</v>
      </c>
      <c r="B307" s="7">
        <v>100</v>
      </c>
      <c r="C307" s="7">
        <v>0</v>
      </c>
      <c r="D307" s="7">
        <v>0</v>
      </c>
      <c r="E307" s="7">
        <f>SUM(HousingProblemsTbl5[[#This Row],[T2_est77]:[T2_est91]])</f>
        <v>100</v>
      </c>
      <c r="F307" s="7">
        <v>130</v>
      </c>
      <c r="G307" s="7">
        <v>0</v>
      </c>
      <c r="H307" s="7">
        <v>330</v>
      </c>
      <c r="I307" s="7">
        <f>SUM(HousingProblemsTbl5[[#This Row],[T7_est109]:[T7_est151]])</f>
        <v>460</v>
      </c>
      <c r="J307" s="5">
        <f>IFERROR(HousingProblemsTbl5[[#This Row],[Total Rental Units with Severe Housing Problems and Equal to or less than 80% AMI]]/HousingProblemsTbl5[[#This Row],[Total Rental Units Equal to or less than 80% AMI]], "-")</f>
        <v>0.21739130434782608</v>
      </c>
    </row>
    <row r="308" spans="1:10" x14ac:dyDescent="0.2">
      <c r="A308">
        <v>13051010703</v>
      </c>
      <c r="B308" s="7">
        <v>85</v>
      </c>
      <c r="C308" s="7">
        <v>35</v>
      </c>
      <c r="D308" s="7">
        <v>135</v>
      </c>
      <c r="E308" s="7">
        <f>SUM(HousingProblemsTbl5[[#This Row],[T2_est77]:[T2_est91]])</f>
        <v>255</v>
      </c>
      <c r="F308" s="7">
        <v>85</v>
      </c>
      <c r="G308" s="7">
        <v>80</v>
      </c>
      <c r="H308" s="7">
        <v>190</v>
      </c>
      <c r="I308" s="7">
        <f>SUM(HousingProblemsTbl5[[#This Row],[T7_est109]:[T7_est151]])</f>
        <v>355</v>
      </c>
      <c r="J308" s="5">
        <f>IFERROR(HousingProblemsTbl5[[#This Row],[Total Rental Units with Severe Housing Problems and Equal to or less than 80% AMI]]/HousingProblemsTbl5[[#This Row],[Total Rental Units Equal to or less than 80% AMI]], "-")</f>
        <v>0.71830985915492962</v>
      </c>
    </row>
    <row r="309" spans="1:10" x14ac:dyDescent="0.2">
      <c r="A309">
        <v>13051010704</v>
      </c>
      <c r="B309" s="7">
        <v>0</v>
      </c>
      <c r="C309" s="7">
        <v>240</v>
      </c>
      <c r="D309" s="7">
        <v>15</v>
      </c>
      <c r="E309" s="7">
        <f>SUM(HousingProblemsTbl5[[#This Row],[T2_est77]:[T2_est91]])</f>
        <v>255</v>
      </c>
      <c r="F309" s="7">
        <v>0</v>
      </c>
      <c r="G309" s="7">
        <v>240</v>
      </c>
      <c r="H309" s="7">
        <v>40</v>
      </c>
      <c r="I309" s="7">
        <f>SUM(HousingProblemsTbl5[[#This Row],[T7_est109]:[T7_est151]])</f>
        <v>280</v>
      </c>
      <c r="J309" s="5">
        <f>IFERROR(HousingProblemsTbl5[[#This Row],[Total Rental Units with Severe Housing Problems and Equal to or less than 80% AMI]]/HousingProblemsTbl5[[#This Row],[Total Rental Units Equal to or less than 80% AMI]], "-")</f>
        <v>0.9107142857142857</v>
      </c>
    </row>
    <row r="310" spans="1:10" x14ac:dyDescent="0.2">
      <c r="A310">
        <v>13051010705</v>
      </c>
      <c r="B310" s="7">
        <v>0</v>
      </c>
      <c r="C310" s="7">
        <v>0</v>
      </c>
      <c r="D310" s="7">
        <v>0</v>
      </c>
      <c r="E310" s="7">
        <f>SUM(HousingProblemsTbl5[[#This Row],[T2_est77]:[T2_est91]])</f>
        <v>0</v>
      </c>
      <c r="F310" s="7">
        <v>0</v>
      </c>
      <c r="G310" s="7">
        <v>0</v>
      </c>
      <c r="H310" s="7">
        <v>0</v>
      </c>
      <c r="I310" s="7">
        <f>SUM(HousingProblemsTbl5[[#This Row],[T7_est109]:[T7_est151]])</f>
        <v>0</v>
      </c>
      <c r="J31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11" spans="1:10" x14ac:dyDescent="0.2">
      <c r="A311">
        <v>13051010706</v>
      </c>
      <c r="B311" s="7">
        <v>0</v>
      </c>
      <c r="C311" s="7">
        <v>85</v>
      </c>
      <c r="D311" s="7">
        <v>0</v>
      </c>
      <c r="E311" s="7">
        <f>SUM(HousingProblemsTbl5[[#This Row],[T2_est77]:[T2_est91]])</f>
        <v>85</v>
      </c>
      <c r="F311" s="7">
        <v>0</v>
      </c>
      <c r="G311" s="7">
        <v>85</v>
      </c>
      <c r="H311" s="7">
        <v>0</v>
      </c>
      <c r="I311" s="7">
        <f>SUM(HousingProblemsTbl5[[#This Row],[T7_est109]:[T7_est151]])</f>
        <v>85</v>
      </c>
      <c r="J31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312" spans="1:10" x14ac:dyDescent="0.2">
      <c r="A312">
        <v>13051010707</v>
      </c>
      <c r="B312" s="7">
        <v>0</v>
      </c>
      <c r="C312" s="7">
        <v>0</v>
      </c>
      <c r="D312" s="7">
        <v>0</v>
      </c>
      <c r="E312" s="7">
        <f>SUM(HousingProblemsTbl5[[#This Row],[T2_est77]:[T2_est91]])</f>
        <v>0</v>
      </c>
      <c r="F312" s="7">
        <v>0</v>
      </c>
      <c r="G312" s="7">
        <v>0</v>
      </c>
      <c r="H312" s="7">
        <v>0</v>
      </c>
      <c r="I312" s="7">
        <f>SUM(HousingProblemsTbl5[[#This Row],[T7_est109]:[T7_est151]])</f>
        <v>0</v>
      </c>
      <c r="J31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13" spans="1:10" x14ac:dyDescent="0.2">
      <c r="A313">
        <v>13051010801</v>
      </c>
      <c r="B313" s="7">
        <v>55</v>
      </c>
      <c r="C313" s="7">
        <v>70</v>
      </c>
      <c r="D313" s="7">
        <v>0</v>
      </c>
      <c r="E313" s="7">
        <f>SUM(HousingProblemsTbl5[[#This Row],[T2_est77]:[T2_est91]])</f>
        <v>125</v>
      </c>
      <c r="F313" s="7">
        <v>95</v>
      </c>
      <c r="G313" s="7">
        <v>115</v>
      </c>
      <c r="H313" s="7">
        <v>155</v>
      </c>
      <c r="I313" s="7">
        <f>SUM(HousingProblemsTbl5[[#This Row],[T7_est109]:[T7_est151]])</f>
        <v>365</v>
      </c>
      <c r="J313" s="5">
        <f>IFERROR(HousingProblemsTbl5[[#This Row],[Total Rental Units with Severe Housing Problems and Equal to or less than 80% AMI]]/HousingProblemsTbl5[[#This Row],[Total Rental Units Equal to or less than 80% AMI]], "-")</f>
        <v>0.34246575342465752</v>
      </c>
    </row>
    <row r="314" spans="1:10" x14ac:dyDescent="0.2">
      <c r="A314">
        <v>13051010806</v>
      </c>
      <c r="B314" s="7">
        <v>65</v>
      </c>
      <c r="C314" s="7">
        <v>25</v>
      </c>
      <c r="D314" s="7">
        <v>0</v>
      </c>
      <c r="E314" s="7">
        <f>SUM(HousingProblemsTbl5[[#This Row],[T2_est77]:[T2_est91]])</f>
        <v>90</v>
      </c>
      <c r="F314" s="7">
        <v>65</v>
      </c>
      <c r="G314" s="7">
        <v>115</v>
      </c>
      <c r="H314" s="7">
        <v>290</v>
      </c>
      <c r="I314" s="7">
        <f>SUM(HousingProblemsTbl5[[#This Row],[T7_est109]:[T7_est151]])</f>
        <v>470</v>
      </c>
      <c r="J314" s="5">
        <f>IFERROR(HousingProblemsTbl5[[#This Row],[Total Rental Units with Severe Housing Problems and Equal to or less than 80% AMI]]/HousingProblemsTbl5[[#This Row],[Total Rental Units Equal to or less than 80% AMI]], "-")</f>
        <v>0.19148936170212766</v>
      </c>
    </row>
    <row r="315" spans="1:10" x14ac:dyDescent="0.2">
      <c r="A315">
        <v>13051010807</v>
      </c>
      <c r="B315" s="7">
        <v>285</v>
      </c>
      <c r="C315" s="7">
        <v>100</v>
      </c>
      <c r="D315" s="7">
        <v>15</v>
      </c>
      <c r="E315" s="7">
        <f>SUM(HousingProblemsTbl5[[#This Row],[T2_est77]:[T2_est91]])</f>
        <v>400</v>
      </c>
      <c r="F315" s="7">
        <v>285</v>
      </c>
      <c r="G315" s="7">
        <v>120</v>
      </c>
      <c r="H315" s="7">
        <v>60</v>
      </c>
      <c r="I315" s="7">
        <f>SUM(HousingProblemsTbl5[[#This Row],[T7_est109]:[T7_est151]])</f>
        <v>465</v>
      </c>
      <c r="J315" s="5">
        <f>IFERROR(HousingProblemsTbl5[[#This Row],[Total Rental Units with Severe Housing Problems and Equal to or less than 80% AMI]]/HousingProblemsTbl5[[#This Row],[Total Rental Units Equal to or less than 80% AMI]], "-")</f>
        <v>0.86021505376344087</v>
      </c>
    </row>
    <row r="316" spans="1:10" x14ac:dyDescent="0.2">
      <c r="A316">
        <v>13051010810</v>
      </c>
      <c r="B316" s="7">
        <v>75</v>
      </c>
      <c r="C316" s="7">
        <v>0</v>
      </c>
      <c r="D316" s="7">
        <v>0</v>
      </c>
      <c r="E316" s="7">
        <f>SUM(HousingProblemsTbl5[[#This Row],[T2_est77]:[T2_est91]])</f>
        <v>75</v>
      </c>
      <c r="F316" s="7">
        <v>75</v>
      </c>
      <c r="G316" s="7">
        <v>0</v>
      </c>
      <c r="H316" s="7">
        <v>45</v>
      </c>
      <c r="I316" s="7">
        <f>SUM(HousingProblemsTbl5[[#This Row],[T7_est109]:[T7_est151]])</f>
        <v>120</v>
      </c>
      <c r="J316" s="5">
        <f>IFERROR(HousingProblemsTbl5[[#This Row],[Total Rental Units with Severe Housing Problems and Equal to or less than 80% AMI]]/HousingProblemsTbl5[[#This Row],[Total Rental Units Equal to or less than 80% AMI]], "-")</f>
        <v>0.625</v>
      </c>
    </row>
    <row r="317" spans="1:10" x14ac:dyDescent="0.2">
      <c r="A317">
        <v>13051010811</v>
      </c>
      <c r="B317" s="7">
        <v>160</v>
      </c>
      <c r="C317" s="7">
        <v>0</v>
      </c>
      <c r="D317" s="7">
        <v>0</v>
      </c>
      <c r="E317" s="7">
        <f>SUM(HousingProblemsTbl5[[#This Row],[T2_est77]:[T2_est91]])</f>
        <v>160</v>
      </c>
      <c r="F317" s="7">
        <v>160</v>
      </c>
      <c r="G317" s="7">
        <v>30</v>
      </c>
      <c r="H317" s="7">
        <v>210</v>
      </c>
      <c r="I317" s="7">
        <f>SUM(HousingProblemsTbl5[[#This Row],[T7_est109]:[T7_est151]])</f>
        <v>400</v>
      </c>
      <c r="J317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318" spans="1:10" x14ac:dyDescent="0.2">
      <c r="A318">
        <v>13051010812</v>
      </c>
      <c r="B318" s="7">
        <v>0</v>
      </c>
      <c r="C318" s="7">
        <v>0</v>
      </c>
      <c r="D318" s="7">
        <v>0</v>
      </c>
      <c r="E318" s="7">
        <f>SUM(HousingProblemsTbl5[[#This Row],[T2_est77]:[T2_est91]])</f>
        <v>0</v>
      </c>
      <c r="F318" s="7">
        <v>0</v>
      </c>
      <c r="G318" s="7">
        <v>0</v>
      </c>
      <c r="H318" s="7">
        <v>0</v>
      </c>
      <c r="I318" s="7">
        <f>SUM(HousingProblemsTbl5[[#This Row],[T7_est109]:[T7_est151]])</f>
        <v>0</v>
      </c>
      <c r="J31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19" spans="1:10" x14ac:dyDescent="0.2">
      <c r="A319">
        <v>13051010813</v>
      </c>
      <c r="B319" s="7">
        <v>240</v>
      </c>
      <c r="C319" s="7">
        <v>60</v>
      </c>
      <c r="D319" s="7">
        <v>0</v>
      </c>
      <c r="E319" s="7">
        <f>SUM(HousingProblemsTbl5[[#This Row],[T2_est77]:[T2_est91]])</f>
        <v>300</v>
      </c>
      <c r="F319" s="7">
        <v>240</v>
      </c>
      <c r="G319" s="7">
        <v>60</v>
      </c>
      <c r="H319" s="7">
        <v>180</v>
      </c>
      <c r="I319" s="7">
        <f>SUM(HousingProblemsTbl5[[#This Row],[T7_est109]:[T7_est151]])</f>
        <v>480</v>
      </c>
      <c r="J319" s="5">
        <f>IFERROR(HousingProblemsTbl5[[#This Row],[Total Rental Units with Severe Housing Problems and Equal to or less than 80% AMI]]/HousingProblemsTbl5[[#This Row],[Total Rental Units Equal to or less than 80% AMI]], "-")</f>
        <v>0.625</v>
      </c>
    </row>
    <row r="320" spans="1:10" x14ac:dyDescent="0.2">
      <c r="A320">
        <v>13051010814</v>
      </c>
      <c r="B320" s="7">
        <v>0</v>
      </c>
      <c r="C320" s="7">
        <v>95</v>
      </c>
      <c r="D320" s="7">
        <v>105</v>
      </c>
      <c r="E320" s="7">
        <f>SUM(HousingProblemsTbl5[[#This Row],[T2_est77]:[T2_est91]])</f>
        <v>200</v>
      </c>
      <c r="F320" s="7">
        <v>0</v>
      </c>
      <c r="G320" s="7">
        <v>115</v>
      </c>
      <c r="H320" s="7">
        <v>375</v>
      </c>
      <c r="I320" s="7">
        <f>SUM(HousingProblemsTbl5[[#This Row],[T7_est109]:[T7_est151]])</f>
        <v>490</v>
      </c>
      <c r="J320" s="5">
        <f>IFERROR(HousingProblemsTbl5[[#This Row],[Total Rental Units with Severe Housing Problems and Equal to or less than 80% AMI]]/HousingProblemsTbl5[[#This Row],[Total Rental Units Equal to or less than 80% AMI]], "-")</f>
        <v>0.40816326530612246</v>
      </c>
    </row>
    <row r="321" spans="1:10" x14ac:dyDescent="0.2">
      <c r="A321">
        <v>13051010815</v>
      </c>
      <c r="B321" s="7">
        <v>0</v>
      </c>
      <c r="C321" s="7">
        <v>0</v>
      </c>
      <c r="D321" s="7">
        <v>25</v>
      </c>
      <c r="E321" s="7">
        <f>SUM(HousingProblemsTbl5[[#This Row],[T2_est77]:[T2_est91]])</f>
        <v>25</v>
      </c>
      <c r="F321" s="7">
        <v>0</v>
      </c>
      <c r="G321" s="7">
        <v>0</v>
      </c>
      <c r="H321" s="7">
        <v>120</v>
      </c>
      <c r="I321" s="7">
        <f>SUM(HousingProblemsTbl5[[#This Row],[T7_est109]:[T7_est151]])</f>
        <v>120</v>
      </c>
      <c r="J321" s="5">
        <f>IFERROR(HousingProblemsTbl5[[#This Row],[Total Rental Units with Severe Housing Problems and Equal to or less than 80% AMI]]/HousingProblemsTbl5[[#This Row],[Total Rental Units Equal to or less than 80% AMI]], "-")</f>
        <v>0.20833333333333334</v>
      </c>
    </row>
    <row r="322" spans="1:10" x14ac:dyDescent="0.2">
      <c r="A322">
        <v>13051010816</v>
      </c>
      <c r="B322" s="7">
        <v>15</v>
      </c>
      <c r="C322" s="7">
        <v>180</v>
      </c>
      <c r="D322" s="7">
        <v>0</v>
      </c>
      <c r="E322" s="7">
        <f>SUM(HousingProblemsTbl5[[#This Row],[T2_est77]:[T2_est91]])</f>
        <v>195</v>
      </c>
      <c r="F322" s="7">
        <v>30</v>
      </c>
      <c r="G322" s="7">
        <v>180</v>
      </c>
      <c r="H322" s="7">
        <v>135</v>
      </c>
      <c r="I322" s="7">
        <f>SUM(HousingProblemsTbl5[[#This Row],[T7_est109]:[T7_est151]])</f>
        <v>345</v>
      </c>
      <c r="J322" s="5">
        <f>IFERROR(HousingProblemsTbl5[[#This Row],[Total Rental Units with Severe Housing Problems and Equal to or less than 80% AMI]]/HousingProblemsTbl5[[#This Row],[Total Rental Units Equal to or less than 80% AMI]], "-")</f>
        <v>0.56521739130434778</v>
      </c>
    </row>
    <row r="323" spans="1:10" x14ac:dyDescent="0.2">
      <c r="A323">
        <v>13051010817</v>
      </c>
      <c r="B323" s="7">
        <v>0</v>
      </c>
      <c r="C323" s="7">
        <v>35</v>
      </c>
      <c r="D323" s="7">
        <v>0</v>
      </c>
      <c r="E323" s="7">
        <f>SUM(HousingProblemsTbl5[[#This Row],[T2_est77]:[T2_est91]])</f>
        <v>35</v>
      </c>
      <c r="F323" s="7">
        <v>0</v>
      </c>
      <c r="G323" s="7">
        <v>35</v>
      </c>
      <c r="H323" s="7">
        <v>0</v>
      </c>
      <c r="I323" s="7">
        <f>SUM(HousingProblemsTbl5[[#This Row],[T7_est109]:[T7_est151]])</f>
        <v>35</v>
      </c>
      <c r="J32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324" spans="1:10" x14ac:dyDescent="0.2">
      <c r="A324">
        <v>13051010818</v>
      </c>
      <c r="B324" s="7">
        <v>115</v>
      </c>
      <c r="C324" s="7">
        <v>0</v>
      </c>
      <c r="D324" s="7">
        <v>0</v>
      </c>
      <c r="E324" s="7">
        <f>SUM(HousingProblemsTbl5[[#This Row],[T2_est77]:[T2_est91]])</f>
        <v>115</v>
      </c>
      <c r="F324" s="7">
        <v>135</v>
      </c>
      <c r="G324" s="7">
        <v>25</v>
      </c>
      <c r="H324" s="7">
        <v>95</v>
      </c>
      <c r="I324" s="7">
        <f>SUM(HousingProblemsTbl5[[#This Row],[T7_est109]:[T7_est151]])</f>
        <v>255</v>
      </c>
      <c r="J324" s="5">
        <f>IFERROR(HousingProblemsTbl5[[#This Row],[Total Rental Units with Severe Housing Problems and Equal to or less than 80% AMI]]/HousingProblemsTbl5[[#This Row],[Total Rental Units Equal to or less than 80% AMI]], "-")</f>
        <v>0.45098039215686275</v>
      </c>
    </row>
    <row r="325" spans="1:10" x14ac:dyDescent="0.2">
      <c r="A325">
        <v>13051010819</v>
      </c>
      <c r="B325" s="7">
        <v>0</v>
      </c>
      <c r="C325" s="7">
        <v>0</v>
      </c>
      <c r="D325" s="7">
        <v>85</v>
      </c>
      <c r="E325" s="7">
        <f>SUM(HousingProblemsTbl5[[#This Row],[T2_est77]:[T2_est91]])</f>
        <v>85</v>
      </c>
      <c r="F325" s="7">
        <v>20</v>
      </c>
      <c r="G325" s="7">
        <v>10</v>
      </c>
      <c r="H325" s="7">
        <v>150</v>
      </c>
      <c r="I325" s="7">
        <f>SUM(HousingProblemsTbl5[[#This Row],[T7_est109]:[T7_est151]])</f>
        <v>180</v>
      </c>
      <c r="J325" s="5">
        <f>IFERROR(HousingProblemsTbl5[[#This Row],[Total Rental Units with Severe Housing Problems and Equal to or less than 80% AMI]]/HousingProblemsTbl5[[#This Row],[Total Rental Units Equal to or less than 80% AMI]], "-")</f>
        <v>0.47222222222222221</v>
      </c>
    </row>
    <row r="326" spans="1:10" x14ac:dyDescent="0.2">
      <c r="A326">
        <v>13051010820</v>
      </c>
      <c r="B326" s="7">
        <v>15</v>
      </c>
      <c r="C326" s="7">
        <v>55</v>
      </c>
      <c r="D326" s="7">
        <v>35</v>
      </c>
      <c r="E326" s="7">
        <f>SUM(HousingProblemsTbl5[[#This Row],[T2_est77]:[T2_est91]])</f>
        <v>105</v>
      </c>
      <c r="F326" s="7">
        <v>15</v>
      </c>
      <c r="G326" s="7">
        <v>55</v>
      </c>
      <c r="H326" s="7">
        <v>205</v>
      </c>
      <c r="I326" s="7">
        <f>SUM(HousingProblemsTbl5[[#This Row],[T7_est109]:[T7_est151]])</f>
        <v>275</v>
      </c>
      <c r="J326" s="5">
        <f>IFERROR(HousingProblemsTbl5[[#This Row],[Total Rental Units with Severe Housing Problems and Equal to or less than 80% AMI]]/HousingProblemsTbl5[[#This Row],[Total Rental Units Equal to or less than 80% AMI]], "-")</f>
        <v>0.38181818181818183</v>
      </c>
    </row>
    <row r="327" spans="1:10" x14ac:dyDescent="0.2">
      <c r="A327">
        <v>13051010821</v>
      </c>
      <c r="B327" s="7">
        <v>0</v>
      </c>
      <c r="C327" s="7">
        <v>0</v>
      </c>
      <c r="D327" s="7">
        <v>0</v>
      </c>
      <c r="E327" s="7">
        <f>SUM(HousingProblemsTbl5[[#This Row],[T2_est77]:[T2_est91]])</f>
        <v>0</v>
      </c>
      <c r="F327" s="7">
        <v>0</v>
      </c>
      <c r="G327" s="7">
        <v>10</v>
      </c>
      <c r="H327" s="7">
        <v>10</v>
      </c>
      <c r="I327" s="7">
        <f>SUM(HousingProblemsTbl5[[#This Row],[T7_est109]:[T7_est151]])</f>
        <v>20</v>
      </c>
      <c r="J32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28" spans="1:10" x14ac:dyDescent="0.2">
      <c r="A328">
        <v>13051010901</v>
      </c>
      <c r="B328" s="7">
        <v>240</v>
      </c>
      <c r="C328" s="7">
        <v>190</v>
      </c>
      <c r="D328" s="7">
        <v>4</v>
      </c>
      <c r="E328" s="7">
        <f>SUM(HousingProblemsTbl5[[#This Row],[T2_est77]:[T2_est91]])</f>
        <v>434</v>
      </c>
      <c r="F328" s="7">
        <v>375</v>
      </c>
      <c r="G328" s="7">
        <v>315</v>
      </c>
      <c r="H328" s="7">
        <v>280</v>
      </c>
      <c r="I328" s="7">
        <f>SUM(HousingProblemsTbl5[[#This Row],[T7_est109]:[T7_est151]])</f>
        <v>970</v>
      </c>
      <c r="J328" s="5">
        <f>IFERROR(HousingProblemsTbl5[[#This Row],[Total Rental Units with Severe Housing Problems and Equal to or less than 80% AMI]]/HousingProblemsTbl5[[#This Row],[Total Rental Units Equal to or less than 80% AMI]], "-")</f>
        <v>0.44742268041237115</v>
      </c>
    </row>
    <row r="329" spans="1:10" x14ac:dyDescent="0.2">
      <c r="A329">
        <v>13051011004</v>
      </c>
      <c r="B329" s="7">
        <v>0</v>
      </c>
      <c r="C329" s="7">
        <v>0</v>
      </c>
      <c r="D329" s="7">
        <v>10</v>
      </c>
      <c r="E329" s="7">
        <f>SUM(HousingProblemsTbl5[[#This Row],[T2_est77]:[T2_est91]])</f>
        <v>10</v>
      </c>
      <c r="F329" s="7">
        <v>20</v>
      </c>
      <c r="G329" s="7">
        <v>0</v>
      </c>
      <c r="H329" s="7">
        <v>25</v>
      </c>
      <c r="I329" s="7">
        <f>SUM(HousingProblemsTbl5[[#This Row],[T7_est109]:[T7_est151]])</f>
        <v>45</v>
      </c>
      <c r="J329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330" spans="1:10" x14ac:dyDescent="0.2">
      <c r="A330">
        <v>13051011005</v>
      </c>
      <c r="B330" s="7">
        <v>0</v>
      </c>
      <c r="C330" s="7">
        <v>0</v>
      </c>
      <c r="D330" s="7">
        <v>10</v>
      </c>
      <c r="E330" s="7">
        <f>SUM(HousingProblemsTbl5[[#This Row],[T2_est77]:[T2_est91]])</f>
        <v>10</v>
      </c>
      <c r="F330" s="7">
        <v>0</v>
      </c>
      <c r="G330" s="7">
        <v>0</v>
      </c>
      <c r="H330" s="7">
        <v>10</v>
      </c>
      <c r="I330" s="7">
        <f>SUM(HousingProblemsTbl5[[#This Row],[T7_est109]:[T7_est151]])</f>
        <v>10</v>
      </c>
      <c r="J330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331" spans="1:10" x14ac:dyDescent="0.2">
      <c r="A331">
        <v>13051011006</v>
      </c>
      <c r="B331" s="7">
        <v>15</v>
      </c>
      <c r="C331" s="7">
        <v>40</v>
      </c>
      <c r="D331" s="7">
        <v>10</v>
      </c>
      <c r="E331" s="7">
        <f>SUM(HousingProblemsTbl5[[#This Row],[T2_est77]:[T2_est91]])</f>
        <v>65</v>
      </c>
      <c r="F331" s="7">
        <v>50</v>
      </c>
      <c r="G331" s="7">
        <v>50</v>
      </c>
      <c r="H331" s="7">
        <v>40</v>
      </c>
      <c r="I331" s="7">
        <f>SUM(HousingProblemsTbl5[[#This Row],[T7_est109]:[T7_est151]])</f>
        <v>140</v>
      </c>
      <c r="J331" s="5">
        <f>IFERROR(HousingProblemsTbl5[[#This Row],[Total Rental Units with Severe Housing Problems and Equal to or less than 80% AMI]]/HousingProblemsTbl5[[#This Row],[Total Rental Units Equal to or less than 80% AMI]], "-")</f>
        <v>0.4642857142857143</v>
      </c>
    </row>
    <row r="332" spans="1:10" x14ac:dyDescent="0.2">
      <c r="A332">
        <v>13051011007</v>
      </c>
      <c r="B332" s="7">
        <v>0</v>
      </c>
      <c r="C332" s="7">
        <v>0</v>
      </c>
      <c r="D332" s="7">
        <v>0</v>
      </c>
      <c r="E332" s="7">
        <f>SUM(HousingProblemsTbl5[[#This Row],[T2_est77]:[T2_est91]])</f>
        <v>0</v>
      </c>
      <c r="F332" s="7">
        <v>15</v>
      </c>
      <c r="G332" s="7">
        <v>65</v>
      </c>
      <c r="H332" s="7">
        <v>25</v>
      </c>
      <c r="I332" s="7">
        <f>SUM(HousingProblemsTbl5[[#This Row],[T7_est109]:[T7_est151]])</f>
        <v>105</v>
      </c>
      <c r="J33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33" spans="1:10" x14ac:dyDescent="0.2">
      <c r="A333">
        <v>13051011008</v>
      </c>
      <c r="B333" s="7">
        <v>75</v>
      </c>
      <c r="C333" s="7">
        <v>10</v>
      </c>
      <c r="D333" s="7">
        <v>0</v>
      </c>
      <c r="E333" s="7">
        <f>SUM(HousingProblemsTbl5[[#This Row],[T2_est77]:[T2_est91]])</f>
        <v>85</v>
      </c>
      <c r="F333" s="7">
        <v>75</v>
      </c>
      <c r="G333" s="7">
        <v>25</v>
      </c>
      <c r="H333" s="7">
        <v>35</v>
      </c>
      <c r="I333" s="7">
        <f>SUM(HousingProblemsTbl5[[#This Row],[T7_est109]:[T7_est151]])</f>
        <v>135</v>
      </c>
      <c r="J333" s="5">
        <f>IFERROR(HousingProblemsTbl5[[#This Row],[Total Rental Units with Severe Housing Problems and Equal to or less than 80% AMI]]/HousingProblemsTbl5[[#This Row],[Total Rental Units Equal to or less than 80% AMI]], "-")</f>
        <v>0.62962962962962965</v>
      </c>
    </row>
    <row r="334" spans="1:10" x14ac:dyDescent="0.2">
      <c r="A334">
        <v>13051011104</v>
      </c>
      <c r="B334" s="7">
        <v>20</v>
      </c>
      <c r="C334" s="7">
        <v>15</v>
      </c>
      <c r="D334" s="7">
        <v>0</v>
      </c>
      <c r="E334" s="7">
        <f>SUM(HousingProblemsTbl5[[#This Row],[T2_est77]:[T2_est91]])</f>
        <v>35</v>
      </c>
      <c r="F334" s="7">
        <v>75</v>
      </c>
      <c r="G334" s="7">
        <v>75</v>
      </c>
      <c r="H334" s="7">
        <v>105</v>
      </c>
      <c r="I334" s="7">
        <f>SUM(HousingProblemsTbl5[[#This Row],[T7_est109]:[T7_est151]])</f>
        <v>255</v>
      </c>
      <c r="J334" s="5">
        <f>IFERROR(HousingProblemsTbl5[[#This Row],[Total Rental Units with Severe Housing Problems and Equal to or less than 80% AMI]]/HousingProblemsTbl5[[#This Row],[Total Rental Units Equal to or less than 80% AMI]], "-")</f>
        <v>0.13725490196078433</v>
      </c>
    </row>
    <row r="335" spans="1:10" x14ac:dyDescent="0.2">
      <c r="A335">
        <v>13051011107</v>
      </c>
      <c r="B335" s="7">
        <v>0</v>
      </c>
      <c r="C335" s="7">
        <v>0</v>
      </c>
      <c r="D335" s="7">
        <v>15</v>
      </c>
      <c r="E335" s="7">
        <f>SUM(HousingProblemsTbl5[[#This Row],[T2_est77]:[T2_est91]])</f>
        <v>15</v>
      </c>
      <c r="F335" s="7">
        <v>0</v>
      </c>
      <c r="G335" s="7">
        <v>45</v>
      </c>
      <c r="H335" s="7">
        <v>15</v>
      </c>
      <c r="I335" s="7">
        <f>SUM(HousingProblemsTbl5[[#This Row],[T7_est109]:[T7_est151]])</f>
        <v>60</v>
      </c>
      <c r="J335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336" spans="1:10" x14ac:dyDescent="0.2">
      <c r="A336">
        <v>13051011108</v>
      </c>
      <c r="B336" s="7">
        <v>0</v>
      </c>
      <c r="C336" s="7">
        <v>10</v>
      </c>
      <c r="D336" s="7">
        <v>0</v>
      </c>
      <c r="E336" s="7">
        <f>SUM(HousingProblemsTbl5[[#This Row],[T2_est77]:[T2_est91]])</f>
        <v>10</v>
      </c>
      <c r="F336" s="7">
        <v>0</v>
      </c>
      <c r="G336" s="7">
        <v>10</v>
      </c>
      <c r="H336" s="7">
        <v>0</v>
      </c>
      <c r="I336" s="7">
        <f>SUM(HousingProblemsTbl5[[#This Row],[T7_est109]:[T7_est151]])</f>
        <v>10</v>
      </c>
      <c r="J33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337" spans="1:10" x14ac:dyDescent="0.2">
      <c r="A337">
        <v>13051011110</v>
      </c>
      <c r="B337" s="7">
        <v>0</v>
      </c>
      <c r="C337" s="7">
        <v>0</v>
      </c>
      <c r="D337" s="7">
        <v>0</v>
      </c>
      <c r="E337" s="7">
        <f>SUM(HousingProblemsTbl5[[#This Row],[T2_est77]:[T2_est91]])</f>
        <v>0</v>
      </c>
      <c r="F337" s="7">
        <v>0</v>
      </c>
      <c r="G337" s="7">
        <v>4</v>
      </c>
      <c r="H337" s="7">
        <v>0</v>
      </c>
      <c r="I337" s="7">
        <f>SUM(HousingProblemsTbl5[[#This Row],[T7_est109]:[T7_est151]])</f>
        <v>4</v>
      </c>
      <c r="J33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38" spans="1:10" x14ac:dyDescent="0.2">
      <c r="A338">
        <v>13051011111</v>
      </c>
      <c r="B338" s="7">
        <v>4</v>
      </c>
      <c r="C338" s="7">
        <v>65</v>
      </c>
      <c r="D338" s="7">
        <v>0</v>
      </c>
      <c r="E338" s="7">
        <f>SUM(HousingProblemsTbl5[[#This Row],[T2_est77]:[T2_est91]])</f>
        <v>69</v>
      </c>
      <c r="F338" s="7">
        <v>4</v>
      </c>
      <c r="G338" s="7">
        <v>65</v>
      </c>
      <c r="H338" s="7">
        <v>50</v>
      </c>
      <c r="I338" s="7">
        <f>SUM(HousingProblemsTbl5[[#This Row],[T7_est109]:[T7_est151]])</f>
        <v>119</v>
      </c>
      <c r="J338" s="5">
        <f>IFERROR(HousingProblemsTbl5[[#This Row],[Total Rental Units with Severe Housing Problems and Equal to or less than 80% AMI]]/HousingProblemsTbl5[[#This Row],[Total Rental Units Equal to or less than 80% AMI]], "-")</f>
        <v>0.57983193277310929</v>
      </c>
    </row>
    <row r="339" spans="1:10" x14ac:dyDescent="0.2">
      <c r="A339">
        <v>13051011112</v>
      </c>
      <c r="B339" s="7">
        <v>135</v>
      </c>
      <c r="C339" s="7">
        <v>0</v>
      </c>
      <c r="D339" s="7">
        <v>0</v>
      </c>
      <c r="E339" s="7">
        <f>SUM(HousingProblemsTbl5[[#This Row],[T2_est77]:[T2_est91]])</f>
        <v>135</v>
      </c>
      <c r="F339" s="7">
        <v>135</v>
      </c>
      <c r="G339" s="7">
        <v>20</v>
      </c>
      <c r="H339" s="7">
        <v>85</v>
      </c>
      <c r="I339" s="7">
        <f>SUM(HousingProblemsTbl5[[#This Row],[T7_est109]:[T7_est151]])</f>
        <v>240</v>
      </c>
      <c r="J339" s="5">
        <f>IFERROR(HousingProblemsTbl5[[#This Row],[Total Rental Units with Severe Housing Problems and Equal to or less than 80% AMI]]/HousingProblemsTbl5[[#This Row],[Total Rental Units Equal to or less than 80% AMI]], "-")</f>
        <v>0.5625</v>
      </c>
    </row>
    <row r="340" spans="1:10" x14ac:dyDescent="0.2">
      <c r="A340">
        <v>13051011113</v>
      </c>
      <c r="B340" s="7">
        <v>0</v>
      </c>
      <c r="C340" s="7">
        <v>0</v>
      </c>
      <c r="D340" s="7">
        <v>0</v>
      </c>
      <c r="E340" s="7">
        <f>SUM(HousingProblemsTbl5[[#This Row],[T2_est77]:[T2_est91]])</f>
        <v>0</v>
      </c>
      <c r="F340" s="7">
        <v>15</v>
      </c>
      <c r="G340" s="7">
        <v>0</v>
      </c>
      <c r="H340" s="7">
        <v>0</v>
      </c>
      <c r="I340" s="7">
        <f>SUM(HousingProblemsTbl5[[#This Row],[T7_est109]:[T7_est151]])</f>
        <v>15</v>
      </c>
      <c r="J34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41" spans="1:10" x14ac:dyDescent="0.2">
      <c r="A341">
        <v>13051011114</v>
      </c>
      <c r="B341" s="7">
        <v>55</v>
      </c>
      <c r="C341" s="7">
        <v>0</v>
      </c>
      <c r="D341" s="7">
        <v>0</v>
      </c>
      <c r="E341" s="7">
        <f>SUM(HousingProblemsTbl5[[#This Row],[T2_est77]:[T2_est91]])</f>
        <v>55</v>
      </c>
      <c r="F341" s="7">
        <v>55</v>
      </c>
      <c r="G341" s="7">
        <v>35</v>
      </c>
      <c r="H341" s="7">
        <v>45</v>
      </c>
      <c r="I341" s="7">
        <f>SUM(HousingProblemsTbl5[[#This Row],[T7_est109]:[T7_est151]])</f>
        <v>135</v>
      </c>
      <c r="J341" s="5">
        <f>IFERROR(HousingProblemsTbl5[[#This Row],[Total Rental Units with Severe Housing Problems and Equal to or less than 80% AMI]]/HousingProblemsTbl5[[#This Row],[Total Rental Units Equal to or less than 80% AMI]], "-")</f>
        <v>0.40740740740740738</v>
      </c>
    </row>
    <row r="342" spans="1:10" x14ac:dyDescent="0.2">
      <c r="A342">
        <v>13051011115</v>
      </c>
      <c r="B342" s="7">
        <v>40</v>
      </c>
      <c r="C342" s="7">
        <v>0</v>
      </c>
      <c r="D342" s="7">
        <v>4</v>
      </c>
      <c r="E342" s="7">
        <f>SUM(HousingProblemsTbl5[[#This Row],[T2_est77]:[T2_est91]])</f>
        <v>44</v>
      </c>
      <c r="F342" s="7">
        <v>140</v>
      </c>
      <c r="G342" s="7">
        <v>0</v>
      </c>
      <c r="H342" s="7">
        <v>60</v>
      </c>
      <c r="I342" s="7">
        <f>SUM(HousingProblemsTbl5[[#This Row],[T7_est109]:[T7_est151]])</f>
        <v>200</v>
      </c>
      <c r="J342" s="5">
        <f>IFERROR(HousingProblemsTbl5[[#This Row],[Total Rental Units with Severe Housing Problems and Equal to or less than 80% AMI]]/HousingProblemsTbl5[[#This Row],[Total Rental Units Equal to or less than 80% AMI]], "-")</f>
        <v>0.22</v>
      </c>
    </row>
    <row r="343" spans="1:10" x14ac:dyDescent="0.2">
      <c r="A343">
        <v>13051011200</v>
      </c>
      <c r="B343" s="7">
        <v>70</v>
      </c>
      <c r="C343" s="7">
        <v>4</v>
      </c>
      <c r="D343" s="7">
        <v>15</v>
      </c>
      <c r="E343" s="7">
        <f>SUM(HousingProblemsTbl5[[#This Row],[T2_est77]:[T2_est91]])</f>
        <v>89</v>
      </c>
      <c r="F343" s="7">
        <v>100</v>
      </c>
      <c r="G343" s="7">
        <v>15</v>
      </c>
      <c r="H343" s="7">
        <v>70</v>
      </c>
      <c r="I343" s="7">
        <f>SUM(HousingProblemsTbl5[[#This Row],[T7_est109]:[T7_est151]])</f>
        <v>185</v>
      </c>
      <c r="J343" s="5">
        <f>IFERROR(HousingProblemsTbl5[[#This Row],[Total Rental Units with Severe Housing Problems and Equal to or less than 80% AMI]]/HousingProblemsTbl5[[#This Row],[Total Rental Units Equal to or less than 80% AMI]], "-")</f>
        <v>0.48108108108108111</v>
      </c>
    </row>
    <row r="344" spans="1:10" x14ac:dyDescent="0.2">
      <c r="A344">
        <v>13051011300</v>
      </c>
      <c r="B344" s="7">
        <v>135</v>
      </c>
      <c r="C344" s="7">
        <v>60</v>
      </c>
      <c r="D344" s="7">
        <v>35</v>
      </c>
      <c r="E344" s="7">
        <f>SUM(HousingProblemsTbl5[[#This Row],[T2_est77]:[T2_est91]])</f>
        <v>230</v>
      </c>
      <c r="F344" s="7">
        <v>200</v>
      </c>
      <c r="G344" s="7">
        <v>110</v>
      </c>
      <c r="H344" s="7">
        <v>120</v>
      </c>
      <c r="I344" s="7">
        <f>SUM(HousingProblemsTbl5[[#This Row],[T7_est109]:[T7_est151]])</f>
        <v>430</v>
      </c>
      <c r="J344" s="5">
        <f>IFERROR(HousingProblemsTbl5[[#This Row],[Total Rental Units with Severe Housing Problems and Equal to or less than 80% AMI]]/HousingProblemsTbl5[[#This Row],[Total Rental Units Equal to or less than 80% AMI]], "-")</f>
        <v>0.53488372093023251</v>
      </c>
    </row>
    <row r="345" spans="1:10" x14ac:dyDescent="0.2">
      <c r="A345">
        <v>13051011400</v>
      </c>
      <c r="B345" s="7">
        <v>105</v>
      </c>
      <c r="C345" s="7">
        <v>25</v>
      </c>
      <c r="D345" s="7">
        <v>0</v>
      </c>
      <c r="E345" s="7">
        <f>SUM(HousingProblemsTbl5[[#This Row],[T2_est77]:[T2_est91]])</f>
        <v>130</v>
      </c>
      <c r="F345" s="7">
        <v>295</v>
      </c>
      <c r="G345" s="7">
        <v>75</v>
      </c>
      <c r="H345" s="7">
        <v>65</v>
      </c>
      <c r="I345" s="7">
        <f>SUM(HousingProblemsTbl5[[#This Row],[T7_est109]:[T7_est151]])</f>
        <v>435</v>
      </c>
      <c r="J345" s="5">
        <f>IFERROR(HousingProblemsTbl5[[#This Row],[Total Rental Units with Severe Housing Problems and Equal to or less than 80% AMI]]/HousingProblemsTbl5[[#This Row],[Total Rental Units Equal to or less than 80% AMI]], "-")</f>
        <v>0.2988505747126437</v>
      </c>
    </row>
    <row r="346" spans="1:10" x14ac:dyDescent="0.2">
      <c r="A346">
        <v>13051011500</v>
      </c>
      <c r="B346" s="7">
        <v>0</v>
      </c>
      <c r="C346" s="7">
        <v>0</v>
      </c>
      <c r="D346" s="7">
        <v>0</v>
      </c>
      <c r="E346" s="7">
        <f>SUM(HousingProblemsTbl5[[#This Row],[T2_est77]:[T2_est91]])</f>
        <v>0</v>
      </c>
      <c r="F346" s="7">
        <v>4</v>
      </c>
      <c r="G346" s="7">
        <v>4</v>
      </c>
      <c r="H346" s="7">
        <v>10</v>
      </c>
      <c r="I346" s="7">
        <f>SUM(HousingProblemsTbl5[[#This Row],[T7_est109]:[T7_est151]])</f>
        <v>18</v>
      </c>
      <c r="J3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47" spans="1:10" x14ac:dyDescent="0.2">
      <c r="A347">
        <v>13051011600</v>
      </c>
      <c r="B347" s="7">
        <v>45</v>
      </c>
      <c r="C347" s="7">
        <v>20</v>
      </c>
      <c r="D347" s="7">
        <v>0</v>
      </c>
      <c r="E347" s="7">
        <f>SUM(HousingProblemsTbl5[[#This Row],[T2_est77]:[T2_est91]])</f>
        <v>65</v>
      </c>
      <c r="F347" s="7">
        <v>45</v>
      </c>
      <c r="G347" s="7">
        <v>180</v>
      </c>
      <c r="H347" s="7">
        <v>100</v>
      </c>
      <c r="I347" s="7">
        <f>SUM(HousingProblemsTbl5[[#This Row],[T7_est109]:[T7_est151]])</f>
        <v>325</v>
      </c>
      <c r="J347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348" spans="1:10" x14ac:dyDescent="0.2">
      <c r="A348">
        <v>13051011700</v>
      </c>
      <c r="B348" s="7">
        <v>135</v>
      </c>
      <c r="C348" s="7">
        <v>25</v>
      </c>
      <c r="D348" s="7">
        <v>0</v>
      </c>
      <c r="E348" s="7">
        <f>SUM(HousingProblemsTbl5[[#This Row],[T2_est77]:[T2_est91]])</f>
        <v>160</v>
      </c>
      <c r="F348" s="7">
        <v>305</v>
      </c>
      <c r="G348" s="7">
        <v>100</v>
      </c>
      <c r="H348" s="7">
        <v>30</v>
      </c>
      <c r="I348" s="7">
        <f>SUM(HousingProblemsTbl5[[#This Row],[T7_est109]:[T7_est151]])</f>
        <v>435</v>
      </c>
      <c r="J348" s="5">
        <f>IFERROR(HousingProblemsTbl5[[#This Row],[Total Rental Units with Severe Housing Problems and Equal to or less than 80% AMI]]/HousingProblemsTbl5[[#This Row],[Total Rental Units Equal to or less than 80% AMI]], "-")</f>
        <v>0.36781609195402298</v>
      </c>
    </row>
    <row r="349" spans="1:10" x14ac:dyDescent="0.2">
      <c r="A349">
        <v>13051011800</v>
      </c>
      <c r="B349" s="7">
        <v>20</v>
      </c>
      <c r="C349" s="7">
        <v>15</v>
      </c>
      <c r="D349" s="7">
        <v>0</v>
      </c>
      <c r="E349" s="7">
        <f>SUM(HousingProblemsTbl5[[#This Row],[T2_est77]:[T2_est91]])</f>
        <v>35</v>
      </c>
      <c r="F349" s="7">
        <v>95</v>
      </c>
      <c r="G349" s="7">
        <v>45</v>
      </c>
      <c r="H349" s="7">
        <v>10</v>
      </c>
      <c r="I349" s="7">
        <f>SUM(HousingProblemsTbl5[[#This Row],[T7_est109]:[T7_est151]])</f>
        <v>150</v>
      </c>
      <c r="J349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350" spans="1:10" x14ac:dyDescent="0.2">
      <c r="A350">
        <v>13051011900</v>
      </c>
      <c r="B350" s="7">
        <v>160</v>
      </c>
      <c r="C350" s="7">
        <v>25</v>
      </c>
      <c r="D350" s="7">
        <v>10</v>
      </c>
      <c r="E350" s="7">
        <f>SUM(HousingProblemsTbl5[[#This Row],[T2_est77]:[T2_est91]])</f>
        <v>195</v>
      </c>
      <c r="F350" s="7">
        <v>390</v>
      </c>
      <c r="G350" s="7">
        <v>90</v>
      </c>
      <c r="H350" s="7">
        <v>60</v>
      </c>
      <c r="I350" s="7">
        <f>SUM(HousingProblemsTbl5[[#This Row],[T7_est109]:[T7_est151]])</f>
        <v>540</v>
      </c>
      <c r="J350" s="5">
        <f>IFERROR(HousingProblemsTbl5[[#This Row],[Total Rental Units with Severe Housing Problems and Equal to or less than 80% AMI]]/HousingProblemsTbl5[[#This Row],[Total Rental Units Equal to or less than 80% AMI]], "-")</f>
        <v>0.3611111111111111</v>
      </c>
    </row>
    <row r="351" spans="1:10" x14ac:dyDescent="0.2">
      <c r="A351">
        <v>13051980000</v>
      </c>
      <c r="B351" s="7">
        <v>0</v>
      </c>
      <c r="C351" s="7">
        <v>0</v>
      </c>
      <c r="D351" s="7">
        <v>0</v>
      </c>
      <c r="E351" s="7">
        <f>SUM(HousingProblemsTbl5[[#This Row],[T2_est77]:[T2_est91]])</f>
        <v>0</v>
      </c>
      <c r="F351" s="7">
        <v>0</v>
      </c>
      <c r="G351" s="7">
        <v>0</v>
      </c>
      <c r="H351" s="7">
        <v>0</v>
      </c>
      <c r="I351" s="7">
        <f>SUM(HousingProblemsTbl5[[#This Row],[T7_est109]:[T7_est151]])</f>
        <v>0</v>
      </c>
      <c r="J35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52" spans="1:10" x14ac:dyDescent="0.2">
      <c r="A352">
        <v>13051990000</v>
      </c>
      <c r="B352" s="7">
        <v>0</v>
      </c>
      <c r="C352" s="7">
        <v>0</v>
      </c>
      <c r="D352" s="7">
        <v>0</v>
      </c>
      <c r="E352" s="7">
        <f>SUM(HousingProblemsTbl5[[#This Row],[T2_est77]:[T2_est91]])</f>
        <v>0</v>
      </c>
      <c r="F352" s="7">
        <v>0</v>
      </c>
      <c r="G352" s="7">
        <v>0</v>
      </c>
      <c r="H352" s="7">
        <v>0</v>
      </c>
      <c r="I352" s="7">
        <f>SUM(HousingProblemsTbl5[[#This Row],[T7_est109]:[T7_est151]])</f>
        <v>0</v>
      </c>
      <c r="J35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53" spans="1:10" x14ac:dyDescent="0.2">
      <c r="A353">
        <v>13053020100</v>
      </c>
      <c r="B353" s="7">
        <v>100</v>
      </c>
      <c r="C353" s="7">
        <v>15</v>
      </c>
      <c r="D353" s="7">
        <v>0</v>
      </c>
      <c r="E353" s="7">
        <f>SUM(HousingProblemsTbl5[[#This Row],[T2_est77]:[T2_est91]])</f>
        <v>115</v>
      </c>
      <c r="F353" s="7">
        <v>155</v>
      </c>
      <c r="G353" s="7">
        <v>120</v>
      </c>
      <c r="H353" s="7">
        <v>115</v>
      </c>
      <c r="I353" s="7">
        <f>SUM(HousingProblemsTbl5[[#This Row],[T7_est109]:[T7_est151]])</f>
        <v>390</v>
      </c>
      <c r="J353" s="5">
        <f>IFERROR(HousingProblemsTbl5[[#This Row],[Total Rental Units with Severe Housing Problems and Equal to or less than 80% AMI]]/HousingProblemsTbl5[[#This Row],[Total Rental Units Equal to or less than 80% AMI]], "-")</f>
        <v>0.29487179487179488</v>
      </c>
    </row>
    <row r="354" spans="1:10" x14ac:dyDescent="0.2">
      <c r="A354">
        <v>13053020201</v>
      </c>
      <c r="B354" s="7">
        <v>0</v>
      </c>
      <c r="C354" s="7">
        <v>0</v>
      </c>
      <c r="D354" s="7">
        <v>0</v>
      </c>
      <c r="E354" s="7">
        <f>SUM(HousingProblemsTbl5[[#This Row],[T2_est77]:[T2_est91]])</f>
        <v>0</v>
      </c>
      <c r="F354" s="7">
        <v>0</v>
      </c>
      <c r="G354" s="7">
        <v>0</v>
      </c>
      <c r="H354" s="7">
        <v>25</v>
      </c>
      <c r="I354" s="7">
        <f>SUM(HousingProblemsTbl5[[#This Row],[T7_est109]:[T7_est151]])</f>
        <v>25</v>
      </c>
      <c r="J35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55" spans="1:10" x14ac:dyDescent="0.2">
      <c r="A355">
        <v>13053020203</v>
      </c>
      <c r="B355" s="7">
        <v>15</v>
      </c>
      <c r="C355" s="7">
        <v>30</v>
      </c>
      <c r="D355" s="7">
        <v>30</v>
      </c>
      <c r="E355" s="7">
        <f>SUM(HousingProblemsTbl5[[#This Row],[T2_est77]:[T2_est91]])</f>
        <v>75</v>
      </c>
      <c r="F355" s="7">
        <v>35</v>
      </c>
      <c r="G355" s="7">
        <v>50</v>
      </c>
      <c r="H355" s="7">
        <v>85</v>
      </c>
      <c r="I355" s="7">
        <f>SUM(HousingProblemsTbl5[[#This Row],[T7_est109]:[T7_est151]])</f>
        <v>170</v>
      </c>
      <c r="J355" s="5">
        <f>IFERROR(HousingProblemsTbl5[[#This Row],[Total Rental Units with Severe Housing Problems and Equal to or less than 80% AMI]]/HousingProblemsTbl5[[#This Row],[Total Rental Units Equal to or less than 80% AMI]], "-")</f>
        <v>0.44117647058823528</v>
      </c>
    </row>
    <row r="356" spans="1:10" x14ac:dyDescent="0.2">
      <c r="A356">
        <v>13053020205</v>
      </c>
      <c r="B356" s="7">
        <v>65</v>
      </c>
      <c r="C356" s="7">
        <v>35</v>
      </c>
      <c r="D356" s="7">
        <v>30</v>
      </c>
      <c r="E356" s="7">
        <f>SUM(HousingProblemsTbl5[[#This Row],[T2_est77]:[T2_est91]])</f>
        <v>130</v>
      </c>
      <c r="F356" s="7">
        <v>75</v>
      </c>
      <c r="G356" s="7">
        <v>70</v>
      </c>
      <c r="H356" s="7">
        <v>245</v>
      </c>
      <c r="I356" s="7">
        <f>SUM(HousingProblemsTbl5[[#This Row],[T7_est109]:[T7_est151]])</f>
        <v>390</v>
      </c>
      <c r="J356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357" spans="1:10" x14ac:dyDescent="0.2">
      <c r="A357">
        <v>13053020206</v>
      </c>
      <c r="B357" s="7">
        <v>0</v>
      </c>
      <c r="C357" s="7">
        <v>0</v>
      </c>
      <c r="D357" s="7">
        <v>0</v>
      </c>
      <c r="E357" s="7">
        <f>SUM(HousingProblemsTbl5[[#This Row],[T2_est77]:[T2_est91]])</f>
        <v>0</v>
      </c>
      <c r="F357" s="7">
        <v>0</v>
      </c>
      <c r="G357" s="7">
        <v>0</v>
      </c>
      <c r="H357" s="7">
        <v>0</v>
      </c>
      <c r="I357" s="7">
        <f>SUM(HousingProblemsTbl5[[#This Row],[T7_est109]:[T7_est151]])</f>
        <v>0</v>
      </c>
      <c r="J35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58" spans="1:10" x14ac:dyDescent="0.2">
      <c r="A358">
        <v>13055010100</v>
      </c>
      <c r="B358" s="7">
        <v>20</v>
      </c>
      <c r="C358" s="7">
        <v>0</v>
      </c>
      <c r="D358" s="7">
        <v>0</v>
      </c>
      <c r="E358" s="7">
        <f>SUM(HousingProblemsTbl5[[#This Row],[T2_est77]:[T2_est91]])</f>
        <v>20</v>
      </c>
      <c r="F358" s="7">
        <v>30</v>
      </c>
      <c r="G358" s="7">
        <v>10</v>
      </c>
      <c r="H358" s="7">
        <v>65</v>
      </c>
      <c r="I358" s="7">
        <f>SUM(HousingProblemsTbl5[[#This Row],[T7_est109]:[T7_est151]])</f>
        <v>105</v>
      </c>
      <c r="J358" s="5">
        <f>IFERROR(HousingProblemsTbl5[[#This Row],[Total Rental Units with Severe Housing Problems and Equal to or less than 80% AMI]]/HousingProblemsTbl5[[#This Row],[Total Rental Units Equal to or less than 80% AMI]], "-")</f>
        <v>0.19047619047619047</v>
      </c>
    </row>
    <row r="359" spans="1:10" x14ac:dyDescent="0.2">
      <c r="A359">
        <v>13055010201</v>
      </c>
      <c r="B359" s="7">
        <v>15</v>
      </c>
      <c r="C359" s="7">
        <v>0</v>
      </c>
      <c r="D359" s="7">
        <v>0</v>
      </c>
      <c r="E359" s="7">
        <f>SUM(HousingProblemsTbl5[[#This Row],[T2_est77]:[T2_est91]])</f>
        <v>15</v>
      </c>
      <c r="F359" s="7">
        <v>60</v>
      </c>
      <c r="G359" s="7">
        <v>70</v>
      </c>
      <c r="H359" s="7">
        <v>45</v>
      </c>
      <c r="I359" s="7">
        <f>SUM(HousingProblemsTbl5[[#This Row],[T7_est109]:[T7_est151]])</f>
        <v>175</v>
      </c>
      <c r="J359" s="5">
        <f>IFERROR(HousingProblemsTbl5[[#This Row],[Total Rental Units with Severe Housing Problems and Equal to or less than 80% AMI]]/HousingProblemsTbl5[[#This Row],[Total Rental Units Equal to or less than 80% AMI]], "-")</f>
        <v>8.5714285714285715E-2</v>
      </c>
    </row>
    <row r="360" spans="1:10" x14ac:dyDescent="0.2">
      <c r="A360">
        <v>13055010202</v>
      </c>
      <c r="B360" s="7">
        <v>35</v>
      </c>
      <c r="C360" s="7">
        <v>30</v>
      </c>
      <c r="D360" s="7">
        <v>55</v>
      </c>
      <c r="E360" s="7">
        <f>SUM(HousingProblemsTbl5[[#This Row],[T2_est77]:[T2_est91]])</f>
        <v>120</v>
      </c>
      <c r="F360" s="7">
        <v>80</v>
      </c>
      <c r="G360" s="7">
        <v>95</v>
      </c>
      <c r="H360" s="7">
        <v>145</v>
      </c>
      <c r="I360" s="7">
        <f>SUM(HousingProblemsTbl5[[#This Row],[T7_est109]:[T7_est151]])</f>
        <v>320</v>
      </c>
      <c r="J360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361" spans="1:10" x14ac:dyDescent="0.2">
      <c r="A361">
        <v>13055010300</v>
      </c>
      <c r="B361" s="7">
        <v>15</v>
      </c>
      <c r="C361" s="7">
        <v>35</v>
      </c>
      <c r="D361" s="7">
        <v>10</v>
      </c>
      <c r="E361" s="7">
        <f>SUM(HousingProblemsTbl5[[#This Row],[T2_est77]:[T2_est91]])</f>
        <v>60</v>
      </c>
      <c r="F361" s="7">
        <v>50</v>
      </c>
      <c r="G361" s="7">
        <v>105</v>
      </c>
      <c r="H361" s="7">
        <v>50</v>
      </c>
      <c r="I361" s="7">
        <f>SUM(HousingProblemsTbl5[[#This Row],[T7_est109]:[T7_est151]])</f>
        <v>205</v>
      </c>
      <c r="J361" s="5">
        <f>IFERROR(HousingProblemsTbl5[[#This Row],[Total Rental Units with Severe Housing Problems and Equal to or less than 80% AMI]]/HousingProblemsTbl5[[#This Row],[Total Rental Units Equal to or less than 80% AMI]], "-")</f>
        <v>0.29268292682926828</v>
      </c>
    </row>
    <row r="362" spans="1:10" x14ac:dyDescent="0.2">
      <c r="A362">
        <v>13055010401</v>
      </c>
      <c r="B362" s="7">
        <v>0</v>
      </c>
      <c r="C362" s="7">
        <v>0</v>
      </c>
      <c r="D362" s="7">
        <v>0</v>
      </c>
      <c r="E362" s="7">
        <f>SUM(HousingProblemsTbl5[[#This Row],[T2_est77]:[T2_est91]])</f>
        <v>0</v>
      </c>
      <c r="F362" s="7">
        <v>15</v>
      </c>
      <c r="G362" s="7">
        <v>70</v>
      </c>
      <c r="H362" s="7">
        <v>25</v>
      </c>
      <c r="I362" s="7">
        <f>SUM(HousingProblemsTbl5[[#This Row],[T7_est109]:[T7_est151]])</f>
        <v>110</v>
      </c>
      <c r="J36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63" spans="1:10" x14ac:dyDescent="0.2">
      <c r="A363">
        <v>13055010402</v>
      </c>
      <c r="B363" s="7">
        <v>175</v>
      </c>
      <c r="C363" s="7">
        <v>20</v>
      </c>
      <c r="D363" s="7">
        <v>40</v>
      </c>
      <c r="E363" s="7">
        <f>SUM(HousingProblemsTbl5[[#This Row],[T2_est77]:[T2_est91]])</f>
        <v>235</v>
      </c>
      <c r="F363" s="7">
        <v>370</v>
      </c>
      <c r="G363" s="7">
        <v>230</v>
      </c>
      <c r="H363" s="7">
        <v>60</v>
      </c>
      <c r="I363" s="7">
        <f>SUM(HousingProblemsTbl5[[#This Row],[T7_est109]:[T7_est151]])</f>
        <v>660</v>
      </c>
      <c r="J363" s="5">
        <f>IFERROR(HousingProblemsTbl5[[#This Row],[Total Rental Units with Severe Housing Problems and Equal to or less than 80% AMI]]/HousingProblemsTbl5[[#This Row],[Total Rental Units Equal to or less than 80% AMI]], "-")</f>
        <v>0.35606060606060608</v>
      </c>
    </row>
    <row r="364" spans="1:10" x14ac:dyDescent="0.2">
      <c r="A364">
        <v>13055010501</v>
      </c>
      <c r="B364" s="7">
        <v>0</v>
      </c>
      <c r="C364" s="7">
        <v>0</v>
      </c>
      <c r="D364" s="7">
        <v>20</v>
      </c>
      <c r="E364" s="7">
        <f>SUM(HousingProblemsTbl5[[#This Row],[T2_est77]:[T2_est91]])</f>
        <v>20</v>
      </c>
      <c r="F364" s="7">
        <v>0</v>
      </c>
      <c r="G364" s="7">
        <v>10</v>
      </c>
      <c r="H364" s="7">
        <v>100</v>
      </c>
      <c r="I364" s="7">
        <f>SUM(HousingProblemsTbl5[[#This Row],[T7_est109]:[T7_est151]])</f>
        <v>110</v>
      </c>
      <c r="J364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365" spans="1:10" x14ac:dyDescent="0.2">
      <c r="A365">
        <v>13055010502</v>
      </c>
      <c r="B365" s="7">
        <v>45</v>
      </c>
      <c r="C365" s="7">
        <v>10</v>
      </c>
      <c r="D365" s="7">
        <v>0</v>
      </c>
      <c r="E365" s="7">
        <f>SUM(HousingProblemsTbl5[[#This Row],[T2_est77]:[T2_est91]])</f>
        <v>55</v>
      </c>
      <c r="F365" s="7">
        <v>150</v>
      </c>
      <c r="G365" s="7">
        <v>130</v>
      </c>
      <c r="H365" s="7">
        <v>200</v>
      </c>
      <c r="I365" s="7">
        <f>SUM(HousingProblemsTbl5[[#This Row],[T7_est109]:[T7_est151]])</f>
        <v>480</v>
      </c>
      <c r="J365" s="5">
        <f>IFERROR(HousingProblemsTbl5[[#This Row],[Total Rental Units with Severe Housing Problems and Equal to or less than 80% AMI]]/HousingProblemsTbl5[[#This Row],[Total Rental Units Equal to or less than 80% AMI]], "-")</f>
        <v>0.11458333333333333</v>
      </c>
    </row>
    <row r="366" spans="1:10" x14ac:dyDescent="0.2">
      <c r="A366">
        <v>13055010600</v>
      </c>
      <c r="B366" s="7">
        <v>0</v>
      </c>
      <c r="C366" s="7">
        <v>0</v>
      </c>
      <c r="D366" s="7">
        <v>4</v>
      </c>
      <c r="E366" s="7">
        <f>SUM(HousingProblemsTbl5[[#This Row],[T2_est77]:[T2_est91]])</f>
        <v>4</v>
      </c>
      <c r="F366" s="7">
        <v>15</v>
      </c>
      <c r="G366" s="7">
        <v>10</v>
      </c>
      <c r="H366" s="7">
        <v>50</v>
      </c>
      <c r="I366" s="7">
        <f>SUM(HousingProblemsTbl5[[#This Row],[T7_est109]:[T7_est151]])</f>
        <v>75</v>
      </c>
      <c r="J366" s="5">
        <f>IFERROR(HousingProblemsTbl5[[#This Row],[Total Rental Units with Severe Housing Problems and Equal to or less than 80% AMI]]/HousingProblemsTbl5[[#This Row],[Total Rental Units Equal to or less than 80% AMI]], "-")</f>
        <v>5.3333333333333337E-2</v>
      </c>
    </row>
    <row r="367" spans="1:10" x14ac:dyDescent="0.2">
      <c r="A367">
        <v>13057090101</v>
      </c>
      <c r="B367" s="7">
        <v>20</v>
      </c>
      <c r="C367" s="7">
        <v>0</v>
      </c>
      <c r="D367" s="7">
        <v>0</v>
      </c>
      <c r="E367" s="7">
        <f>SUM(HousingProblemsTbl5[[#This Row],[T2_est77]:[T2_est91]])</f>
        <v>20</v>
      </c>
      <c r="F367" s="7">
        <v>25</v>
      </c>
      <c r="G367" s="7">
        <v>15</v>
      </c>
      <c r="H367" s="7">
        <v>190</v>
      </c>
      <c r="I367" s="7">
        <f>SUM(HousingProblemsTbl5[[#This Row],[T7_est109]:[T7_est151]])</f>
        <v>230</v>
      </c>
      <c r="J367" s="5">
        <f>IFERROR(HousingProblemsTbl5[[#This Row],[Total Rental Units with Severe Housing Problems and Equal to or less than 80% AMI]]/HousingProblemsTbl5[[#This Row],[Total Rental Units Equal to or less than 80% AMI]], "-")</f>
        <v>8.6956521739130432E-2</v>
      </c>
    </row>
    <row r="368" spans="1:10" x14ac:dyDescent="0.2">
      <c r="A368">
        <v>13057090102</v>
      </c>
      <c r="B368" s="7">
        <v>30</v>
      </c>
      <c r="C368" s="7">
        <v>0</v>
      </c>
      <c r="D368" s="7">
        <v>0</v>
      </c>
      <c r="E368" s="7">
        <f>SUM(HousingProblemsTbl5[[#This Row],[T2_est77]:[T2_est91]])</f>
        <v>30</v>
      </c>
      <c r="F368" s="7">
        <v>30</v>
      </c>
      <c r="G368" s="7">
        <v>0</v>
      </c>
      <c r="H368" s="7">
        <v>45</v>
      </c>
      <c r="I368" s="7">
        <f>SUM(HousingProblemsTbl5[[#This Row],[T7_est109]:[T7_est151]])</f>
        <v>75</v>
      </c>
      <c r="J368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369" spans="1:10" x14ac:dyDescent="0.2">
      <c r="A369">
        <v>13057090103</v>
      </c>
      <c r="B369" s="7">
        <v>4</v>
      </c>
      <c r="C369" s="7">
        <v>4</v>
      </c>
      <c r="D369" s="7">
        <v>0</v>
      </c>
      <c r="E369" s="7">
        <f>SUM(HousingProblemsTbl5[[#This Row],[T2_est77]:[T2_est91]])</f>
        <v>8</v>
      </c>
      <c r="F369" s="7">
        <v>4</v>
      </c>
      <c r="G369" s="7">
        <v>15</v>
      </c>
      <c r="H369" s="7">
        <v>85</v>
      </c>
      <c r="I369" s="7">
        <f>SUM(HousingProblemsTbl5[[#This Row],[T7_est109]:[T7_est151]])</f>
        <v>104</v>
      </c>
      <c r="J369" s="5">
        <f>IFERROR(HousingProblemsTbl5[[#This Row],[Total Rental Units with Severe Housing Problems and Equal to or less than 80% AMI]]/HousingProblemsTbl5[[#This Row],[Total Rental Units Equal to or less than 80% AMI]], "-")</f>
        <v>7.6923076923076927E-2</v>
      </c>
    </row>
    <row r="370" spans="1:10" x14ac:dyDescent="0.2">
      <c r="A370">
        <v>13057090201</v>
      </c>
      <c r="B370" s="7">
        <v>95</v>
      </c>
      <c r="C370" s="7">
        <v>0</v>
      </c>
      <c r="D370" s="7">
        <v>0</v>
      </c>
      <c r="E370" s="7">
        <f>SUM(HousingProblemsTbl5[[#This Row],[T2_est77]:[T2_est91]])</f>
        <v>95</v>
      </c>
      <c r="F370" s="7">
        <v>95</v>
      </c>
      <c r="G370" s="7">
        <v>35</v>
      </c>
      <c r="H370" s="7">
        <v>55</v>
      </c>
      <c r="I370" s="7">
        <f>SUM(HousingProblemsTbl5[[#This Row],[T7_est109]:[T7_est151]])</f>
        <v>185</v>
      </c>
      <c r="J370" s="5">
        <f>IFERROR(HousingProblemsTbl5[[#This Row],[Total Rental Units with Severe Housing Problems and Equal to or less than 80% AMI]]/HousingProblemsTbl5[[#This Row],[Total Rental Units Equal to or less than 80% AMI]], "-")</f>
        <v>0.51351351351351349</v>
      </c>
    </row>
    <row r="371" spans="1:10" x14ac:dyDescent="0.2">
      <c r="A371">
        <v>13057090202</v>
      </c>
      <c r="B371" s="7">
        <v>95</v>
      </c>
      <c r="C371" s="7">
        <v>0</v>
      </c>
      <c r="D371" s="7">
        <v>4</v>
      </c>
      <c r="E371" s="7">
        <f>SUM(HousingProblemsTbl5[[#This Row],[T2_est77]:[T2_est91]])</f>
        <v>99</v>
      </c>
      <c r="F371" s="7">
        <v>110</v>
      </c>
      <c r="G371" s="7">
        <v>15</v>
      </c>
      <c r="H371" s="7">
        <v>65</v>
      </c>
      <c r="I371" s="7">
        <f>SUM(HousingProblemsTbl5[[#This Row],[T7_est109]:[T7_est151]])</f>
        <v>190</v>
      </c>
      <c r="J371" s="5">
        <f>IFERROR(HousingProblemsTbl5[[#This Row],[Total Rental Units with Severe Housing Problems and Equal to or less than 80% AMI]]/HousingProblemsTbl5[[#This Row],[Total Rental Units Equal to or less than 80% AMI]], "-")</f>
        <v>0.52105263157894732</v>
      </c>
    </row>
    <row r="372" spans="1:10" x14ac:dyDescent="0.2">
      <c r="A372">
        <v>13057090301</v>
      </c>
      <c r="B372" s="7">
        <v>0</v>
      </c>
      <c r="C372" s="7">
        <v>75</v>
      </c>
      <c r="D372" s="7">
        <v>0</v>
      </c>
      <c r="E372" s="7">
        <f>SUM(HousingProblemsTbl5[[#This Row],[T2_est77]:[T2_est91]])</f>
        <v>75</v>
      </c>
      <c r="F372" s="7">
        <v>35</v>
      </c>
      <c r="G372" s="7">
        <v>95</v>
      </c>
      <c r="H372" s="7">
        <v>0</v>
      </c>
      <c r="I372" s="7">
        <f>SUM(HousingProblemsTbl5[[#This Row],[T7_est109]:[T7_est151]])</f>
        <v>130</v>
      </c>
      <c r="J372" s="5">
        <f>IFERROR(HousingProblemsTbl5[[#This Row],[Total Rental Units with Severe Housing Problems and Equal to or less than 80% AMI]]/HousingProblemsTbl5[[#This Row],[Total Rental Units Equal to or less than 80% AMI]], "-")</f>
        <v>0.57692307692307687</v>
      </c>
    </row>
    <row r="373" spans="1:10" x14ac:dyDescent="0.2">
      <c r="A373">
        <v>13057090302</v>
      </c>
      <c r="B373" s="7">
        <v>0</v>
      </c>
      <c r="C373" s="7">
        <v>0</v>
      </c>
      <c r="D373" s="7">
        <v>0</v>
      </c>
      <c r="E373" s="7">
        <f>SUM(HousingProblemsTbl5[[#This Row],[T2_est77]:[T2_est91]])</f>
        <v>0</v>
      </c>
      <c r="F373" s="7">
        <v>0</v>
      </c>
      <c r="G373" s="7">
        <v>50</v>
      </c>
      <c r="H373" s="7">
        <v>0</v>
      </c>
      <c r="I373" s="7">
        <f>SUM(HousingProblemsTbl5[[#This Row],[T7_est109]:[T7_est151]])</f>
        <v>50</v>
      </c>
      <c r="J37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74" spans="1:10" x14ac:dyDescent="0.2">
      <c r="A374">
        <v>13057090303</v>
      </c>
      <c r="B374" s="7">
        <v>0</v>
      </c>
      <c r="C374" s="7">
        <v>0</v>
      </c>
      <c r="D374" s="7">
        <v>0</v>
      </c>
      <c r="E374" s="7">
        <f>SUM(HousingProblemsTbl5[[#This Row],[T2_est77]:[T2_est91]])</f>
        <v>0</v>
      </c>
      <c r="F374" s="7">
        <v>0</v>
      </c>
      <c r="G374" s="7">
        <v>85</v>
      </c>
      <c r="H374" s="7">
        <v>90</v>
      </c>
      <c r="I374" s="7">
        <f>SUM(HousingProblemsTbl5[[#This Row],[T7_est109]:[T7_est151]])</f>
        <v>175</v>
      </c>
      <c r="J37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75" spans="1:10" x14ac:dyDescent="0.2">
      <c r="A375">
        <v>13057090401</v>
      </c>
      <c r="B375" s="7">
        <v>275</v>
      </c>
      <c r="C375" s="7">
        <v>130</v>
      </c>
      <c r="D375" s="7">
        <v>40</v>
      </c>
      <c r="E375" s="7">
        <f>SUM(HousingProblemsTbl5[[#This Row],[T2_est77]:[T2_est91]])</f>
        <v>445</v>
      </c>
      <c r="F375" s="7">
        <v>345</v>
      </c>
      <c r="G375" s="7">
        <v>390</v>
      </c>
      <c r="H375" s="7">
        <v>645</v>
      </c>
      <c r="I375" s="7">
        <f>SUM(HousingProblemsTbl5[[#This Row],[T7_est109]:[T7_est151]])</f>
        <v>1380</v>
      </c>
      <c r="J375" s="5">
        <f>IFERROR(HousingProblemsTbl5[[#This Row],[Total Rental Units with Severe Housing Problems and Equal to or less than 80% AMI]]/HousingProblemsTbl5[[#This Row],[Total Rental Units Equal to or less than 80% AMI]], "-")</f>
        <v>0.32246376811594202</v>
      </c>
    </row>
    <row r="376" spans="1:10" x14ac:dyDescent="0.2">
      <c r="A376">
        <v>13057090402</v>
      </c>
      <c r="B376" s="7">
        <v>10</v>
      </c>
      <c r="C376" s="7">
        <v>0</v>
      </c>
      <c r="D376" s="7">
        <v>10</v>
      </c>
      <c r="E376" s="7">
        <f>SUM(HousingProblemsTbl5[[#This Row],[T2_est77]:[T2_est91]])</f>
        <v>20</v>
      </c>
      <c r="F376" s="7">
        <v>10</v>
      </c>
      <c r="G376" s="7">
        <v>65</v>
      </c>
      <c r="H376" s="7">
        <v>170</v>
      </c>
      <c r="I376" s="7">
        <f>SUM(HousingProblemsTbl5[[#This Row],[T7_est109]:[T7_est151]])</f>
        <v>245</v>
      </c>
      <c r="J376" s="5">
        <f>IFERROR(HousingProblemsTbl5[[#This Row],[Total Rental Units with Severe Housing Problems and Equal to or less than 80% AMI]]/HousingProblemsTbl5[[#This Row],[Total Rental Units Equal to or less than 80% AMI]], "-")</f>
        <v>8.1632653061224483E-2</v>
      </c>
    </row>
    <row r="377" spans="1:10" x14ac:dyDescent="0.2">
      <c r="A377">
        <v>13057090503</v>
      </c>
      <c r="B377" s="7">
        <v>0</v>
      </c>
      <c r="C377" s="7">
        <v>0</v>
      </c>
      <c r="D377" s="7">
        <v>0</v>
      </c>
      <c r="E377" s="7">
        <f>SUM(HousingProblemsTbl5[[#This Row],[T2_est77]:[T2_est91]])</f>
        <v>0</v>
      </c>
      <c r="F377" s="7">
        <v>0</v>
      </c>
      <c r="G377" s="7">
        <v>0</v>
      </c>
      <c r="H377" s="7">
        <v>0</v>
      </c>
      <c r="I377" s="7">
        <f>SUM(HousingProblemsTbl5[[#This Row],[T7_est109]:[T7_est151]])</f>
        <v>0</v>
      </c>
      <c r="J37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78" spans="1:10" x14ac:dyDescent="0.2">
      <c r="A378">
        <v>13057090504</v>
      </c>
      <c r="B378" s="7">
        <v>0</v>
      </c>
      <c r="C378" s="7">
        <v>0</v>
      </c>
      <c r="D378" s="7">
        <v>0</v>
      </c>
      <c r="E378" s="7">
        <f>SUM(HousingProblemsTbl5[[#This Row],[T2_est77]:[T2_est91]])</f>
        <v>0</v>
      </c>
      <c r="F378" s="7">
        <v>0</v>
      </c>
      <c r="G378" s="7">
        <v>0</v>
      </c>
      <c r="H378" s="7">
        <v>0</v>
      </c>
      <c r="I378" s="7">
        <f>SUM(HousingProblemsTbl5[[#This Row],[T7_est109]:[T7_est151]])</f>
        <v>0</v>
      </c>
      <c r="J37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79" spans="1:10" x14ac:dyDescent="0.2">
      <c r="A379">
        <v>13057090505</v>
      </c>
      <c r="B379" s="7">
        <v>0</v>
      </c>
      <c r="C379" s="7">
        <v>0</v>
      </c>
      <c r="D379" s="7">
        <v>0</v>
      </c>
      <c r="E379" s="7">
        <f>SUM(HousingProblemsTbl5[[#This Row],[T2_est77]:[T2_est91]])</f>
        <v>0</v>
      </c>
      <c r="F379" s="7">
        <v>0</v>
      </c>
      <c r="G379" s="7">
        <v>0</v>
      </c>
      <c r="H379" s="7">
        <v>0</v>
      </c>
      <c r="I379" s="7">
        <f>SUM(HousingProblemsTbl5[[#This Row],[T7_est109]:[T7_est151]])</f>
        <v>0</v>
      </c>
      <c r="J37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80" spans="1:10" x14ac:dyDescent="0.2">
      <c r="A380">
        <v>13057090506</v>
      </c>
      <c r="B380" s="7">
        <v>25</v>
      </c>
      <c r="C380" s="7">
        <v>0</v>
      </c>
      <c r="D380" s="7">
        <v>0</v>
      </c>
      <c r="E380" s="7">
        <f>SUM(HousingProblemsTbl5[[#This Row],[T2_est77]:[T2_est91]])</f>
        <v>25</v>
      </c>
      <c r="F380" s="7">
        <v>40</v>
      </c>
      <c r="G380" s="7">
        <v>0</v>
      </c>
      <c r="H380" s="7">
        <v>15</v>
      </c>
      <c r="I380" s="7">
        <f>SUM(HousingProblemsTbl5[[#This Row],[T7_est109]:[T7_est151]])</f>
        <v>55</v>
      </c>
      <c r="J380" s="5">
        <f>IFERROR(HousingProblemsTbl5[[#This Row],[Total Rental Units with Severe Housing Problems and Equal to or less than 80% AMI]]/HousingProblemsTbl5[[#This Row],[Total Rental Units Equal to or less than 80% AMI]], "-")</f>
        <v>0.45454545454545453</v>
      </c>
    </row>
    <row r="381" spans="1:10" x14ac:dyDescent="0.2">
      <c r="A381">
        <v>13057090507</v>
      </c>
      <c r="B381" s="7">
        <v>0</v>
      </c>
      <c r="C381" s="7">
        <v>0</v>
      </c>
      <c r="D381" s="7">
        <v>0</v>
      </c>
      <c r="E381" s="7">
        <f>SUM(HousingProblemsTbl5[[#This Row],[T2_est77]:[T2_est91]])</f>
        <v>0</v>
      </c>
      <c r="F381" s="7">
        <v>0</v>
      </c>
      <c r="G381" s="7">
        <v>0</v>
      </c>
      <c r="H381" s="7">
        <v>0</v>
      </c>
      <c r="I381" s="7">
        <f>SUM(HousingProblemsTbl5[[#This Row],[T7_est109]:[T7_est151]])</f>
        <v>0</v>
      </c>
      <c r="J38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82" spans="1:10" x14ac:dyDescent="0.2">
      <c r="A382">
        <v>13057090603</v>
      </c>
      <c r="B382" s="7">
        <v>30</v>
      </c>
      <c r="C382" s="7">
        <v>20</v>
      </c>
      <c r="D382" s="7">
        <v>15</v>
      </c>
      <c r="E382" s="7">
        <f>SUM(HousingProblemsTbl5[[#This Row],[T2_est77]:[T2_est91]])</f>
        <v>65</v>
      </c>
      <c r="F382" s="7">
        <v>30</v>
      </c>
      <c r="G382" s="7">
        <v>60</v>
      </c>
      <c r="H382" s="7">
        <v>85</v>
      </c>
      <c r="I382" s="7">
        <f>SUM(HousingProblemsTbl5[[#This Row],[T7_est109]:[T7_est151]])</f>
        <v>175</v>
      </c>
      <c r="J382" s="5">
        <f>IFERROR(HousingProblemsTbl5[[#This Row],[Total Rental Units with Severe Housing Problems and Equal to or less than 80% AMI]]/HousingProblemsTbl5[[#This Row],[Total Rental Units Equal to or less than 80% AMI]], "-")</f>
        <v>0.37142857142857144</v>
      </c>
    </row>
    <row r="383" spans="1:10" x14ac:dyDescent="0.2">
      <c r="A383">
        <v>13057090604</v>
      </c>
      <c r="B383" s="7">
        <v>125</v>
      </c>
      <c r="C383" s="7">
        <v>30</v>
      </c>
      <c r="D383" s="7">
        <v>0</v>
      </c>
      <c r="E383" s="7">
        <f>SUM(HousingProblemsTbl5[[#This Row],[T2_est77]:[T2_est91]])</f>
        <v>155</v>
      </c>
      <c r="F383" s="7">
        <v>140</v>
      </c>
      <c r="G383" s="7">
        <v>150</v>
      </c>
      <c r="H383" s="7">
        <v>65</v>
      </c>
      <c r="I383" s="7">
        <f>SUM(HousingProblemsTbl5[[#This Row],[T7_est109]:[T7_est151]])</f>
        <v>355</v>
      </c>
      <c r="J383" s="5">
        <f>IFERROR(HousingProblemsTbl5[[#This Row],[Total Rental Units with Severe Housing Problems and Equal to or less than 80% AMI]]/HousingProblemsTbl5[[#This Row],[Total Rental Units Equal to or less than 80% AMI]], "-")</f>
        <v>0.43661971830985913</v>
      </c>
    </row>
    <row r="384" spans="1:10" x14ac:dyDescent="0.2">
      <c r="A384">
        <v>13057090605</v>
      </c>
      <c r="B384" s="7">
        <v>185</v>
      </c>
      <c r="C384" s="7">
        <v>30</v>
      </c>
      <c r="D384" s="7">
        <v>20</v>
      </c>
      <c r="E384" s="7">
        <f>SUM(HousingProblemsTbl5[[#This Row],[T2_est77]:[T2_est91]])</f>
        <v>235</v>
      </c>
      <c r="F384" s="7">
        <v>210</v>
      </c>
      <c r="G384" s="7">
        <v>80</v>
      </c>
      <c r="H384" s="7">
        <v>250</v>
      </c>
      <c r="I384" s="7">
        <f>SUM(HousingProblemsTbl5[[#This Row],[T7_est109]:[T7_est151]])</f>
        <v>540</v>
      </c>
      <c r="J384" s="5">
        <f>IFERROR(HousingProblemsTbl5[[#This Row],[Total Rental Units with Severe Housing Problems and Equal to or less than 80% AMI]]/HousingProblemsTbl5[[#This Row],[Total Rental Units Equal to or less than 80% AMI]], "-")</f>
        <v>0.43518518518518517</v>
      </c>
    </row>
    <row r="385" spans="1:10" x14ac:dyDescent="0.2">
      <c r="A385">
        <v>13057090606</v>
      </c>
      <c r="B385" s="7">
        <v>85</v>
      </c>
      <c r="C385" s="7">
        <v>0</v>
      </c>
      <c r="D385" s="7">
        <v>0</v>
      </c>
      <c r="E385" s="7">
        <f>SUM(HousingProblemsTbl5[[#This Row],[T2_est77]:[T2_est91]])</f>
        <v>85</v>
      </c>
      <c r="F385" s="7">
        <v>150</v>
      </c>
      <c r="G385" s="7">
        <v>20</v>
      </c>
      <c r="H385" s="7">
        <v>160</v>
      </c>
      <c r="I385" s="7">
        <f>SUM(HousingProblemsTbl5[[#This Row],[T7_est109]:[T7_est151]])</f>
        <v>330</v>
      </c>
      <c r="J385" s="5">
        <f>IFERROR(HousingProblemsTbl5[[#This Row],[Total Rental Units with Severe Housing Problems and Equal to or less than 80% AMI]]/HousingProblemsTbl5[[#This Row],[Total Rental Units Equal to or less than 80% AMI]], "-")</f>
        <v>0.25757575757575757</v>
      </c>
    </row>
    <row r="386" spans="1:10" x14ac:dyDescent="0.2">
      <c r="A386">
        <v>13057090703</v>
      </c>
      <c r="B386" s="7">
        <v>30</v>
      </c>
      <c r="C386" s="7">
        <v>45</v>
      </c>
      <c r="D386" s="7">
        <v>0</v>
      </c>
      <c r="E386" s="7">
        <f>SUM(HousingProblemsTbl5[[#This Row],[T2_est77]:[T2_est91]])</f>
        <v>75</v>
      </c>
      <c r="F386" s="7">
        <v>85</v>
      </c>
      <c r="G386" s="7">
        <v>420</v>
      </c>
      <c r="H386" s="7">
        <v>335</v>
      </c>
      <c r="I386" s="7">
        <f>SUM(HousingProblemsTbl5[[#This Row],[T7_est109]:[T7_est151]])</f>
        <v>840</v>
      </c>
      <c r="J386" s="5">
        <f>IFERROR(HousingProblemsTbl5[[#This Row],[Total Rental Units with Severe Housing Problems and Equal to or less than 80% AMI]]/HousingProblemsTbl5[[#This Row],[Total Rental Units Equal to or less than 80% AMI]], "-")</f>
        <v>8.9285714285714288E-2</v>
      </c>
    </row>
    <row r="387" spans="1:10" x14ac:dyDescent="0.2">
      <c r="A387">
        <v>13057090704</v>
      </c>
      <c r="B387" s="7">
        <v>0</v>
      </c>
      <c r="C387" s="7">
        <v>260</v>
      </c>
      <c r="D387" s="7">
        <v>0</v>
      </c>
      <c r="E387" s="7">
        <f>SUM(HousingProblemsTbl5[[#This Row],[T2_est77]:[T2_est91]])</f>
        <v>260</v>
      </c>
      <c r="F387" s="7">
        <v>0</v>
      </c>
      <c r="G387" s="7">
        <v>260</v>
      </c>
      <c r="H387" s="7">
        <v>95</v>
      </c>
      <c r="I387" s="7">
        <f>SUM(HousingProblemsTbl5[[#This Row],[T7_est109]:[T7_est151]])</f>
        <v>355</v>
      </c>
      <c r="J387" s="5">
        <f>IFERROR(HousingProblemsTbl5[[#This Row],[Total Rental Units with Severe Housing Problems and Equal to or less than 80% AMI]]/HousingProblemsTbl5[[#This Row],[Total Rental Units Equal to or less than 80% AMI]], "-")</f>
        <v>0.73239436619718312</v>
      </c>
    </row>
    <row r="388" spans="1:10" x14ac:dyDescent="0.2">
      <c r="A388">
        <v>13057090705</v>
      </c>
      <c r="B388" s="7">
        <v>195</v>
      </c>
      <c r="C388" s="7">
        <v>0</v>
      </c>
      <c r="D388" s="7">
        <v>0</v>
      </c>
      <c r="E388" s="7">
        <f>SUM(HousingProblemsTbl5[[#This Row],[T2_est77]:[T2_est91]])</f>
        <v>195</v>
      </c>
      <c r="F388" s="7">
        <v>265</v>
      </c>
      <c r="G388" s="7">
        <v>0</v>
      </c>
      <c r="H388" s="7">
        <v>0</v>
      </c>
      <c r="I388" s="7">
        <f>SUM(HousingProblemsTbl5[[#This Row],[T7_est109]:[T7_est151]])</f>
        <v>265</v>
      </c>
      <c r="J388" s="5">
        <f>IFERROR(HousingProblemsTbl5[[#This Row],[Total Rental Units with Severe Housing Problems and Equal to or less than 80% AMI]]/HousingProblemsTbl5[[#This Row],[Total Rental Units Equal to or less than 80% AMI]], "-")</f>
        <v>0.73584905660377353</v>
      </c>
    </row>
    <row r="389" spans="1:10" x14ac:dyDescent="0.2">
      <c r="A389">
        <v>13057090706</v>
      </c>
      <c r="B389" s="7">
        <v>0</v>
      </c>
      <c r="C389" s="7">
        <v>0</v>
      </c>
      <c r="D389" s="7">
        <v>0</v>
      </c>
      <c r="E389" s="7">
        <f>SUM(HousingProblemsTbl5[[#This Row],[T2_est77]:[T2_est91]])</f>
        <v>0</v>
      </c>
      <c r="F389" s="7">
        <v>0</v>
      </c>
      <c r="G389" s="7">
        <v>0</v>
      </c>
      <c r="H389" s="7">
        <v>0</v>
      </c>
      <c r="I389" s="7">
        <f>SUM(HousingProblemsTbl5[[#This Row],[T7_est109]:[T7_est151]])</f>
        <v>0</v>
      </c>
      <c r="J38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90" spans="1:10" x14ac:dyDescent="0.2">
      <c r="A390">
        <v>13057090707</v>
      </c>
      <c r="B390" s="7">
        <v>0</v>
      </c>
      <c r="C390" s="7">
        <v>0</v>
      </c>
      <c r="D390" s="7">
        <v>0</v>
      </c>
      <c r="E390" s="7">
        <f>SUM(HousingProblemsTbl5[[#This Row],[T2_est77]:[T2_est91]])</f>
        <v>0</v>
      </c>
      <c r="F390" s="7">
        <v>85</v>
      </c>
      <c r="G390" s="7">
        <v>0</v>
      </c>
      <c r="H390" s="7">
        <v>0</v>
      </c>
      <c r="I390" s="7">
        <f>SUM(HousingProblemsTbl5[[#This Row],[T7_est109]:[T7_est151]])</f>
        <v>85</v>
      </c>
      <c r="J39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91" spans="1:10" x14ac:dyDescent="0.2">
      <c r="A391">
        <v>13057090708</v>
      </c>
      <c r="B391" s="7">
        <v>50</v>
      </c>
      <c r="C391" s="7">
        <v>130</v>
      </c>
      <c r="D391" s="7">
        <v>0</v>
      </c>
      <c r="E391" s="7">
        <f>SUM(HousingProblemsTbl5[[#This Row],[T2_est77]:[T2_est91]])</f>
        <v>180</v>
      </c>
      <c r="F391" s="7">
        <v>50</v>
      </c>
      <c r="G391" s="7">
        <v>260</v>
      </c>
      <c r="H391" s="7">
        <v>175</v>
      </c>
      <c r="I391" s="7">
        <f>SUM(HousingProblemsTbl5[[#This Row],[T7_est109]:[T7_est151]])</f>
        <v>485</v>
      </c>
      <c r="J391" s="5">
        <f>IFERROR(HousingProblemsTbl5[[#This Row],[Total Rental Units with Severe Housing Problems and Equal to or less than 80% AMI]]/HousingProblemsTbl5[[#This Row],[Total Rental Units Equal to or less than 80% AMI]], "-")</f>
        <v>0.37113402061855671</v>
      </c>
    </row>
    <row r="392" spans="1:10" x14ac:dyDescent="0.2">
      <c r="A392">
        <v>13057090709</v>
      </c>
      <c r="B392" s="7">
        <v>0</v>
      </c>
      <c r="C392" s="7">
        <v>45</v>
      </c>
      <c r="D392" s="7">
        <v>0</v>
      </c>
      <c r="E392" s="7">
        <f>SUM(HousingProblemsTbl5[[#This Row],[T2_est77]:[T2_est91]])</f>
        <v>45</v>
      </c>
      <c r="F392" s="7">
        <v>15</v>
      </c>
      <c r="G392" s="7">
        <v>45</v>
      </c>
      <c r="H392" s="7">
        <v>0</v>
      </c>
      <c r="I392" s="7">
        <f>SUM(HousingProblemsTbl5[[#This Row],[T7_est109]:[T7_est151]])</f>
        <v>60</v>
      </c>
      <c r="J392" s="5">
        <f>IFERROR(HousingProblemsTbl5[[#This Row],[Total Rental Units with Severe Housing Problems and Equal to or less than 80% AMI]]/HousingProblemsTbl5[[#This Row],[Total Rental Units Equal to or less than 80% AMI]], "-")</f>
        <v>0.75</v>
      </c>
    </row>
    <row r="393" spans="1:10" x14ac:dyDescent="0.2">
      <c r="A393">
        <v>13057090710</v>
      </c>
      <c r="B393" s="7">
        <v>0</v>
      </c>
      <c r="C393" s="7">
        <v>0</v>
      </c>
      <c r="D393" s="7">
        <v>0</v>
      </c>
      <c r="E393" s="7">
        <f>SUM(HousingProblemsTbl5[[#This Row],[T2_est77]:[T2_est91]])</f>
        <v>0</v>
      </c>
      <c r="F393" s="7">
        <v>0</v>
      </c>
      <c r="G393" s="7">
        <v>0</v>
      </c>
      <c r="H393" s="7">
        <v>0</v>
      </c>
      <c r="I393" s="7">
        <f>SUM(HousingProblemsTbl5[[#This Row],[T7_est109]:[T7_est151]])</f>
        <v>0</v>
      </c>
      <c r="J39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394" spans="1:10" x14ac:dyDescent="0.2">
      <c r="A394">
        <v>13057090805</v>
      </c>
      <c r="B394" s="7">
        <v>25</v>
      </c>
      <c r="C394" s="7">
        <v>0</v>
      </c>
      <c r="D394" s="7">
        <v>0</v>
      </c>
      <c r="E394" s="7">
        <f>SUM(HousingProblemsTbl5[[#This Row],[T2_est77]:[T2_est91]])</f>
        <v>25</v>
      </c>
      <c r="F394" s="7">
        <v>50</v>
      </c>
      <c r="G394" s="7">
        <v>40</v>
      </c>
      <c r="H394" s="7">
        <v>0</v>
      </c>
      <c r="I394" s="7">
        <f>SUM(HousingProblemsTbl5[[#This Row],[T7_est109]:[T7_est151]])</f>
        <v>90</v>
      </c>
      <c r="J394" s="5">
        <f>IFERROR(HousingProblemsTbl5[[#This Row],[Total Rental Units with Severe Housing Problems and Equal to or less than 80% AMI]]/HousingProblemsTbl5[[#This Row],[Total Rental Units Equal to or less than 80% AMI]], "-")</f>
        <v>0.27777777777777779</v>
      </c>
    </row>
    <row r="395" spans="1:10" x14ac:dyDescent="0.2">
      <c r="A395">
        <v>13057090806</v>
      </c>
      <c r="B395" s="7">
        <v>0</v>
      </c>
      <c r="C395" s="7">
        <v>0</v>
      </c>
      <c r="D395" s="7">
        <v>0</v>
      </c>
      <c r="E395" s="7">
        <f>SUM(HousingProblemsTbl5[[#This Row],[T2_est77]:[T2_est91]])</f>
        <v>0</v>
      </c>
      <c r="F395" s="7">
        <v>0</v>
      </c>
      <c r="G395" s="7">
        <v>20</v>
      </c>
      <c r="H395" s="7">
        <v>20</v>
      </c>
      <c r="I395" s="7">
        <f>SUM(HousingProblemsTbl5[[#This Row],[T7_est109]:[T7_est151]])</f>
        <v>40</v>
      </c>
      <c r="J39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96" spans="1:10" x14ac:dyDescent="0.2">
      <c r="A396">
        <v>13057090807</v>
      </c>
      <c r="B396" s="7">
        <v>70</v>
      </c>
      <c r="C396" s="7">
        <v>30</v>
      </c>
      <c r="D396" s="7">
        <v>0</v>
      </c>
      <c r="E396" s="7">
        <f>SUM(HousingProblemsTbl5[[#This Row],[T2_est77]:[T2_est91]])</f>
        <v>100</v>
      </c>
      <c r="F396" s="7">
        <v>70</v>
      </c>
      <c r="G396" s="7">
        <v>50</v>
      </c>
      <c r="H396" s="7">
        <v>0</v>
      </c>
      <c r="I396" s="7">
        <f>SUM(HousingProblemsTbl5[[#This Row],[T7_est109]:[T7_est151]])</f>
        <v>120</v>
      </c>
      <c r="J396" s="5">
        <f>IFERROR(HousingProblemsTbl5[[#This Row],[Total Rental Units with Severe Housing Problems and Equal to or less than 80% AMI]]/HousingProblemsTbl5[[#This Row],[Total Rental Units Equal to or less than 80% AMI]], "-")</f>
        <v>0.83333333333333337</v>
      </c>
    </row>
    <row r="397" spans="1:10" x14ac:dyDescent="0.2">
      <c r="A397">
        <v>13057090808</v>
      </c>
      <c r="B397" s="7">
        <v>0</v>
      </c>
      <c r="C397" s="7">
        <v>15</v>
      </c>
      <c r="D397" s="7">
        <v>0</v>
      </c>
      <c r="E397" s="7">
        <f>SUM(HousingProblemsTbl5[[#This Row],[T2_est77]:[T2_est91]])</f>
        <v>15</v>
      </c>
      <c r="F397" s="7">
        <v>0</v>
      </c>
      <c r="G397" s="7">
        <v>35</v>
      </c>
      <c r="H397" s="7">
        <v>0</v>
      </c>
      <c r="I397" s="7">
        <f>SUM(HousingProblemsTbl5[[#This Row],[T7_est109]:[T7_est151]])</f>
        <v>35</v>
      </c>
      <c r="J397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398" spans="1:10" x14ac:dyDescent="0.2">
      <c r="A398">
        <v>13057090809</v>
      </c>
      <c r="B398" s="7">
        <v>0</v>
      </c>
      <c r="C398" s="7">
        <v>0</v>
      </c>
      <c r="D398" s="7">
        <v>0</v>
      </c>
      <c r="E398" s="7">
        <f>SUM(HousingProblemsTbl5[[#This Row],[T2_est77]:[T2_est91]])</f>
        <v>0</v>
      </c>
      <c r="F398" s="7">
        <v>0</v>
      </c>
      <c r="G398" s="7">
        <v>20</v>
      </c>
      <c r="H398" s="7">
        <v>20</v>
      </c>
      <c r="I398" s="7">
        <f>SUM(HousingProblemsTbl5[[#This Row],[T7_est109]:[T7_est151]])</f>
        <v>40</v>
      </c>
      <c r="J39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399" spans="1:10" x14ac:dyDescent="0.2">
      <c r="A399">
        <v>13057090810</v>
      </c>
      <c r="B399" s="7">
        <v>15</v>
      </c>
      <c r="C399" s="7">
        <v>0</v>
      </c>
      <c r="D399" s="7">
        <v>0</v>
      </c>
      <c r="E399" s="7">
        <f>SUM(HousingProblemsTbl5[[#This Row],[T2_est77]:[T2_est91]])</f>
        <v>15</v>
      </c>
      <c r="F399" s="7">
        <v>15</v>
      </c>
      <c r="G399" s="7">
        <v>0</v>
      </c>
      <c r="H399" s="7">
        <v>55</v>
      </c>
      <c r="I399" s="7">
        <f>SUM(HousingProblemsTbl5[[#This Row],[T7_est109]:[T7_est151]])</f>
        <v>70</v>
      </c>
      <c r="J399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400" spans="1:10" x14ac:dyDescent="0.2">
      <c r="A400">
        <v>13057090905</v>
      </c>
      <c r="B400" s="7">
        <v>90</v>
      </c>
      <c r="C400" s="7">
        <v>35</v>
      </c>
      <c r="D400" s="7">
        <v>0</v>
      </c>
      <c r="E400" s="7">
        <f>SUM(HousingProblemsTbl5[[#This Row],[T2_est77]:[T2_est91]])</f>
        <v>125</v>
      </c>
      <c r="F400" s="7">
        <v>105</v>
      </c>
      <c r="G400" s="7">
        <v>70</v>
      </c>
      <c r="H400" s="7">
        <v>275</v>
      </c>
      <c r="I400" s="7">
        <f>SUM(HousingProblemsTbl5[[#This Row],[T7_est109]:[T7_est151]])</f>
        <v>450</v>
      </c>
      <c r="J400" s="5">
        <f>IFERROR(HousingProblemsTbl5[[#This Row],[Total Rental Units with Severe Housing Problems and Equal to or less than 80% AMI]]/HousingProblemsTbl5[[#This Row],[Total Rental Units Equal to or less than 80% AMI]], "-")</f>
        <v>0.27777777777777779</v>
      </c>
    </row>
    <row r="401" spans="1:10" x14ac:dyDescent="0.2">
      <c r="A401">
        <v>13057090906</v>
      </c>
      <c r="B401" s="7">
        <v>0</v>
      </c>
      <c r="C401" s="7">
        <v>0</v>
      </c>
      <c r="D401" s="7">
        <v>4</v>
      </c>
      <c r="E401" s="7">
        <f>SUM(HousingProblemsTbl5[[#This Row],[T2_est77]:[T2_est91]])</f>
        <v>4</v>
      </c>
      <c r="F401" s="7">
        <v>25</v>
      </c>
      <c r="G401" s="7">
        <v>0</v>
      </c>
      <c r="H401" s="7">
        <v>40</v>
      </c>
      <c r="I401" s="7">
        <f>SUM(HousingProblemsTbl5[[#This Row],[T7_est109]:[T7_est151]])</f>
        <v>65</v>
      </c>
      <c r="J401" s="5">
        <f>IFERROR(HousingProblemsTbl5[[#This Row],[Total Rental Units with Severe Housing Problems and Equal to or less than 80% AMI]]/HousingProblemsTbl5[[#This Row],[Total Rental Units Equal to or less than 80% AMI]], "-")</f>
        <v>6.1538461538461542E-2</v>
      </c>
    </row>
    <row r="402" spans="1:10" x14ac:dyDescent="0.2">
      <c r="A402">
        <v>13057090907</v>
      </c>
      <c r="B402" s="7">
        <v>15</v>
      </c>
      <c r="C402" s="7">
        <v>0</v>
      </c>
      <c r="D402" s="7">
        <v>0</v>
      </c>
      <c r="E402" s="7">
        <f>SUM(HousingProblemsTbl5[[#This Row],[T2_est77]:[T2_est91]])</f>
        <v>15</v>
      </c>
      <c r="F402" s="7">
        <v>15</v>
      </c>
      <c r="G402" s="7">
        <v>95</v>
      </c>
      <c r="H402" s="7">
        <v>60</v>
      </c>
      <c r="I402" s="7">
        <f>SUM(HousingProblemsTbl5[[#This Row],[T7_est109]:[T7_est151]])</f>
        <v>170</v>
      </c>
      <c r="J402" s="5">
        <f>IFERROR(HousingProblemsTbl5[[#This Row],[Total Rental Units with Severe Housing Problems and Equal to or less than 80% AMI]]/HousingProblemsTbl5[[#This Row],[Total Rental Units Equal to or less than 80% AMI]], "-")</f>
        <v>8.8235294117647065E-2</v>
      </c>
    </row>
    <row r="403" spans="1:10" x14ac:dyDescent="0.2">
      <c r="A403">
        <v>13057090908</v>
      </c>
      <c r="B403" s="7">
        <v>0</v>
      </c>
      <c r="C403" s="7">
        <v>0</v>
      </c>
      <c r="D403" s="7">
        <v>25</v>
      </c>
      <c r="E403" s="7">
        <f>SUM(HousingProblemsTbl5[[#This Row],[T2_est77]:[T2_est91]])</f>
        <v>25</v>
      </c>
      <c r="F403" s="7">
        <v>0</v>
      </c>
      <c r="G403" s="7">
        <v>0</v>
      </c>
      <c r="H403" s="7">
        <v>25</v>
      </c>
      <c r="I403" s="7">
        <f>SUM(HousingProblemsTbl5[[#This Row],[T7_est109]:[T7_est151]])</f>
        <v>25</v>
      </c>
      <c r="J40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404" spans="1:10" x14ac:dyDescent="0.2">
      <c r="A404">
        <v>13057090909</v>
      </c>
      <c r="B404" s="7">
        <v>110</v>
      </c>
      <c r="C404" s="7">
        <v>70</v>
      </c>
      <c r="D404" s="7">
        <v>10</v>
      </c>
      <c r="E404" s="7">
        <f>SUM(HousingProblemsTbl5[[#This Row],[T2_est77]:[T2_est91]])</f>
        <v>190</v>
      </c>
      <c r="F404" s="7">
        <v>110</v>
      </c>
      <c r="G404" s="7">
        <v>265</v>
      </c>
      <c r="H404" s="7">
        <v>320</v>
      </c>
      <c r="I404" s="7">
        <f>SUM(HousingProblemsTbl5[[#This Row],[T7_est109]:[T7_est151]])</f>
        <v>695</v>
      </c>
      <c r="J404" s="5">
        <f>IFERROR(HousingProblemsTbl5[[#This Row],[Total Rental Units with Severe Housing Problems and Equal to or less than 80% AMI]]/HousingProblemsTbl5[[#This Row],[Total Rental Units Equal to or less than 80% AMI]], "-")</f>
        <v>0.2733812949640288</v>
      </c>
    </row>
    <row r="405" spans="1:10" x14ac:dyDescent="0.2">
      <c r="A405">
        <v>13057090910</v>
      </c>
      <c r="B405" s="7">
        <v>60</v>
      </c>
      <c r="C405" s="7">
        <v>0</v>
      </c>
      <c r="D405" s="7">
        <v>65</v>
      </c>
      <c r="E405" s="7">
        <f>SUM(HousingProblemsTbl5[[#This Row],[T2_est77]:[T2_est91]])</f>
        <v>125</v>
      </c>
      <c r="F405" s="7">
        <v>60</v>
      </c>
      <c r="G405" s="7">
        <v>80</v>
      </c>
      <c r="H405" s="7">
        <v>65</v>
      </c>
      <c r="I405" s="7">
        <f>SUM(HousingProblemsTbl5[[#This Row],[T7_est109]:[T7_est151]])</f>
        <v>205</v>
      </c>
      <c r="J405" s="5">
        <f>IFERROR(HousingProblemsTbl5[[#This Row],[Total Rental Units with Severe Housing Problems and Equal to or less than 80% AMI]]/HousingProblemsTbl5[[#This Row],[Total Rental Units Equal to or less than 80% AMI]], "-")</f>
        <v>0.6097560975609756</v>
      </c>
    </row>
    <row r="406" spans="1:10" x14ac:dyDescent="0.2">
      <c r="A406">
        <v>13057090911</v>
      </c>
      <c r="B406" s="7">
        <v>0</v>
      </c>
      <c r="C406" s="7">
        <v>0</v>
      </c>
      <c r="D406" s="7">
        <v>0</v>
      </c>
      <c r="E406" s="7">
        <f>SUM(HousingProblemsTbl5[[#This Row],[T2_est77]:[T2_est91]])</f>
        <v>0</v>
      </c>
      <c r="F406" s="7">
        <v>0</v>
      </c>
      <c r="G406" s="7">
        <v>0</v>
      </c>
      <c r="H406" s="7">
        <v>20</v>
      </c>
      <c r="I406" s="7">
        <f>SUM(HousingProblemsTbl5[[#This Row],[T7_est109]:[T7_est151]])</f>
        <v>20</v>
      </c>
      <c r="J40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407" spans="1:10" x14ac:dyDescent="0.2">
      <c r="A407">
        <v>13057090912</v>
      </c>
      <c r="B407" s="7">
        <v>0</v>
      </c>
      <c r="C407" s="7">
        <v>15</v>
      </c>
      <c r="D407" s="7">
        <v>0</v>
      </c>
      <c r="E407" s="7">
        <f>SUM(HousingProblemsTbl5[[#This Row],[T2_est77]:[T2_est91]])</f>
        <v>15</v>
      </c>
      <c r="F407" s="7">
        <v>25</v>
      </c>
      <c r="G407" s="7">
        <v>20</v>
      </c>
      <c r="H407" s="7">
        <v>0</v>
      </c>
      <c r="I407" s="7">
        <f>SUM(HousingProblemsTbl5[[#This Row],[T7_est109]:[T7_est151]])</f>
        <v>45</v>
      </c>
      <c r="J407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408" spans="1:10" x14ac:dyDescent="0.2">
      <c r="A408">
        <v>13057091001</v>
      </c>
      <c r="B408" s="7">
        <v>200</v>
      </c>
      <c r="C408" s="7">
        <v>95</v>
      </c>
      <c r="D408" s="7">
        <v>10</v>
      </c>
      <c r="E408" s="7">
        <f>SUM(HousingProblemsTbl5[[#This Row],[T2_est77]:[T2_est91]])</f>
        <v>305</v>
      </c>
      <c r="F408" s="7">
        <v>225</v>
      </c>
      <c r="G408" s="7">
        <v>195</v>
      </c>
      <c r="H408" s="7">
        <v>290</v>
      </c>
      <c r="I408" s="7">
        <f>SUM(HousingProblemsTbl5[[#This Row],[T7_est109]:[T7_est151]])</f>
        <v>710</v>
      </c>
      <c r="J408" s="5">
        <f>IFERROR(HousingProblemsTbl5[[#This Row],[Total Rental Units with Severe Housing Problems and Equal to or less than 80% AMI]]/HousingProblemsTbl5[[#This Row],[Total Rental Units Equal to or less than 80% AMI]], "-")</f>
        <v>0.42957746478873238</v>
      </c>
    </row>
    <row r="409" spans="1:10" x14ac:dyDescent="0.2">
      <c r="A409">
        <v>13057091006</v>
      </c>
      <c r="B409" s="7">
        <v>40</v>
      </c>
      <c r="C409" s="7">
        <v>0</v>
      </c>
      <c r="D409" s="7">
        <v>0</v>
      </c>
      <c r="E409" s="7">
        <f>SUM(HousingProblemsTbl5[[#This Row],[T2_est77]:[T2_est91]])</f>
        <v>40</v>
      </c>
      <c r="F409" s="7">
        <v>40</v>
      </c>
      <c r="G409" s="7">
        <v>0</v>
      </c>
      <c r="H409" s="7">
        <v>10</v>
      </c>
      <c r="I409" s="7">
        <f>SUM(HousingProblemsTbl5[[#This Row],[T7_est109]:[T7_est151]])</f>
        <v>50</v>
      </c>
      <c r="J409" s="5">
        <f>IFERROR(HousingProblemsTbl5[[#This Row],[Total Rental Units with Severe Housing Problems and Equal to or less than 80% AMI]]/HousingProblemsTbl5[[#This Row],[Total Rental Units Equal to or less than 80% AMI]], "-")</f>
        <v>0.8</v>
      </c>
    </row>
    <row r="410" spans="1:10" x14ac:dyDescent="0.2">
      <c r="A410">
        <v>13057091007</v>
      </c>
      <c r="B410" s="7">
        <v>0</v>
      </c>
      <c r="C410" s="7">
        <v>0</v>
      </c>
      <c r="D410" s="7">
        <v>0</v>
      </c>
      <c r="E410" s="7">
        <f>SUM(HousingProblemsTbl5[[#This Row],[T2_est77]:[T2_est91]])</f>
        <v>0</v>
      </c>
      <c r="F410" s="7">
        <v>0</v>
      </c>
      <c r="G410" s="7">
        <v>0</v>
      </c>
      <c r="H410" s="7">
        <v>50</v>
      </c>
      <c r="I410" s="7">
        <f>SUM(HousingProblemsTbl5[[#This Row],[T7_est109]:[T7_est151]])</f>
        <v>50</v>
      </c>
      <c r="J41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411" spans="1:10" x14ac:dyDescent="0.2">
      <c r="A411">
        <v>13057091009</v>
      </c>
      <c r="B411" s="7">
        <v>85</v>
      </c>
      <c r="C411" s="7">
        <v>15</v>
      </c>
      <c r="D411" s="7">
        <v>45</v>
      </c>
      <c r="E411" s="7">
        <f>SUM(HousingProblemsTbl5[[#This Row],[T2_est77]:[T2_est91]])</f>
        <v>145</v>
      </c>
      <c r="F411" s="7">
        <v>85</v>
      </c>
      <c r="G411" s="7">
        <v>115</v>
      </c>
      <c r="H411" s="7">
        <v>95</v>
      </c>
      <c r="I411" s="7">
        <f>SUM(HousingProblemsTbl5[[#This Row],[T7_est109]:[T7_est151]])</f>
        <v>295</v>
      </c>
      <c r="J411" s="5">
        <f>IFERROR(HousingProblemsTbl5[[#This Row],[Total Rental Units with Severe Housing Problems and Equal to or less than 80% AMI]]/HousingProblemsTbl5[[#This Row],[Total Rental Units Equal to or less than 80% AMI]], "-")</f>
        <v>0.49152542372881358</v>
      </c>
    </row>
    <row r="412" spans="1:10" x14ac:dyDescent="0.2">
      <c r="A412">
        <v>13057091010</v>
      </c>
      <c r="B412" s="7">
        <v>0</v>
      </c>
      <c r="C412" s="7">
        <v>0</v>
      </c>
      <c r="D412" s="7">
        <v>0</v>
      </c>
      <c r="E412" s="7">
        <f>SUM(HousingProblemsTbl5[[#This Row],[T2_est77]:[T2_est91]])</f>
        <v>0</v>
      </c>
      <c r="F412" s="7">
        <v>0</v>
      </c>
      <c r="G412" s="7">
        <v>20</v>
      </c>
      <c r="H412" s="7">
        <v>0</v>
      </c>
      <c r="I412" s="7">
        <f>SUM(HousingProblemsTbl5[[#This Row],[T7_est109]:[T7_est151]])</f>
        <v>20</v>
      </c>
      <c r="J41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413" spans="1:10" x14ac:dyDescent="0.2">
      <c r="A413">
        <v>13057091011</v>
      </c>
      <c r="B413" s="7">
        <v>365</v>
      </c>
      <c r="C413" s="7">
        <v>60</v>
      </c>
      <c r="D413" s="7">
        <v>0</v>
      </c>
      <c r="E413" s="7">
        <f>SUM(HousingProblemsTbl5[[#This Row],[T2_est77]:[T2_est91]])</f>
        <v>425</v>
      </c>
      <c r="F413" s="7">
        <v>365</v>
      </c>
      <c r="G413" s="7">
        <v>75</v>
      </c>
      <c r="H413" s="7">
        <v>175</v>
      </c>
      <c r="I413" s="7">
        <f>SUM(HousingProblemsTbl5[[#This Row],[T7_est109]:[T7_est151]])</f>
        <v>615</v>
      </c>
      <c r="J413" s="5">
        <f>IFERROR(HousingProblemsTbl5[[#This Row],[Total Rental Units with Severe Housing Problems and Equal to or less than 80% AMI]]/HousingProblemsTbl5[[#This Row],[Total Rental Units Equal to or less than 80% AMI]], "-")</f>
        <v>0.69105691056910568</v>
      </c>
    </row>
    <row r="414" spans="1:10" x14ac:dyDescent="0.2">
      <c r="A414">
        <v>13057091012</v>
      </c>
      <c r="B414" s="7">
        <v>95</v>
      </c>
      <c r="C414" s="7">
        <v>120</v>
      </c>
      <c r="D414" s="7">
        <v>0</v>
      </c>
      <c r="E414" s="7">
        <f>SUM(HousingProblemsTbl5[[#This Row],[T2_est77]:[T2_est91]])</f>
        <v>215</v>
      </c>
      <c r="F414" s="7">
        <v>125</v>
      </c>
      <c r="G414" s="7">
        <v>120</v>
      </c>
      <c r="H414" s="7">
        <v>20</v>
      </c>
      <c r="I414" s="7">
        <f>SUM(HousingProblemsTbl5[[#This Row],[T7_est109]:[T7_est151]])</f>
        <v>265</v>
      </c>
      <c r="J414" s="5">
        <f>IFERROR(HousingProblemsTbl5[[#This Row],[Total Rental Units with Severe Housing Problems and Equal to or less than 80% AMI]]/HousingProblemsTbl5[[#This Row],[Total Rental Units Equal to or less than 80% AMI]], "-")</f>
        <v>0.81132075471698117</v>
      </c>
    </row>
    <row r="415" spans="1:10" x14ac:dyDescent="0.2">
      <c r="A415">
        <v>13057091013</v>
      </c>
      <c r="B415" s="7">
        <v>55</v>
      </c>
      <c r="C415" s="7">
        <v>60</v>
      </c>
      <c r="D415" s="7">
        <v>0</v>
      </c>
      <c r="E415" s="7">
        <f>SUM(HousingProblemsTbl5[[#This Row],[T2_est77]:[T2_est91]])</f>
        <v>115</v>
      </c>
      <c r="F415" s="7">
        <v>55</v>
      </c>
      <c r="G415" s="7">
        <v>150</v>
      </c>
      <c r="H415" s="7">
        <v>145</v>
      </c>
      <c r="I415" s="7">
        <f>SUM(HousingProblemsTbl5[[#This Row],[T7_est109]:[T7_est151]])</f>
        <v>350</v>
      </c>
      <c r="J415" s="5">
        <f>IFERROR(HousingProblemsTbl5[[#This Row],[Total Rental Units with Severe Housing Problems and Equal to or less than 80% AMI]]/HousingProblemsTbl5[[#This Row],[Total Rental Units Equal to or less than 80% AMI]], "-")</f>
        <v>0.32857142857142857</v>
      </c>
    </row>
    <row r="416" spans="1:10" x14ac:dyDescent="0.2">
      <c r="A416">
        <v>13057091014</v>
      </c>
      <c r="B416" s="7">
        <v>200</v>
      </c>
      <c r="C416" s="7">
        <v>155</v>
      </c>
      <c r="D416" s="7">
        <v>0</v>
      </c>
      <c r="E416" s="7">
        <f>SUM(HousingProblemsTbl5[[#This Row],[T2_est77]:[T2_est91]])</f>
        <v>355</v>
      </c>
      <c r="F416" s="7">
        <v>215</v>
      </c>
      <c r="G416" s="7">
        <v>260</v>
      </c>
      <c r="H416" s="7">
        <v>170</v>
      </c>
      <c r="I416" s="7">
        <f>SUM(HousingProblemsTbl5[[#This Row],[T7_est109]:[T7_est151]])</f>
        <v>645</v>
      </c>
      <c r="J416" s="5">
        <f>IFERROR(HousingProblemsTbl5[[#This Row],[Total Rental Units with Severe Housing Problems and Equal to or less than 80% AMI]]/HousingProblemsTbl5[[#This Row],[Total Rental Units Equal to or less than 80% AMI]], "-")</f>
        <v>0.55038759689922478</v>
      </c>
    </row>
    <row r="417" spans="1:10" x14ac:dyDescent="0.2">
      <c r="A417">
        <v>13057091101</v>
      </c>
      <c r="B417" s="7">
        <v>100</v>
      </c>
      <c r="C417" s="7">
        <v>0</v>
      </c>
      <c r="D417" s="7">
        <v>0</v>
      </c>
      <c r="E417" s="7">
        <f>SUM(HousingProblemsTbl5[[#This Row],[T2_est77]:[T2_est91]])</f>
        <v>100</v>
      </c>
      <c r="F417" s="7">
        <v>145</v>
      </c>
      <c r="G417" s="7">
        <v>15</v>
      </c>
      <c r="H417" s="7">
        <v>25</v>
      </c>
      <c r="I417" s="7">
        <f>SUM(HousingProblemsTbl5[[#This Row],[T7_est109]:[T7_est151]])</f>
        <v>185</v>
      </c>
      <c r="J417" s="5">
        <f>IFERROR(HousingProblemsTbl5[[#This Row],[Total Rental Units with Severe Housing Problems and Equal to or less than 80% AMI]]/HousingProblemsTbl5[[#This Row],[Total Rental Units Equal to or less than 80% AMI]], "-")</f>
        <v>0.54054054054054057</v>
      </c>
    </row>
    <row r="418" spans="1:10" x14ac:dyDescent="0.2">
      <c r="A418">
        <v>13057091104</v>
      </c>
      <c r="B418" s="7">
        <v>0</v>
      </c>
      <c r="C418" s="7">
        <v>15</v>
      </c>
      <c r="D418" s="7">
        <v>0</v>
      </c>
      <c r="E418" s="7">
        <f>SUM(HousingProblemsTbl5[[#This Row],[T2_est77]:[T2_est91]])</f>
        <v>15</v>
      </c>
      <c r="F418" s="7">
        <v>10</v>
      </c>
      <c r="G418" s="7">
        <v>15</v>
      </c>
      <c r="H418" s="7">
        <v>75</v>
      </c>
      <c r="I418" s="7">
        <f>SUM(HousingProblemsTbl5[[#This Row],[T7_est109]:[T7_est151]])</f>
        <v>100</v>
      </c>
      <c r="J418" s="5">
        <f>IFERROR(HousingProblemsTbl5[[#This Row],[Total Rental Units with Severe Housing Problems and Equal to or less than 80% AMI]]/HousingProblemsTbl5[[#This Row],[Total Rental Units Equal to or less than 80% AMI]], "-")</f>
        <v>0.15</v>
      </c>
    </row>
    <row r="419" spans="1:10" x14ac:dyDescent="0.2">
      <c r="A419">
        <v>13057091105</v>
      </c>
      <c r="B419" s="7">
        <v>55</v>
      </c>
      <c r="C419" s="7">
        <v>215</v>
      </c>
      <c r="D419" s="7">
        <v>30</v>
      </c>
      <c r="E419" s="7">
        <f>SUM(HousingProblemsTbl5[[#This Row],[T2_est77]:[T2_est91]])</f>
        <v>300</v>
      </c>
      <c r="F419" s="7">
        <v>140</v>
      </c>
      <c r="G419" s="7">
        <v>215</v>
      </c>
      <c r="H419" s="7">
        <v>260</v>
      </c>
      <c r="I419" s="7">
        <f>SUM(HousingProblemsTbl5[[#This Row],[T7_est109]:[T7_est151]])</f>
        <v>615</v>
      </c>
      <c r="J419" s="5">
        <f>IFERROR(HousingProblemsTbl5[[#This Row],[Total Rental Units with Severe Housing Problems and Equal to or less than 80% AMI]]/HousingProblemsTbl5[[#This Row],[Total Rental Units Equal to or less than 80% AMI]], "-")</f>
        <v>0.48780487804878048</v>
      </c>
    </row>
    <row r="420" spans="1:10" x14ac:dyDescent="0.2">
      <c r="A420">
        <v>13057091106</v>
      </c>
      <c r="B420" s="7">
        <v>60</v>
      </c>
      <c r="C420" s="7">
        <v>40</v>
      </c>
      <c r="D420" s="7">
        <v>0</v>
      </c>
      <c r="E420" s="7">
        <f>SUM(HousingProblemsTbl5[[#This Row],[T2_est77]:[T2_est91]])</f>
        <v>100</v>
      </c>
      <c r="F420" s="7">
        <v>60</v>
      </c>
      <c r="G420" s="7">
        <v>60</v>
      </c>
      <c r="H420" s="7">
        <v>170</v>
      </c>
      <c r="I420" s="7">
        <f>SUM(HousingProblemsTbl5[[#This Row],[T7_est109]:[T7_est151]])</f>
        <v>290</v>
      </c>
      <c r="J420" s="5">
        <f>IFERROR(HousingProblemsTbl5[[#This Row],[Total Rental Units with Severe Housing Problems and Equal to or less than 80% AMI]]/HousingProblemsTbl5[[#This Row],[Total Rental Units Equal to or less than 80% AMI]], "-")</f>
        <v>0.34482758620689657</v>
      </c>
    </row>
    <row r="421" spans="1:10" x14ac:dyDescent="0.2">
      <c r="A421">
        <v>13057091107</v>
      </c>
      <c r="B421" s="7">
        <v>15</v>
      </c>
      <c r="C421" s="7">
        <v>0</v>
      </c>
      <c r="D421" s="7">
        <v>0</v>
      </c>
      <c r="E421" s="7">
        <f>SUM(HousingProblemsTbl5[[#This Row],[T2_est77]:[T2_est91]])</f>
        <v>15</v>
      </c>
      <c r="F421" s="7">
        <v>15</v>
      </c>
      <c r="G421" s="7">
        <v>0</v>
      </c>
      <c r="H421" s="7">
        <v>65</v>
      </c>
      <c r="I421" s="7">
        <f>SUM(HousingProblemsTbl5[[#This Row],[T7_est109]:[T7_est151]])</f>
        <v>80</v>
      </c>
      <c r="J421" s="5">
        <f>IFERROR(HousingProblemsTbl5[[#This Row],[Total Rental Units with Severe Housing Problems and Equal to or less than 80% AMI]]/HousingProblemsTbl5[[#This Row],[Total Rental Units Equal to or less than 80% AMI]], "-")</f>
        <v>0.1875</v>
      </c>
    </row>
    <row r="422" spans="1:10" x14ac:dyDescent="0.2">
      <c r="A422">
        <v>13057091108</v>
      </c>
      <c r="B422" s="7">
        <v>0</v>
      </c>
      <c r="C422" s="7">
        <v>0</v>
      </c>
      <c r="D422" s="7">
        <v>30</v>
      </c>
      <c r="E422" s="7">
        <f>SUM(HousingProblemsTbl5[[#This Row],[T2_est77]:[T2_est91]])</f>
        <v>30</v>
      </c>
      <c r="F422" s="7">
        <v>0</v>
      </c>
      <c r="G422" s="7">
        <v>0</v>
      </c>
      <c r="H422" s="7">
        <v>50</v>
      </c>
      <c r="I422" s="7">
        <f>SUM(HousingProblemsTbl5[[#This Row],[T7_est109]:[T7_est151]])</f>
        <v>50</v>
      </c>
      <c r="J422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423" spans="1:10" x14ac:dyDescent="0.2">
      <c r="A423">
        <v>13059000100</v>
      </c>
      <c r="B423" s="7">
        <v>545</v>
      </c>
      <c r="C423" s="7">
        <v>25</v>
      </c>
      <c r="D423" s="7">
        <v>0</v>
      </c>
      <c r="E423" s="7">
        <f>SUM(HousingProblemsTbl5[[#This Row],[T2_est77]:[T2_est91]])</f>
        <v>570</v>
      </c>
      <c r="F423" s="7">
        <v>690</v>
      </c>
      <c r="G423" s="7">
        <v>50</v>
      </c>
      <c r="H423" s="7">
        <v>105</v>
      </c>
      <c r="I423" s="7">
        <f>SUM(HousingProblemsTbl5[[#This Row],[T7_est109]:[T7_est151]])</f>
        <v>845</v>
      </c>
      <c r="J423" s="5">
        <f>IFERROR(HousingProblemsTbl5[[#This Row],[Total Rental Units with Severe Housing Problems and Equal to or less than 80% AMI]]/HousingProblemsTbl5[[#This Row],[Total Rental Units Equal to or less than 80% AMI]], "-")</f>
        <v>0.67455621301775148</v>
      </c>
    </row>
    <row r="424" spans="1:10" x14ac:dyDescent="0.2">
      <c r="A424">
        <v>13059000401</v>
      </c>
      <c r="B424" s="7">
        <v>240</v>
      </c>
      <c r="C424" s="7">
        <v>20</v>
      </c>
      <c r="D424" s="7">
        <v>10</v>
      </c>
      <c r="E424" s="7">
        <f>SUM(HousingProblemsTbl5[[#This Row],[T2_est77]:[T2_est91]])</f>
        <v>270</v>
      </c>
      <c r="F424" s="7">
        <v>290</v>
      </c>
      <c r="G424" s="7">
        <v>110</v>
      </c>
      <c r="H424" s="7">
        <v>120</v>
      </c>
      <c r="I424" s="7">
        <f>SUM(HousingProblemsTbl5[[#This Row],[T7_est109]:[T7_est151]])</f>
        <v>520</v>
      </c>
      <c r="J424" s="5">
        <f>IFERROR(HousingProblemsTbl5[[#This Row],[Total Rental Units with Severe Housing Problems and Equal to or less than 80% AMI]]/HousingProblemsTbl5[[#This Row],[Total Rental Units Equal to or less than 80% AMI]], "-")</f>
        <v>0.51923076923076927</v>
      </c>
    </row>
    <row r="425" spans="1:10" x14ac:dyDescent="0.2">
      <c r="A425">
        <v>13059000402</v>
      </c>
      <c r="B425" s="7">
        <v>180</v>
      </c>
      <c r="C425" s="7">
        <v>15</v>
      </c>
      <c r="D425" s="7">
        <v>4</v>
      </c>
      <c r="E425" s="7">
        <f>SUM(HousingProblemsTbl5[[#This Row],[T2_est77]:[T2_est91]])</f>
        <v>199</v>
      </c>
      <c r="F425" s="7">
        <v>230</v>
      </c>
      <c r="G425" s="7">
        <v>45</v>
      </c>
      <c r="H425" s="7">
        <v>30</v>
      </c>
      <c r="I425" s="7">
        <f>SUM(HousingProblemsTbl5[[#This Row],[T7_est109]:[T7_est151]])</f>
        <v>305</v>
      </c>
      <c r="J425" s="5">
        <f>IFERROR(HousingProblemsTbl5[[#This Row],[Total Rental Units with Severe Housing Problems and Equal to or less than 80% AMI]]/HousingProblemsTbl5[[#This Row],[Total Rental Units Equal to or less than 80% AMI]], "-")</f>
        <v>0.65245901639344261</v>
      </c>
    </row>
    <row r="426" spans="1:10" x14ac:dyDescent="0.2">
      <c r="A426">
        <v>13059000600</v>
      </c>
      <c r="B426" s="7">
        <v>205</v>
      </c>
      <c r="C426" s="7">
        <v>50</v>
      </c>
      <c r="D426" s="7">
        <v>0</v>
      </c>
      <c r="E426" s="7">
        <f>SUM(HousingProblemsTbl5[[#This Row],[T2_est77]:[T2_est91]])</f>
        <v>255</v>
      </c>
      <c r="F426" s="7">
        <v>385</v>
      </c>
      <c r="G426" s="7">
        <v>105</v>
      </c>
      <c r="H426" s="7">
        <v>270</v>
      </c>
      <c r="I426" s="7">
        <f>SUM(HousingProblemsTbl5[[#This Row],[T7_est109]:[T7_est151]])</f>
        <v>760</v>
      </c>
      <c r="J426" s="5">
        <f>IFERROR(HousingProblemsTbl5[[#This Row],[Total Rental Units with Severe Housing Problems and Equal to or less than 80% AMI]]/HousingProblemsTbl5[[#This Row],[Total Rental Units Equal to or less than 80% AMI]], "-")</f>
        <v>0.33552631578947367</v>
      </c>
    </row>
    <row r="427" spans="1:10" x14ac:dyDescent="0.2">
      <c r="A427">
        <v>13059000900</v>
      </c>
      <c r="B427" s="7">
        <v>515</v>
      </c>
      <c r="C427" s="7">
        <v>50</v>
      </c>
      <c r="D427" s="7">
        <v>20</v>
      </c>
      <c r="E427" s="7">
        <f>SUM(HousingProblemsTbl5[[#This Row],[T2_est77]:[T2_est91]])</f>
        <v>585</v>
      </c>
      <c r="F427" s="7">
        <v>695</v>
      </c>
      <c r="G427" s="7">
        <v>290</v>
      </c>
      <c r="H427" s="7">
        <v>320</v>
      </c>
      <c r="I427" s="7">
        <f>SUM(HousingProblemsTbl5[[#This Row],[T7_est109]:[T7_est151]])</f>
        <v>1305</v>
      </c>
      <c r="J427" s="5">
        <f>IFERROR(HousingProblemsTbl5[[#This Row],[Total Rental Units with Severe Housing Problems and Equal to or less than 80% AMI]]/HousingProblemsTbl5[[#This Row],[Total Rental Units Equal to or less than 80% AMI]], "-")</f>
        <v>0.44827586206896552</v>
      </c>
    </row>
    <row r="428" spans="1:10" x14ac:dyDescent="0.2">
      <c r="A428">
        <v>13059001200</v>
      </c>
      <c r="B428" s="7">
        <v>230</v>
      </c>
      <c r="C428" s="7">
        <v>145</v>
      </c>
      <c r="D428" s="7">
        <v>0</v>
      </c>
      <c r="E428" s="7">
        <f>SUM(HousingProblemsTbl5[[#This Row],[T2_est77]:[T2_est91]])</f>
        <v>375</v>
      </c>
      <c r="F428" s="7">
        <v>325</v>
      </c>
      <c r="G428" s="7">
        <v>210</v>
      </c>
      <c r="H428" s="7">
        <v>205</v>
      </c>
      <c r="I428" s="7">
        <f>SUM(HousingProblemsTbl5[[#This Row],[T7_est109]:[T7_est151]])</f>
        <v>740</v>
      </c>
      <c r="J428" s="5">
        <f>IFERROR(HousingProblemsTbl5[[#This Row],[Total Rental Units with Severe Housing Problems and Equal to or less than 80% AMI]]/HousingProblemsTbl5[[#This Row],[Total Rental Units Equal to or less than 80% AMI]], "-")</f>
        <v>0.5067567567567568</v>
      </c>
    </row>
    <row r="429" spans="1:10" x14ac:dyDescent="0.2">
      <c r="A429">
        <v>13059001700</v>
      </c>
      <c r="B429" s="7">
        <v>35</v>
      </c>
      <c r="C429" s="7">
        <v>0</v>
      </c>
      <c r="D429" s="7">
        <v>4</v>
      </c>
      <c r="E429" s="7">
        <f>SUM(HousingProblemsTbl5[[#This Row],[T2_est77]:[T2_est91]])</f>
        <v>39</v>
      </c>
      <c r="F429" s="7">
        <v>45</v>
      </c>
      <c r="G429" s="7">
        <v>155</v>
      </c>
      <c r="H429" s="7">
        <v>55</v>
      </c>
      <c r="I429" s="7">
        <f>SUM(HousingProblemsTbl5[[#This Row],[T7_est109]:[T7_est151]])</f>
        <v>255</v>
      </c>
      <c r="J429" s="5">
        <f>IFERROR(HousingProblemsTbl5[[#This Row],[Total Rental Units with Severe Housing Problems and Equal to or less than 80% AMI]]/HousingProblemsTbl5[[#This Row],[Total Rental Units Equal to or less than 80% AMI]], "-")</f>
        <v>0.15294117647058825</v>
      </c>
    </row>
    <row r="430" spans="1:10" x14ac:dyDescent="0.2">
      <c r="A430">
        <v>13059001800</v>
      </c>
      <c r="B430" s="7">
        <v>45</v>
      </c>
      <c r="C430" s="7">
        <v>50</v>
      </c>
      <c r="D430" s="7">
        <v>25</v>
      </c>
      <c r="E430" s="7">
        <f>SUM(HousingProblemsTbl5[[#This Row],[T2_est77]:[T2_est91]])</f>
        <v>120</v>
      </c>
      <c r="F430" s="7">
        <v>105</v>
      </c>
      <c r="G430" s="7">
        <v>115</v>
      </c>
      <c r="H430" s="7">
        <v>115</v>
      </c>
      <c r="I430" s="7">
        <f>SUM(HousingProblemsTbl5[[#This Row],[T7_est109]:[T7_est151]])</f>
        <v>335</v>
      </c>
      <c r="J430" s="5">
        <f>IFERROR(HousingProblemsTbl5[[#This Row],[Total Rental Units with Severe Housing Problems and Equal to or less than 80% AMI]]/HousingProblemsTbl5[[#This Row],[Total Rental Units Equal to or less than 80% AMI]], "-")</f>
        <v>0.35820895522388058</v>
      </c>
    </row>
    <row r="431" spans="1:10" x14ac:dyDescent="0.2">
      <c r="A431">
        <v>13059001900</v>
      </c>
      <c r="B431" s="7">
        <v>125</v>
      </c>
      <c r="C431" s="7">
        <v>70</v>
      </c>
      <c r="D431" s="7">
        <v>30</v>
      </c>
      <c r="E431" s="7">
        <f>SUM(HousingProblemsTbl5[[#This Row],[T2_est77]:[T2_est91]])</f>
        <v>225</v>
      </c>
      <c r="F431" s="7">
        <v>315</v>
      </c>
      <c r="G431" s="7">
        <v>95</v>
      </c>
      <c r="H431" s="7">
        <v>145</v>
      </c>
      <c r="I431" s="7">
        <f>SUM(HousingProblemsTbl5[[#This Row],[T7_est109]:[T7_est151]])</f>
        <v>555</v>
      </c>
      <c r="J431" s="5">
        <f>IFERROR(HousingProblemsTbl5[[#This Row],[Total Rental Units with Severe Housing Problems and Equal to or less than 80% AMI]]/HousingProblemsTbl5[[#This Row],[Total Rental Units Equal to or less than 80% AMI]], "-")</f>
        <v>0.40540540540540543</v>
      </c>
    </row>
    <row r="432" spans="1:10" x14ac:dyDescent="0.2">
      <c r="A432">
        <v>13059002000</v>
      </c>
      <c r="B432" s="7">
        <v>120</v>
      </c>
      <c r="C432" s="7">
        <v>10</v>
      </c>
      <c r="D432" s="7">
        <v>0</v>
      </c>
      <c r="E432" s="7">
        <f>SUM(HousingProblemsTbl5[[#This Row],[T2_est77]:[T2_est91]])</f>
        <v>130</v>
      </c>
      <c r="F432" s="7">
        <v>160</v>
      </c>
      <c r="G432" s="7">
        <v>100</v>
      </c>
      <c r="H432" s="7">
        <v>95</v>
      </c>
      <c r="I432" s="7">
        <f>SUM(HousingProblemsTbl5[[#This Row],[T7_est109]:[T7_est151]])</f>
        <v>355</v>
      </c>
      <c r="J432" s="5">
        <f>IFERROR(HousingProblemsTbl5[[#This Row],[Total Rental Units with Severe Housing Problems and Equal to or less than 80% AMI]]/HousingProblemsTbl5[[#This Row],[Total Rental Units Equal to or less than 80% AMI]], "-")</f>
        <v>0.36619718309859156</v>
      </c>
    </row>
    <row r="433" spans="1:10" x14ac:dyDescent="0.2">
      <c r="A433">
        <v>13059002100</v>
      </c>
      <c r="B433" s="7">
        <v>310</v>
      </c>
      <c r="C433" s="7">
        <v>75</v>
      </c>
      <c r="D433" s="7">
        <v>15</v>
      </c>
      <c r="E433" s="7">
        <f>SUM(HousingProblemsTbl5[[#This Row],[T2_est77]:[T2_est91]])</f>
        <v>400</v>
      </c>
      <c r="F433" s="7">
        <v>430</v>
      </c>
      <c r="G433" s="7">
        <v>215</v>
      </c>
      <c r="H433" s="7">
        <v>110</v>
      </c>
      <c r="I433" s="7">
        <f>SUM(HousingProblemsTbl5[[#This Row],[T7_est109]:[T7_est151]])</f>
        <v>755</v>
      </c>
      <c r="J433" s="5">
        <f>IFERROR(HousingProblemsTbl5[[#This Row],[Total Rental Units with Severe Housing Problems and Equal to or less than 80% AMI]]/HousingProblemsTbl5[[#This Row],[Total Rental Units Equal to or less than 80% AMI]], "-")</f>
        <v>0.5298013245033113</v>
      </c>
    </row>
    <row r="434" spans="1:10" x14ac:dyDescent="0.2">
      <c r="A434">
        <v>13059002200</v>
      </c>
      <c r="B434" s="7">
        <v>160</v>
      </c>
      <c r="C434" s="7">
        <v>100</v>
      </c>
      <c r="D434" s="7">
        <v>15</v>
      </c>
      <c r="E434" s="7">
        <f>SUM(HousingProblemsTbl5[[#This Row],[T2_est77]:[T2_est91]])</f>
        <v>275</v>
      </c>
      <c r="F434" s="7">
        <v>225</v>
      </c>
      <c r="G434" s="7">
        <v>125</v>
      </c>
      <c r="H434" s="7">
        <v>75</v>
      </c>
      <c r="I434" s="7">
        <f>SUM(HousingProblemsTbl5[[#This Row],[T7_est109]:[T7_est151]])</f>
        <v>425</v>
      </c>
      <c r="J434" s="5">
        <f>IFERROR(HousingProblemsTbl5[[#This Row],[Total Rental Units with Severe Housing Problems and Equal to or less than 80% AMI]]/HousingProblemsTbl5[[#This Row],[Total Rental Units Equal to or less than 80% AMI]], "-")</f>
        <v>0.6470588235294118</v>
      </c>
    </row>
    <row r="435" spans="1:10" x14ac:dyDescent="0.2">
      <c r="A435">
        <v>13059030101</v>
      </c>
      <c r="B435" s="7">
        <v>520</v>
      </c>
      <c r="C435" s="7">
        <v>65</v>
      </c>
      <c r="D435" s="7">
        <v>0</v>
      </c>
      <c r="E435" s="7">
        <f>SUM(HousingProblemsTbl5[[#This Row],[T2_est77]:[T2_est91]])</f>
        <v>585</v>
      </c>
      <c r="F435" s="7">
        <v>725</v>
      </c>
      <c r="G435" s="7">
        <v>115</v>
      </c>
      <c r="H435" s="7">
        <v>75</v>
      </c>
      <c r="I435" s="7">
        <f>SUM(HousingProblemsTbl5[[#This Row],[T7_est109]:[T7_est151]])</f>
        <v>915</v>
      </c>
      <c r="J435" s="5">
        <f>IFERROR(HousingProblemsTbl5[[#This Row],[Total Rental Units with Severe Housing Problems and Equal to or less than 80% AMI]]/HousingProblemsTbl5[[#This Row],[Total Rental Units Equal to or less than 80% AMI]], "-")</f>
        <v>0.63934426229508201</v>
      </c>
    </row>
    <row r="436" spans="1:10" x14ac:dyDescent="0.2">
      <c r="A436">
        <v>13059030102</v>
      </c>
      <c r="B436" s="7">
        <v>310</v>
      </c>
      <c r="C436" s="7">
        <v>65</v>
      </c>
      <c r="D436" s="7">
        <v>0</v>
      </c>
      <c r="E436" s="7">
        <f>SUM(HousingProblemsTbl5[[#This Row],[T2_est77]:[T2_est91]])</f>
        <v>375</v>
      </c>
      <c r="F436" s="7">
        <v>420</v>
      </c>
      <c r="G436" s="7">
        <v>100</v>
      </c>
      <c r="H436" s="7">
        <v>195</v>
      </c>
      <c r="I436" s="7">
        <f>SUM(HousingProblemsTbl5[[#This Row],[T7_est109]:[T7_est151]])</f>
        <v>715</v>
      </c>
      <c r="J436" s="5">
        <f>IFERROR(HousingProblemsTbl5[[#This Row],[Total Rental Units with Severe Housing Problems and Equal to or less than 80% AMI]]/HousingProblemsTbl5[[#This Row],[Total Rental Units Equal to or less than 80% AMI]], "-")</f>
        <v>0.52447552447552448</v>
      </c>
    </row>
    <row r="437" spans="1:10" x14ac:dyDescent="0.2">
      <c r="A437">
        <v>13059030200</v>
      </c>
      <c r="B437" s="7">
        <v>520</v>
      </c>
      <c r="C437" s="7">
        <v>50</v>
      </c>
      <c r="D437" s="7">
        <v>0</v>
      </c>
      <c r="E437" s="7">
        <f>SUM(HousingProblemsTbl5[[#This Row],[T2_est77]:[T2_est91]])</f>
        <v>570</v>
      </c>
      <c r="F437" s="7">
        <v>665</v>
      </c>
      <c r="G437" s="7">
        <v>465</v>
      </c>
      <c r="H437" s="7">
        <v>280</v>
      </c>
      <c r="I437" s="7">
        <f>SUM(HousingProblemsTbl5[[#This Row],[T7_est109]:[T7_est151]])</f>
        <v>1410</v>
      </c>
      <c r="J437" s="5">
        <f>IFERROR(HousingProblemsTbl5[[#This Row],[Total Rental Units with Severe Housing Problems and Equal to or less than 80% AMI]]/HousingProblemsTbl5[[#This Row],[Total Rental Units Equal to or less than 80% AMI]], "-")</f>
        <v>0.40425531914893614</v>
      </c>
    </row>
    <row r="438" spans="1:10" x14ac:dyDescent="0.2">
      <c r="A438">
        <v>13059130300</v>
      </c>
      <c r="B438" s="7">
        <v>205</v>
      </c>
      <c r="C438" s="7">
        <v>70</v>
      </c>
      <c r="D438" s="7">
        <v>55</v>
      </c>
      <c r="E438" s="7">
        <f>SUM(HousingProblemsTbl5[[#This Row],[T2_est77]:[T2_est91]])</f>
        <v>330</v>
      </c>
      <c r="F438" s="7">
        <v>260</v>
      </c>
      <c r="G438" s="7">
        <v>315</v>
      </c>
      <c r="H438" s="7">
        <v>130</v>
      </c>
      <c r="I438" s="7">
        <f>SUM(HousingProblemsTbl5[[#This Row],[T7_est109]:[T7_est151]])</f>
        <v>705</v>
      </c>
      <c r="J438" s="5">
        <f>IFERROR(HousingProblemsTbl5[[#This Row],[Total Rental Units with Severe Housing Problems and Equal to or less than 80% AMI]]/HousingProblemsTbl5[[#This Row],[Total Rental Units Equal to or less than 80% AMI]], "-")</f>
        <v>0.46808510638297873</v>
      </c>
    </row>
    <row r="439" spans="1:10" x14ac:dyDescent="0.2">
      <c r="A439">
        <v>13059130400</v>
      </c>
      <c r="B439" s="7">
        <v>135</v>
      </c>
      <c r="C439" s="7">
        <v>20</v>
      </c>
      <c r="D439" s="7">
        <v>0</v>
      </c>
      <c r="E439" s="7">
        <f>SUM(HousingProblemsTbl5[[#This Row],[T2_est77]:[T2_est91]])</f>
        <v>155</v>
      </c>
      <c r="F439" s="7">
        <v>175</v>
      </c>
      <c r="G439" s="7">
        <v>120</v>
      </c>
      <c r="H439" s="7">
        <v>250</v>
      </c>
      <c r="I439" s="7">
        <f>SUM(HousingProblemsTbl5[[#This Row],[T7_est109]:[T7_est151]])</f>
        <v>545</v>
      </c>
      <c r="J439" s="5">
        <f>IFERROR(HousingProblemsTbl5[[#This Row],[Total Rental Units with Severe Housing Problems and Equal to or less than 80% AMI]]/HousingProblemsTbl5[[#This Row],[Total Rental Units Equal to or less than 80% AMI]], "-")</f>
        <v>0.28440366972477066</v>
      </c>
    </row>
    <row r="440" spans="1:10" x14ac:dyDescent="0.2">
      <c r="A440">
        <v>13059130500</v>
      </c>
      <c r="B440" s="7">
        <v>80</v>
      </c>
      <c r="C440" s="7">
        <v>0</v>
      </c>
      <c r="D440" s="7">
        <v>45</v>
      </c>
      <c r="E440" s="7">
        <f>SUM(HousingProblemsTbl5[[#This Row],[T2_est77]:[T2_est91]])</f>
        <v>125</v>
      </c>
      <c r="F440" s="7">
        <v>100</v>
      </c>
      <c r="G440" s="7">
        <v>0</v>
      </c>
      <c r="H440" s="7">
        <v>115</v>
      </c>
      <c r="I440" s="7">
        <f>SUM(HousingProblemsTbl5[[#This Row],[T7_est109]:[T7_est151]])</f>
        <v>215</v>
      </c>
      <c r="J440" s="5">
        <f>IFERROR(HousingProblemsTbl5[[#This Row],[Total Rental Units with Severe Housing Problems and Equal to or less than 80% AMI]]/HousingProblemsTbl5[[#This Row],[Total Rental Units Equal to or less than 80% AMI]], "-")</f>
        <v>0.58139534883720934</v>
      </c>
    </row>
    <row r="441" spans="1:10" x14ac:dyDescent="0.2">
      <c r="A441">
        <v>13059130601</v>
      </c>
      <c r="B441" s="7">
        <v>15</v>
      </c>
      <c r="C441" s="7">
        <v>0</v>
      </c>
      <c r="D441" s="7">
        <v>0</v>
      </c>
      <c r="E441" s="7">
        <f>SUM(HousingProblemsTbl5[[#This Row],[T2_est77]:[T2_est91]])</f>
        <v>15</v>
      </c>
      <c r="F441" s="7">
        <v>75</v>
      </c>
      <c r="G441" s="7">
        <v>365</v>
      </c>
      <c r="H441" s="7">
        <v>320</v>
      </c>
      <c r="I441" s="7">
        <f>SUM(HousingProblemsTbl5[[#This Row],[T7_est109]:[T7_est151]])</f>
        <v>760</v>
      </c>
      <c r="J441" s="5">
        <f>IFERROR(HousingProblemsTbl5[[#This Row],[Total Rental Units with Severe Housing Problems and Equal to or less than 80% AMI]]/HousingProblemsTbl5[[#This Row],[Total Rental Units Equal to or less than 80% AMI]], "-")</f>
        <v>1.9736842105263157E-2</v>
      </c>
    </row>
    <row r="442" spans="1:10" x14ac:dyDescent="0.2">
      <c r="A442">
        <v>13059130602</v>
      </c>
      <c r="B442" s="7">
        <v>55</v>
      </c>
      <c r="C442" s="7">
        <v>120</v>
      </c>
      <c r="D442" s="7">
        <v>0</v>
      </c>
      <c r="E442" s="7">
        <f>SUM(HousingProblemsTbl5[[#This Row],[T2_est77]:[T2_est91]])</f>
        <v>175</v>
      </c>
      <c r="F442" s="7">
        <v>285</v>
      </c>
      <c r="G442" s="7">
        <v>120</v>
      </c>
      <c r="H442" s="7">
        <v>125</v>
      </c>
      <c r="I442" s="7">
        <f>SUM(HousingProblemsTbl5[[#This Row],[T7_est109]:[T7_est151]])</f>
        <v>530</v>
      </c>
      <c r="J442" s="5">
        <f>IFERROR(HousingProblemsTbl5[[#This Row],[Total Rental Units with Severe Housing Problems and Equal to or less than 80% AMI]]/HousingProblemsTbl5[[#This Row],[Total Rental Units Equal to or less than 80% AMI]], "-")</f>
        <v>0.330188679245283</v>
      </c>
    </row>
    <row r="443" spans="1:10" x14ac:dyDescent="0.2">
      <c r="A443">
        <v>13059130701</v>
      </c>
      <c r="B443" s="7">
        <v>140</v>
      </c>
      <c r="C443" s="7">
        <v>30</v>
      </c>
      <c r="D443" s="7">
        <v>0</v>
      </c>
      <c r="E443" s="7">
        <f>SUM(HousingProblemsTbl5[[#This Row],[T2_est77]:[T2_est91]])</f>
        <v>170</v>
      </c>
      <c r="F443" s="7">
        <v>140</v>
      </c>
      <c r="G443" s="7">
        <v>70</v>
      </c>
      <c r="H443" s="7">
        <v>160</v>
      </c>
      <c r="I443" s="7">
        <f>SUM(HousingProblemsTbl5[[#This Row],[T7_est109]:[T7_est151]])</f>
        <v>370</v>
      </c>
      <c r="J443" s="5">
        <f>IFERROR(HousingProblemsTbl5[[#This Row],[Total Rental Units with Severe Housing Problems and Equal to or less than 80% AMI]]/HousingProblemsTbl5[[#This Row],[Total Rental Units Equal to or less than 80% AMI]], "-")</f>
        <v>0.45945945945945948</v>
      </c>
    </row>
    <row r="444" spans="1:10" x14ac:dyDescent="0.2">
      <c r="A444">
        <v>13059130702</v>
      </c>
      <c r="B444" s="7">
        <v>0</v>
      </c>
      <c r="C444" s="7">
        <v>120</v>
      </c>
      <c r="D444" s="7">
        <v>0</v>
      </c>
      <c r="E444" s="7">
        <f>SUM(HousingProblemsTbl5[[#This Row],[T2_est77]:[T2_est91]])</f>
        <v>120</v>
      </c>
      <c r="F444" s="7">
        <v>0</v>
      </c>
      <c r="G444" s="7">
        <v>120</v>
      </c>
      <c r="H444" s="7">
        <v>100</v>
      </c>
      <c r="I444" s="7">
        <f>SUM(HousingProblemsTbl5[[#This Row],[T7_est109]:[T7_est151]])</f>
        <v>220</v>
      </c>
      <c r="J444" s="5">
        <f>IFERROR(HousingProblemsTbl5[[#This Row],[Total Rental Units with Severe Housing Problems and Equal to or less than 80% AMI]]/HousingProblemsTbl5[[#This Row],[Total Rental Units Equal to or less than 80% AMI]], "-")</f>
        <v>0.54545454545454541</v>
      </c>
    </row>
    <row r="445" spans="1:10" x14ac:dyDescent="0.2">
      <c r="A445">
        <v>13059140300</v>
      </c>
      <c r="B445" s="7">
        <v>205</v>
      </c>
      <c r="C445" s="7">
        <v>45</v>
      </c>
      <c r="D445" s="7">
        <v>40</v>
      </c>
      <c r="E445" s="7">
        <f>SUM(HousingProblemsTbl5[[#This Row],[T2_est77]:[T2_est91]])</f>
        <v>290</v>
      </c>
      <c r="F445" s="7">
        <v>205</v>
      </c>
      <c r="G445" s="7">
        <v>305</v>
      </c>
      <c r="H445" s="7">
        <v>290</v>
      </c>
      <c r="I445" s="7">
        <f>SUM(HousingProblemsTbl5[[#This Row],[T7_est109]:[T7_est151]])</f>
        <v>800</v>
      </c>
      <c r="J445" s="5">
        <f>IFERROR(HousingProblemsTbl5[[#This Row],[Total Rental Units with Severe Housing Problems and Equal to or less than 80% AMI]]/HousingProblemsTbl5[[#This Row],[Total Rental Units Equal to or less than 80% AMI]], "-")</f>
        <v>0.36249999999999999</v>
      </c>
    </row>
    <row r="446" spans="1:10" x14ac:dyDescent="0.2">
      <c r="A446">
        <v>13059140400</v>
      </c>
      <c r="B446" s="7">
        <v>10</v>
      </c>
      <c r="C446" s="7">
        <v>60</v>
      </c>
      <c r="D446" s="7">
        <v>0</v>
      </c>
      <c r="E446" s="7">
        <f>SUM(HousingProblemsTbl5[[#This Row],[T2_est77]:[T2_est91]])</f>
        <v>70</v>
      </c>
      <c r="F446" s="7">
        <v>55</v>
      </c>
      <c r="G446" s="7">
        <v>105</v>
      </c>
      <c r="H446" s="7">
        <v>45</v>
      </c>
      <c r="I446" s="7">
        <f>SUM(HousingProblemsTbl5[[#This Row],[T7_est109]:[T7_est151]])</f>
        <v>205</v>
      </c>
      <c r="J446" s="5">
        <f>IFERROR(HousingProblemsTbl5[[#This Row],[Total Rental Units with Severe Housing Problems and Equal to or less than 80% AMI]]/HousingProblemsTbl5[[#This Row],[Total Rental Units Equal to or less than 80% AMI]], "-")</f>
        <v>0.34146341463414637</v>
      </c>
    </row>
    <row r="447" spans="1:10" x14ac:dyDescent="0.2">
      <c r="A447">
        <v>13059140500</v>
      </c>
      <c r="B447" s="7">
        <v>210</v>
      </c>
      <c r="C447" s="7">
        <v>180</v>
      </c>
      <c r="D447" s="7">
        <v>15</v>
      </c>
      <c r="E447" s="7">
        <f>SUM(HousingProblemsTbl5[[#This Row],[T2_est77]:[T2_est91]])</f>
        <v>405</v>
      </c>
      <c r="F447" s="7">
        <v>275</v>
      </c>
      <c r="G447" s="7">
        <v>295</v>
      </c>
      <c r="H447" s="7">
        <v>115</v>
      </c>
      <c r="I447" s="7">
        <f>SUM(HousingProblemsTbl5[[#This Row],[T7_est109]:[T7_est151]])</f>
        <v>685</v>
      </c>
      <c r="J447" s="5">
        <f>IFERROR(HousingProblemsTbl5[[#This Row],[Total Rental Units with Severe Housing Problems and Equal to or less than 80% AMI]]/HousingProblemsTbl5[[#This Row],[Total Rental Units Equal to or less than 80% AMI]], "-")</f>
        <v>0.59124087591240881</v>
      </c>
    </row>
    <row r="448" spans="1:10" x14ac:dyDescent="0.2">
      <c r="A448">
        <v>13059140600</v>
      </c>
      <c r="B448" s="7">
        <v>100</v>
      </c>
      <c r="C448" s="7">
        <v>15</v>
      </c>
      <c r="D448" s="7">
        <v>4</v>
      </c>
      <c r="E448" s="7">
        <f>SUM(HousingProblemsTbl5[[#This Row],[T2_est77]:[T2_est91]])</f>
        <v>119</v>
      </c>
      <c r="F448" s="7">
        <v>150</v>
      </c>
      <c r="G448" s="7">
        <v>75</v>
      </c>
      <c r="H448" s="7">
        <v>230</v>
      </c>
      <c r="I448" s="7">
        <f>SUM(HousingProblemsTbl5[[#This Row],[T7_est109]:[T7_est151]])</f>
        <v>455</v>
      </c>
      <c r="J448" s="5">
        <f>IFERROR(HousingProblemsTbl5[[#This Row],[Total Rental Units with Severe Housing Problems and Equal to or less than 80% AMI]]/HousingProblemsTbl5[[#This Row],[Total Rental Units Equal to or less than 80% AMI]], "-")</f>
        <v>0.26153846153846155</v>
      </c>
    </row>
    <row r="449" spans="1:10" x14ac:dyDescent="0.2">
      <c r="A449">
        <v>13059150300</v>
      </c>
      <c r="B449" s="7">
        <v>115</v>
      </c>
      <c r="C449" s="7">
        <v>80</v>
      </c>
      <c r="D449" s="7">
        <v>105</v>
      </c>
      <c r="E449" s="7">
        <f>SUM(HousingProblemsTbl5[[#This Row],[T2_est77]:[T2_est91]])</f>
        <v>300</v>
      </c>
      <c r="F449" s="7">
        <v>115</v>
      </c>
      <c r="G449" s="7">
        <v>295</v>
      </c>
      <c r="H449" s="7">
        <v>180</v>
      </c>
      <c r="I449" s="7">
        <f>SUM(HousingProblemsTbl5[[#This Row],[T7_est109]:[T7_est151]])</f>
        <v>590</v>
      </c>
      <c r="J449" s="5">
        <f>IFERROR(HousingProblemsTbl5[[#This Row],[Total Rental Units with Severe Housing Problems and Equal to or less than 80% AMI]]/HousingProblemsTbl5[[#This Row],[Total Rental Units Equal to or less than 80% AMI]], "-")</f>
        <v>0.50847457627118642</v>
      </c>
    </row>
    <row r="450" spans="1:10" x14ac:dyDescent="0.2">
      <c r="A450">
        <v>13059150400</v>
      </c>
      <c r="B450" s="7">
        <v>455</v>
      </c>
      <c r="C450" s="7">
        <v>95</v>
      </c>
      <c r="D450" s="7">
        <v>25</v>
      </c>
      <c r="E450" s="7">
        <f>SUM(HousingProblemsTbl5[[#This Row],[T2_est77]:[T2_est91]])</f>
        <v>575</v>
      </c>
      <c r="F450" s="7">
        <v>555</v>
      </c>
      <c r="G450" s="7">
        <v>290</v>
      </c>
      <c r="H450" s="7">
        <v>250</v>
      </c>
      <c r="I450" s="7">
        <f>SUM(HousingProblemsTbl5[[#This Row],[T7_est109]:[T7_est151]])</f>
        <v>1095</v>
      </c>
      <c r="J450" s="5">
        <f>IFERROR(HousingProblemsTbl5[[#This Row],[Total Rental Units with Severe Housing Problems and Equal to or less than 80% AMI]]/HousingProblemsTbl5[[#This Row],[Total Rental Units Equal to or less than 80% AMI]], "-")</f>
        <v>0.52511415525114158</v>
      </c>
    </row>
    <row r="451" spans="1:10" x14ac:dyDescent="0.2">
      <c r="A451">
        <v>13059150500</v>
      </c>
      <c r="B451" s="7">
        <v>350</v>
      </c>
      <c r="C451" s="7">
        <v>225</v>
      </c>
      <c r="D451" s="7">
        <v>0</v>
      </c>
      <c r="E451" s="7">
        <f>SUM(HousingProblemsTbl5[[#This Row],[T2_est77]:[T2_est91]])</f>
        <v>575</v>
      </c>
      <c r="F451" s="7">
        <v>435</v>
      </c>
      <c r="G451" s="7">
        <v>525</v>
      </c>
      <c r="H451" s="7">
        <v>280</v>
      </c>
      <c r="I451" s="7">
        <f>SUM(HousingProblemsTbl5[[#This Row],[T7_est109]:[T7_est151]])</f>
        <v>1240</v>
      </c>
      <c r="J451" s="5">
        <f>IFERROR(HousingProblemsTbl5[[#This Row],[Total Rental Units with Severe Housing Problems and Equal to or less than 80% AMI]]/HousingProblemsTbl5[[#This Row],[Total Rental Units Equal to or less than 80% AMI]], "-")</f>
        <v>0.46370967741935482</v>
      </c>
    </row>
    <row r="452" spans="1:10" x14ac:dyDescent="0.2">
      <c r="A452">
        <v>13059150600</v>
      </c>
      <c r="B452" s="7">
        <v>295</v>
      </c>
      <c r="C452" s="7">
        <v>70</v>
      </c>
      <c r="D452" s="7">
        <v>0</v>
      </c>
      <c r="E452" s="7">
        <f>SUM(HousingProblemsTbl5[[#This Row],[T2_est77]:[T2_est91]])</f>
        <v>365</v>
      </c>
      <c r="F452" s="7">
        <v>505</v>
      </c>
      <c r="G452" s="7">
        <v>200</v>
      </c>
      <c r="H452" s="7">
        <v>365</v>
      </c>
      <c r="I452" s="7">
        <f>SUM(HousingProblemsTbl5[[#This Row],[T7_est109]:[T7_est151]])</f>
        <v>1070</v>
      </c>
      <c r="J452" s="5">
        <f>IFERROR(HousingProblemsTbl5[[#This Row],[Total Rental Units with Severe Housing Problems and Equal to or less than 80% AMI]]/HousingProblemsTbl5[[#This Row],[Total Rental Units Equal to or less than 80% AMI]], "-")</f>
        <v>0.34112149532710279</v>
      </c>
    </row>
    <row r="453" spans="1:10" x14ac:dyDescent="0.2">
      <c r="A453">
        <v>13059150701</v>
      </c>
      <c r="B453" s="7">
        <v>415</v>
      </c>
      <c r="C453" s="7">
        <v>35</v>
      </c>
      <c r="D453" s="7">
        <v>85</v>
      </c>
      <c r="E453" s="7">
        <f>SUM(HousingProblemsTbl5[[#This Row],[T2_est77]:[T2_est91]])</f>
        <v>535</v>
      </c>
      <c r="F453" s="7">
        <v>430</v>
      </c>
      <c r="G453" s="7">
        <v>235</v>
      </c>
      <c r="H453" s="7">
        <v>395</v>
      </c>
      <c r="I453" s="7">
        <f>SUM(HousingProblemsTbl5[[#This Row],[T7_est109]:[T7_est151]])</f>
        <v>1060</v>
      </c>
      <c r="J453" s="5">
        <f>IFERROR(HousingProblemsTbl5[[#This Row],[Total Rental Units with Severe Housing Problems and Equal to or less than 80% AMI]]/HousingProblemsTbl5[[#This Row],[Total Rental Units Equal to or less than 80% AMI]], "-")</f>
        <v>0.50471698113207553</v>
      </c>
    </row>
    <row r="454" spans="1:10" x14ac:dyDescent="0.2">
      <c r="A454">
        <v>13059150702</v>
      </c>
      <c r="B454" s="7">
        <v>20</v>
      </c>
      <c r="C454" s="7">
        <v>0</v>
      </c>
      <c r="D454" s="7">
        <v>0</v>
      </c>
      <c r="E454" s="7">
        <f>SUM(HousingProblemsTbl5[[#This Row],[T2_est77]:[T2_est91]])</f>
        <v>20</v>
      </c>
      <c r="F454" s="7">
        <v>40</v>
      </c>
      <c r="G454" s="7">
        <v>45</v>
      </c>
      <c r="H454" s="7">
        <v>60</v>
      </c>
      <c r="I454" s="7">
        <f>SUM(HousingProblemsTbl5[[#This Row],[T7_est109]:[T7_est151]])</f>
        <v>145</v>
      </c>
      <c r="J454" s="5">
        <f>IFERROR(HousingProblemsTbl5[[#This Row],[Total Rental Units with Severe Housing Problems and Equal to or less than 80% AMI]]/HousingProblemsTbl5[[#This Row],[Total Rental Units Equal to or less than 80% AMI]], "-")</f>
        <v>0.13793103448275862</v>
      </c>
    </row>
    <row r="455" spans="1:10" x14ac:dyDescent="0.2">
      <c r="A455">
        <v>13059150800</v>
      </c>
      <c r="B455" s="7">
        <v>125</v>
      </c>
      <c r="C455" s="7">
        <v>45</v>
      </c>
      <c r="D455" s="7">
        <v>30</v>
      </c>
      <c r="E455" s="7">
        <f>SUM(HousingProblemsTbl5[[#This Row],[T2_est77]:[T2_est91]])</f>
        <v>200</v>
      </c>
      <c r="F455" s="7">
        <v>125</v>
      </c>
      <c r="G455" s="7">
        <v>125</v>
      </c>
      <c r="H455" s="7">
        <v>360</v>
      </c>
      <c r="I455" s="7">
        <f>SUM(HousingProblemsTbl5[[#This Row],[T7_est109]:[T7_est151]])</f>
        <v>610</v>
      </c>
      <c r="J455" s="5">
        <f>IFERROR(HousingProblemsTbl5[[#This Row],[Total Rental Units with Severe Housing Problems and Equal to or less than 80% AMI]]/HousingProblemsTbl5[[#This Row],[Total Rental Units Equal to or less than 80% AMI]], "-")</f>
        <v>0.32786885245901637</v>
      </c>
    </row>
    <row r="456" spans="1:10" x14ac:dyDescent="0.2">
      <c r="A456">
        <v>13059150900</v>
      </c>
      <c r="B456" s="7">
        <v>80</v>
      </c>
      <c r="C456" s="7">
        <v>115</v>
      </c>
      <c r="D456" s="7">
        <v>0</v>
      </c>
      <c r="E456" s="7">
        <f>SUM(HousingProblemsTbl5[[#This Row],[T2_est77]:[T2_est91]])</f>
        <v>195</v>
      </c>
      <c r="F456" s="7">
        <v>135</v>
      </c>
      <c r="G456" s="7">
        <v>150</v>
      </c>
      <c r="H456" s="7">
        <v>45</v>
      </c>
      <c r="I456" s="7">
        <f>SUM(HousingProblemsTbl5[[#This Row],[T7_est109]:[T7_est151]])</f>
        <v>330</v>
      </c>
      <c r="J456" s="5">
        <f>IFERROR(HousingProblemsTbl5[[#This Row],[Total Rental Units with Severe Housing Problems and Equal to or less than 80% AMI]]/HousingProblemsTbl5[[#This Row],[Total Rental Units Equal to or less than 80% AMI]], "-")</f>
        <v>0.59090909090909094</v>
      </c>
    </row>
    <row r="457" spans="1:10" x14ac:dyDescent="0.2">
      <c r="A457">
        <v>13061960300</v>
      </c>
      <c r="B457" s="7">
        <v>25</v>
      </c>
      <c r="C457" s="7">
        <v>4</v>
      </c>
      <c r="D457" s="7">
        <v>4</v>
      </c>
      <c r="E457" s="7">
        <f>SUM(HousingProblemsTbl5[[#This Row],[T2_est77]:[T2_est91]])</f>
        <v>33</v>
      </c>
      <c r="F457" s="7">
        <v>140</v>
      </c>
      <c r="G457" s="7">
        <v>60</v>
      </c>
      <c r="H457" s="7">
        <v>45</v>
      </c>
      <c r="I457" s="7">
        <f>SUM(HousingProblemsTbl5[[#This Row],[T7_est109]:[T7_est151]])</f>
        <v>245</v>
      </c>
      <c r="J457" s="5">
        <f>IFERROR(HousingProblemsTbl5[[#This Row],[Total Rental Units with Severe Housing Problems and Equal to or less than 80% AMI]]/HousingProblemsTbl5[[#This Row],[Total Rental Units Equal to or less than 80% AMI]], "-")</f>
        <v>0.13469387755102041</v>
      </c>
    </row>
    <row r="458" spans="1:10" x14ac:dyDescent="0.2">
      <c r="A458">
        <v>13063040202</v>
      </c>
      <c r="B458" s="7">
        <v>125</v>
      </c>
      <c r="C458" s="7">
        <v>45</v>
      </c>
      <c r="D458" s="7">
        <v>4</v>
      </c>
      <c r="E458" s="7">
        <f>SUM(HousingProblemsTbl5[[#This Row],[T2_est77]:[T2_est91]])</f>
        <v>174</v>
      </c>
      <c r="F458" s="7">
        <v>155</v>
      </c>
      <c r="G458" s="7">
        <v>210</v>
      </c>
      <c r="H458" s="7">
        <v>120</v>
      </c>
      <c r="I458" s="7">
        <f>SUM(HousingProblemsTbl5[[#This Row],[T7_est109]:[T7_est151]])</f>
        <v>485</v>
      </c>
      <c r="J458" s="5">
        <f>IFERROR(HousingProblemsTbl5[[#This Row],[Total Rental Units with Severe Housing Problems and Equal to or less than 80% AMI]]/HousingProblemsTbl5[[#This Row],[Total Rental Units Equal to or less than 80% AMI]], "-")</f>
        <v>0.35876288659793815</v>
      </c>
    </row>
    <row r="459" spans="1:10" x14ac:dyDescent="0.2">
      <c r="A459">
        <v>13063040203</v>
      </c>
      <c r="B459" s="7">
        <v>100</v>
      </c>
      <c r="C459" s="7">
        <v>50</v>
      </c>
      <c r="D459" s="7">
        <v>0</v>
      </c>
      <c r="E459" s="7">
        <f>SUM(HousingProblemsTbl5[[#This Row],[T2_est77]:[T2_est91]])</f>
        <v>150</v>
      </c>
      <c r="F459" s="7">
        <v>195</v>
      </c>
      <c r="G459" s="7">
        <v>325</v>
      </c>
      <c r="H459" s="7">
        <v>240</v>
      </c>
      <c r="I459" s="7">
        <f>SUM(HousingProblemsTbl5[[#This Row],[T7_est109]:[T7_est151]])</f>
        <v>760</v>
      </c>
      <c r="J459" s="5">
        <f>IFERROR(HousingProblemsTbl5[[#This Row],[Total Rental Units with Severe Housing Problems and Equal to or less than 80% AMI]]/HousingProblemsTbl5[[#This Row],[Total Rental Units Equal to or less than 80% AMI]], "-")</f>
        <v>0.19736842105263158</v>
      </c>
    </row>
    <row r="460" spans="1:10" x14ac:dyDescent="0.2">
      <c r="A460">
        <v>13063040204</v>
      </c>
      <c r="B460" s="7">
        <v>265</v>
      </c>
      <c r="C460" s="7">
        <v>40</v>
      </c>
      <c r="D460" s="7">
        <v>10</v>
      </c>
      <c r="E460" s="7">
        <f>SUM(HousingProblemsTbl5[[#This Row],[T2_est77]:[T2_est91]])</f>
        <v>315</v>
      </c>
      <c r="F460" s="7">
        <v>280</v>
      </c>
      <c r="G460" s="7">
        <v>390</v>
      </c>
      <c r="H460" s="7">
        <v>380</v>
      </c>
      <c r="I460" s="7">
        <f>SUM(HousingProblemsTbl5[[#This Row],[T7_est109]:[T7_est151]])</f>
        <v>1050</v>
      </c>
      <c r="J460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461" spans="1:10" x14ac:dyDescent="0.2">
      <c r="A461">
        <v>13063040302</v>
      </c>
      <c r="B461" s="7">
        <v>390</v>
      </c>
      <c r="C461" s="7">
        <v>15</v>
      </c>
      <c r="D461" s="7">
        <v>10</v>
      </c>
      <c r="E461" s="7">
        <f>SUM(HousingProblemsTbl5[[#This Row],[T2_est77]:[T2_est91]])</f>
        <v>415</v>
      </c>
      <c r="F461" s="7">
        <v>430</v>
      </c>
      <c r="G461" s="7">
        <v>210</v>
      </c>
      <c r="H461" s="7">
        <v>415</v>
      </c>
      <c r="I461" s="7">
        <f>SUM(HousingProblemsTbl5[[#This Row],[T7_est109]:[T7_est151]])</f>
        <v>1055</v>
      </c>
      <c r="J461" s="5">
        <f>IFERROR(HousingProblemsTbl5[[#This Row],[Total Rental Units with Severe Housing Problems and Equal to or less than 80% AMI]]/HousingProblemsTbl5[[#This Row],[Total Rental Units Equal to or less than 80% AMI]], "-")</f>
        <v>0.39336492890995262</v>
      </c>
    </row>
    <row r="462" spans="1:10" x14ac:dyDescent="0.2">
      <c r="A462">
        <v>13063040306</v>
      </c>
      <c r="B462" s="7">
        <v>195</v>
      </c>
      <c r="C462" s="7">
        <v>0</v>
      </c>
      <c r="D462" s="7">
        <v>45</v>
      </c>
      <c r="E462" s="7">
        <f>SUM(HousingProblemsTbl5[[#This Row],[T2_est77]:[T2_est91]])</f>
        <v>240</v>
      </c>
      <c r="F462" s="7">
        <v>370</v>
      </c>
      <c r="G462" s="7">
        <v>510</v>
      </c>
      <c r="H462" s="7">
        <v>450</v>
      </c>
      <c r="I462" s="7">
        <f>SUM(HousingProblemsTbl5[[#This Row],[T7_est109]:[T7_est151]])</f>
        <v>1330</v>
      </c>
      <c r="J462" s="5">
        <f>IFERROR(HousingProblemsTbl5[[#This Row],[Total Rental Units with Severe Housing Problems and Equal to or less than 80% AMI]]/HousingProblemsTbl5[[#This Row],[Total Rental Units Equal to or less than 80% AMI]], "-")</f>
        <v>0.18045112781954886</v>
      </c>
    </row>
    <row r="463" spans="1:10" x14ac:dyDescent="0.2">
      <c r="A463">
        <v>13063040307</v>
      </c>
      <c r="B463" s="7">
        <v>40</v>
      </c>
      <c r="C463" s="7">
        <v>15</v>
      </c>
      <c r="D463" s="7">
        <v>10</v>
      </c>
      <c r="E463" s="7">
        <f>SUM(HousingProblemsTbl5[[#This Row],[T2_est77]:[T2_est91]])</f>
        <v>65</v>
      </c>
      <c r="F463" s="7">
        <v>60</v>
      </c>
      <c r="G463" s="7">
        <v>165</v>
      </c>
      <c r="H463" s="7">
        <v>160</v>
      </c>
      <c r="I463" s="7">
        <f>SUM(HousingProblemsTbl5[[#This Row],[T7_est109]:[T7_est151]])</f>
        <v>385</v>
      </c>
      <c r="J463" s="5">
        <f>IFERROR(HousingProblemsTbl5[[#This Row],[Total Rental Units with Severe Housing Problems and Equal to or less than 80% AMI]]/HousingProblemsTbl5[[#This Row],[Total Rental Units Equal to or less than 80% AMI]], "-")</f>
        <v>0.16883116883116883</v>
      </c>
    </row>
    <row r="464" spans="1:10" x14ac:dyDescent="0.2">
      <c r="A464">
        <v>13063040308</v>
      </c>
      <c r="B464" s="7">
        <v>270</v>
      </c>
      <c r="C464" s="7">
        <v>140</v>
      </c>
      <c r="D464" s="7">
        <v>0</v>
      </c>
      <c r="E464" s="7">
        <f>SUM(HousingProblemsTbl5[[#This Row],[T2_est77]:[T2_est91]])</f>
        <v>410</v>
      </c>
      <c r="F464" s="7">
        <v>455</v>
      </c>
      <c r="G464" s="7">
        <v>325</v>
      </c>
      <c r="H464" s="7">
        <v>160</v>
      </c>
      <c r="I464" s="7">
        <f>SUM(HousingProblemsTbl5[[#This Row],[T7_est109]:[T7_est151]])</f>
        <v>940</v>
      </c>
      <c r="J464" s="5">
        <f>IFERROR(HousingProblemsTbl5[[#This Row],[Total Rental Units with Severe Housing Problems and Equal to or less than 80% AMI]]/HousingProblemsTbl5[[#This Row],[Total Rental Units Equal to or less than 80% AMI]], "-")</f>
        <v>0.43617021276595747</v>
      </c>
    </row>
    <row r="465" spans="1:10" x14ac:dyDescent="0.2">
      <c r="A465">
        <v>13063040309</v>
      </c>
      <c r="B465" s="7">
        <v>220</v>
      </c>
      <c r="C465" s="7">
        <v>0</v>
      </c>
      <c r="D465" s="7">
        <v>0</v>
      </c>
      <c r="E465" s="7">
        <f>SUM(HousingProblemsTbl5[[#This Row],[T2_est77]:[T2_est91]])</f>
        <v>220</v>
      </c>
      <c r="F465" s="7">
        <v>220</v>
      </c>
      <c r="G465" s="7">
        <v>215</v>
      </c>
      <c r="H465" s="7">
        <v>140</v>
      </c>
      <c r="I465" s="7">
        <f>SUM(HousingProblemsTbl5[[#This Row],[T7_est109]:[T7_est151]])</f>
        <v>575</v>
      </c>
      <c r="J465" s="5">
        <f>IFERROR(HousingProblemsTbl5[[#This Row],[Total Rental Units with Severe Housing Problems and Equal to or less than 80% AMI]]/HousingProblemsTbl5[[#This Row],[Total Rental Units Equal to or less than 80% AMI]], "-")</f>
        <v>0.38260869565217392</v>
      </c>
    </row>
    <row r="466" spans="1:10" x14ac:dyDescent="0.2">
      <c r="A466">
        <v>13063040310</v>
      </c>
      <c r="B466" s="7">
        <v>210</v>
      </c>
      <c r="C466" s="7">
        <v>60</v>
      </c>
      <c r="D466" s="7">
        <v>0</v>
      </c>
      <c r="E466" s="7">
        <f>SUM(HousingProblemsTbl5[[#This Row],[T2_est77]:[T2_est91]])</f>
        <v>270</v>
      </c>
      <c r="F466" s="7">
        <v>210</v>
      </c>
      <c r="G466" s="7">
        <v>140</v>
      </c>
      <c r="H466" s="7">
        <v>100</v>
      </c>
      <c r="I466" s="7">
        <f>SUM(HousingProblemsTbl5[[#This Row],[T7_est109]:[T7_est151]])</f>
        <v>450</v>
      </c>
      <c r="J466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467" spans="1:10" x14ac:dyDescent="0.2">
      <c r="A467">
        <v>13063040407</v>
      </c>
      <c r="B467" s="7">
        <v>30</v>
      </c>
      <c r="C467" s="7">
        <v>50</v>
      </c>
      <c r="D467" s="7">
        <v>0</v>
      </c>
      <c r="E467" s="7">
        <f>SUM(HousingProblemsTbl5[[#This Row],[T2_est77]:[T2_est91]])</f>
        <v>80</v>
      </c>
      <c r="F467" s="7">
        <v>65</v>
      </c>
      <c r="G467" s="7">
        <v>165</v>
      </c>
      <c r="H467" s="7">
        <v>95</v>
      </c>
      <c r="I467" s="7">
        <f>SUM(HousingProblemsTbl5[[#This Row],[T7_est109]:[T7_est151]])</f>
        <v>325</v>
      </c>
      <c r="J467" s="5">
        <f>IFERROR(HousingProblemsTbl5[[#This Row],[Total Rental Units with Severe Housing Problems and Equal to or less than 80% AMI]]/HousingProblemsTbl5[[#This Row],[Total Rental Units Equal to or less than 80% AMI]], "-")</f>
        <v>0.24615384615384617</v>
      </c>
    </row>
    <row r="468" spans="1:10" x14ac:dyDescent="0.2">
      <c r="A468">
        <v>13063040409</v>
      </c>
      <c r="B468" s="7">
        <v>50</v>
      </c>
      <c r="C468" s="7">
        <v>50</v>
      </c>
      <c r="D468" s="7">
        <v>95</v>
      </c>
      <c r="E468" s="7">
        <f>SUM(HousingProblemsTbl5[[#This Row],[T2_est77]:[T2_est91]])</f>
        <v>195</v>
      </c>
      <c r="F468" s="7">
        <v>75</v>
      </c>
      <c r="G468" s="7">
        <v>135</v>
      </c>
      <c r="H468" s="7">
        <v>290</v>
      </c>
      <c r="I468" s="7">
        <f>SUM(HousingProblemsTbl5[[#This Row],[T7_est109]:[T7_est151]])</f>
        <v>500</v>
      </c>
      <c r="J468" s="5">
        <f>IFERROR(HousingProblemsTbl5[[#This Row],[Total Rental Units with Severe Housing Problems and Equal to or less than 80% AMI]]/HousingProblemsTbl5[[#This Row],[Total Rental Units Equal to or less than 80% AMI]], "-")</f>
        <v>0.39</v>
      </c>
    </row>
    <row r="469" spans="1:10" x14ac:dyDescent="0.2">
      <c r="A469">
        <v>13063040410</v>
      </c>
      <c r="B469" s="7">
        <v>90</v>
      </c>
      <c r="C469" s="7">
        <v>0</v>
      </c>
      <c r="D469" s="7">
        <v>0</v>
      </c>
      <c r="E469" s="7">
        <f>SUM(HousingProblemsTbl5[[#This Row],[T2_est77]:[T2_est91]])</f>
        <v>90</v>
      </c>
      <c r="F469" s="7">
        <v>125</v>
      </c>
      <c r="G469" s="7">
        <v>390</v>
      </c>
      <c r="H469" s="7">
        <v>225</v>
      </c>
      <c r="I469" s="7">
        <f>SUM(HousingProblemsTbl5[[#This Row],[T7_est109]:[T7_est151]])</f>
        <v>740</v>
      </c>
      <c r="J469" s="5">
        <f>IFERROR(HousingProblemsTbl5[[#This Row],[Total Rental Units with Severe Housing Problems and Equal to or less than 80% AMI]]/HousingProblemsTbl5[[#This Row],[Total Rental Units Equal to or less than 80% AMI]], "-")</f>
        <v>0.12162162162162163</v>
      </c>
    </row>
    <row r="470" spans="1:10" x14ac:dyDescent="0.2">
      <c r="A470">
        <v>13063040414</v>
      </c>
      <c r="B470" s="7">
        <v>40</v>
      </c>
      <c r="C470" s="7">
        <v>25</v>
      </c>
      <c r="D470" s="7">
        <v>0</v>
      </c>
      <c r="E470" s="7">
        <f>SUM(HousingProblemsTbl5[[#This Row],[T2_est77]:[T2_est91]])</f>
        <v>65</v>
      </c>
      <c r="F470" s="7">
        <v>55</v>
      </c>
      <c r="G470" s="7">
        <v>75</v>
      </c>
      <c r="H470" s="7">
        <v>75</v>
      </c>
      <c r="I470" s="7">
        <f>SUM(HousingProblemsTbl5[[#This Row],[T7_est109]:[T7_est151]])</f>
        <v>205</v>
      </c>
      <c r="J470" s="5">
        <f>IFERROR(HousingProblemsTbl5[[#This Row],[Total Rental Units with Severe Housing Problems and Equal to or less than 80% AMI]]/HousingProblemsTbl5[[#This Row],[Total Rental Units Equal to or less than 80% AMI]], "-")</f>
        <v>0.31707317073170732</v>
      </c>
    </row>
    <row r="471" spans="1:10" x14ac:dyDescent="0.2">
      <c r="A471">
        <v>13063040416</v>
      </c>
      <c r="B471" s="7">
        <v>55</v>
      </c>
      <c r="C471" s="7">
        <v>25</v>
      </c>
      <c r="D471" s="7">
        <v>0</v>
      </c>
      <c r="E471" s="7">
        <f>SUM(HousingProblemsTbl5[[#This Row],[T2_est77]:[T2_est91]])</f>
        <v>80</v>
      </c>
      <c r="F471" s="7">
        <v>65</v>
      </c>
      <c r="G471" s="7">
        <v>85</v>
      </c>
      <c r="H471" s="7">
        <v>55</v>
      </c>
      <c r="I471" s="7">
        <f>SUM(HousingProblemsTbl5[[#This Row],[T7_est109]:[T7_est151]])</f>
        <v>205</v>
      </c>
      <c r="J471" s="5">
        <f>IFERROR(HousingProblemsTbl5[[#This Row],[Total Rental Units with Severe Housing Problems and Equal to or less than 80% AMI]]/HousingProblemsTbl5[[#This Row],[Total Rental Units Equal to or less than 80% AMI]], "-")</f>
        <v>0.3902439024390244</v>
      </c>
    </row>
    <row r="472" spans="1:10" x14ac:dyDescent="0.2">
      <c r="A472">
        <v>13063040417</v>
      </c>
      <c r="B472" s="7">
        <v>350</v>
      </c>
      <c r="C472" s="7">
        <v>270</v>
      </c>
      <c r="D472" s="7">
        <v>0</v>
      </c>
      <c r="E472" s="7">
        <f>SUM(HousingProblemsTbl5[[#This Row],[T2_est77]:[T2_est91]])</f>
        <v>620</v>
      </c>
      <c r="F472" s="7">
        <v>405</v>
      </c>
      <c r="G472" s="7">
        <v>695</v>
      </c>
      <c r="H472" s="7">
        <v>365</v>
      </c>
      <c r="I472" s="7">
        <f>SUM(HousingProblemsTbl5[[#This Row],[T7_est109]:[T7_est151]])</f>
        <v>1465</v>
      </c>
      <c r="J472" s="5">
        <f>IFERROR(HousingProblemsTbl5[[#This Row],[Total Rental Units with Severe Housing Problems and Equal to or less than 80% AMI]]/HousingProblemsTbl5[[#This Row],[Total Rental Units Equal to or less than 80% AMI]], "-")</f>
        <v>0.42320819112627989</v>
      </c>
    </row>
    <row r="473" spans="1:10" x14ac:dyDescent="0.2">
      <c r="A473">
        <v>13063040418</v>
      </c>
      <c r="B473" s="7">
        <v>60</v>
      </c>
      <c r="C473" s="7">
        <v>0</v>
      </c>
      <c r="D473" s="7">
        <v>0</v>
      </c>
      <c r="E473" s="7">
        <f>SUM(HousingProblemsTbl5[[#This Row],[T2_est77]:[T2_est91]])</f>
        <v>60</v>
      </c>
      <c r="F473" s="7">
        <v>60</v>
      </c>
      <c r="G473" s="7">
        <v>0</v>
      </c>
      <c r="H473" s="7">
        <v>0</v>
      </c>
      <c r="I473" s="7">
        <f>SUM(HousingProblemsTbl5[[#This Row],[T7_est109]:[T7_est151]])</f>
        <v>60</v>
      </c>
      <c r="J47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474" spans="1:10" x14ac:dyDescent="0.2">
      <c r="A474">
        <v>13063040419</v>
      </c>
      <c r="B474" s="7">
        <v>360</v>
      </c>
      <c r="C474" s="7">
        <v>50</v>
      </c>
      <c r="D474" s="7">
        <v>55</v>
      </c>
      <c r="E474" s="7">
        <f>SUM(HousingProblemsTbl5[[#This Row],[T2_est77]:[T2_est91]])</f>
        <v>465</v>
      </c>
      <c r="F474" s="7">
        <v>435</v>
      </c>
      <c r="G474" s="7">
        <v>205</v>
      </c>
      <c r="H474" s="7">
        <v>340</v>
      </c>
      <c r="I474" s="7">
        <f>SUM(HousingProblemsTbl5[[#This Row],[T7_est109]:[T7_est151]])</f>
        <v>980</v>
      </c>
      <c r="J474" s="5">
        <f>IFERROR(HousingProblemsTbl5[[#This Row],[Total Rental Units with Severe Housing Problems and Equal to or less than 80% AMI]]/HousingProblemsTbl5[[#This Row],[Total Rental Units Equal to or less than 80% AMI]], "-")</f>
        <v>0.47448979591836737</v>
      </c>
    </row>
    <row r="475" spans="1:10" x14ac:dyDescent="0.2">
      <c r="A475">
        <v>13063040420</v>
      </c>
      <c r="B475" s="7">
        <v>30</v>
      </c>
      <c r="C475" s="7">
        <v>0</v>
      </c>
      <c r="D475" s="7">
        <v>0</v>
      </c>
      <c r="E475" s="7">
        <f>SUM(HousingProblemsTbl5[[#This Row],[T2_est77]:[T2_est91]])</f>
        <v>30</v>
      </c>
      <c r="F475" s="7">
        <v>115</v>
      </c>
      <c r="G475" s="7">
        <v>0</v>
      </c>
      <c r="H475" s="7">
        <v>215</v>
      </c>
      <c r="I475" s="7">
        <f>SUM(HousingProblemsTbl5[[#This Row],[T7_est109]:[T7_est151]])</f>
        <v>330</v>
      </c>
      <c r="J475" s="5">
        <f>IFERROR(HousingProblemsTbl5[[#This Row],[Total Rental Units with Severe Housing Problems and Equal to or less than 80% AMI]]/HousingProblemsTbl5[[#This Row],[Total Rental Units Equal to or less than 80% AMI]], "-")</f>
        <v>9.0909090909090912E-2</v>
      </c>
    </row>
    <row r="476" spans="1:10" x14ac:dyDescent="0.2">
      <c r="A476">
        <v>13063040421</v>
      </c>
      <c r="B476" s="7">
        <v>0</v>
      </c>
      <c r="C476" s="7">
        <v>35</v>
      </c>
      <c r="D476" s="7">
        <v>0</v>
      </c>
      <c r="E476" s="7">
        <f>SUM(HousingProblemsTbl5[[#This Row],[T2_est77]:[T2_est91]])</f>
        <v>35</v>
      </c>
      <c r="F476" s="7">
        <v>0</v>
      </c>
      <c r="G476" s="7">
        <v>35</v>
      </c>
      <c r="H476" s="7">
        <v>30</v>
      </c>
      <c r="I476" s="7">
        <f>SUM(HousingProblemsTbl5[[#This Row],[T7_est109]:[T7_est151]])</f>
        <v>65</v>
      </c>
      <c r="J476" s="5">
        <f>IFERROR(HousingProblemsTbl5[[#This Row],[Total Rental Units with Severe Housing Problems and Equal to or less than 80% AMI]]/HousingProblemsTbl5[[#This Row],[Total Rental Units Equal to or less than 80% AMI]], "-")</f>
        <v>0.53846153846153844</v>
      </c>
    </row>
    <row r="477" spans="1:10" x14ac:dyDescent="0.2">
      <c r="A477">
        <v>13063040422</v>
      </c>
      <c r="B477" s="7">
        <v>160</v>
      </c>
      <c r="C477" s="7">
        <v>85</v>
      </c>
      <c r="D477" s="7">
        <v>0</v>
      </c>
      <c r="E477" s="7">
        <f>SUM(HousingProblemsTbl5[[#This Row],[T2_est77]:[T2_est91]])</f>
        <v>245</v>
      </c>
      <c r="F477" s="7">
        <v>275</v>
      </c>
      <c r="G477" s="7">
        <v>235</v>
      </c>
      <c r="H477" s="7">
        <v>130</v>
      </c>
      <c r="I477" s="7">
        <f>SUM(HousingProblemsTbl5[[#This Row],[T7_est109]:[T7_est151]])</f>
        <v>640</v>
      </c>
      <c r="J477" s="5">
        <f>IFERROR(HousingProblemsTbl5[[#This Row],[Total Rental Units with Severe Housing Problems and Equal to or less than 80% AMI]]/HousingProblemsTbl5[[#This Row],[Total Rental Units Equal to or less than 80% AMI]], "-")</f>
        <v>0.3828125</v>
      </c>
    </row>
    <row r="478" spans="1:10" x14ac:dyDescent="0.2">
      <c r="A478">
        <v>13063040423</v>
      </c>
      <c r="B478" s="7">
        <v>145</v>
      </c>
      <c r="C478" s="7">
        <v>45</v>
      </c>
      <c r="D478" s="7">
        <v>0</v>
      </c>
      <c r="E478" s="7">
        <f>SUM(HousingProblemsTbl5[[#This Row],[T2_est77]:[T2_est91]])</f>
        <v>190</v>
      </c>
      <c r="F478" s="7">
        <v>305</v>
      </c>
      <c r="G478" s="7">
        <v>150</v>
      </c>
      <c r="H478" s="7">
        <v>420</v>
      </c>
      <c r="I478" s="7">
        <f>SUM(HousingProblemsTbl5[[#This Row],[T7_est109]:[T7_est151]])</f>
        <v>875</v>
      </c>
      <c r="J478" s="5">
        <f>IFERROR(HousingProblemsTbl5[[#This Row],[Total Rental Units with Severe Housing Problems and Equal to or less than 80% AMI]]/HousingProblemsTbl5[[#This Row],[Total Rental Units Equal to or less than 80% AMI]], "-")</f>
        <v>0.21714285714285714</v>
      </c>
    </row>
    <row r="479" spans="1:10" x14ac:dyDescent="0.2">
      <c r="A479">
        <v>13063040424</v>
      </c>
      <c r="B479" s="7">
        <v>160</v>
      </c>
      <c r="C479" s="7">
        <v>0</v>
      </c>
      <c r="D479" s="7">
        <v>0</v>
      </c>
      <c r="E479" s="7">
        <f>SUM(HousingProblemsTbl5[[#This Row],[T2_est77]:[T2_est91]])</f>
        <v>160</v>
      </c>
      <c r="F479" s="7">
        <v>235</v>
      </c>
      <c r="G479" s="7">
        <v>20</v>
      </c>
      <c r="H479" s="7">
        <v>325</v>
      </c>
      <c r="I479" s="7">
        <f>SUM(HousingProblemsTbl5[[#This Row],[T7_est109]:[T7_est151]])</f>
        <v>580</v>
      </c>
      <c r="J479" s="5">
        <f>IFERROR(HousingProblemsTbl5[[#This Row],[Total Rental Units with Severe Housing Problems and Equal to or less than 80% AMI]]/HousingProblemsTbl5[[#This Row],[Total Rental Units Equal to or less than 80% AMI]], "-")</f>
        <v>0.27586206896551724</v>
      </c>
    </row>
    <row r="480" spans="1:10" x14ac:dyDescent="0.2">
      <c r="A480">
        <v>13063040425</v>
      </c>
      <c r="B480" s="7">
        <v>85</v>
      </c>
      <c r="C480" s="7">
        <v>120</v>
      </c>
      <c r="D480" s="7">
        <v>0</v>
      </c>
      <c r="E480" s="7">
        <f>SUM(HousingProblemsTbl5[[#This Row],[T2_est77]:[T2_est91]])</f>
        <v>205</v>
      </c>
      <c r="F480" s="7">
        <v>195</v>
      </c>
      <c r="G480" s="7">
        <v>255</v>
      </c>
      <c r="H480" s="7">
        <v>145</v>
      </c>
      <c r="I480" s="7">
        <f>SUM(HousingProblemsTbl5[[#This Row],[T7_est109]:[T7_est151]])</f>
        <v>595</v>
      </c>
      <c r="J480" s="5">
        <f>IFERROR(HousingProblemsTbl5[[#This Row],[Total Rental Units with Severe Housing Problems and Equal to or less than 80% AMI]]/HousingProblemsTbl5[[#This Row],[Total Rental Units Equal to or less than 80% AMI]], "-")</f>
        <v>0.34453781512605042</v>
      </c>
    </row>
    <row r="481" spans="1:10" x14ac:dyDescent="0.2">
      <c r="A481">
        <v>13063040426</v>
      </c>
      <c r="B481" s="7">
        <v>75</v>
      </c>
      <c r="C481" s="7">
        <v>150</v>
      </c>
      <c r="D481" s="7">
        <v>0</v>
      </c>
      <c r="E481" s="7">
        <f>SUM(HousingProblemsTbl5[[#This Row],[T2_est77]:[T2_est91]])</f>
        <v>225</v>
      </c>
      <c r="F481" s="7">
        <v>75</v>
      </c>
      <c r="G481" s="7">
        <v>150</v>
      </c>
      <c r="H481" s="7">
        <v>80</v>
      </c>
      <c r="I481" s="7">
        <f>SUM(HousingProblemsTbl5[[#This Row],[T7_est109]:[T7_est151]])</f>
        <v>305</v>
      </c>
      <c r="J481" s="5">
        <f>IFERROR(HousingProblemsTbl5[[#This Row],[Total Rental Units with Severe Housing Problems and Equal to or less than 80% AMI]]/HousingProblemsTbl5[[#This Row],[Total Rental Units Equal to or less than 80% AMI]], "-")</f>
        <v>0.73770491803278693</v>
      </c>
    </row>
    <row r="482" spans="1:10" x14ac:dyDescent="0.2">
      <c r="A482">
        <v>13063040427</v>
      </c>
      <c r="B482" s="7">
        <v>10</v>
      </c>
      <c r="C482" s="7">
        <v>40</v>
      </c>
      <c r="D482" s="7">
        <v>15</v>
      </c>
      <c r="E482" s="7">
        <f>SUM(HousingProblemsTbl5[[#This Row],[T2_est77]:[T2_est91]])</f>
        <v>65</v>
      </c>
      <c r="F482" s="7">
        <v>60</v>
      </c>
      <c r="G482" s="7">
        <v>130</v>
      </c>
      <c r="H482" s="7">
        <v>145</v>
      </c>
      <c r="I482" s="7">
        <f>SUM(HousingProblemsTbl5[[#This Row],[T7_est109]:[T7_est151]])</f>
        <v>335</v>
      </c>
      <c r="J482" s="5">
        <f>IFERROR(HousingProblemsTbl5[[#This Row],[Total Rental Units with Severe Housing Problems and Equal to or less than 80% AMI]]/HousingProblemsTbl5[[#This Row],[Total Rental Units Equal to or less than 80% AMI]], "-")</f>
        <v>0.19402985074626866</v>
      </c>
    </row>
    <row r="483" spans="1:10" x14ac:dyDescent="0.2">
      <c r="A483">
        <v>13063040509</v>
      </c>
      <c r="B483" s="7">
        <v>110</v>
      </c>
      <c r="C483" s="7">
        <v>10</v>
      </c>
      <c r="D483" s="7">
        <v>0</v>
      </c>
      <c r="E483" s="7">
        <f>SUM(HousingProblemsTbl5[[#This Row],[T2_est77]:[T2_est91]])</f>
        <v>120</v>
      </c>
      <c r="F483" s="7">
        <v>120</v>
      </c>
      <c r="G483" s="7">
        <v>50</v>
      </c>
      <c r="H483" s="7">
        <v>165</v>
      </c>
      <c r="I483" s="7">
        <f>SUM(HousingProblemsTbl5[[#This Row],[T7_est109]:[T7_est151]])</f>
        <v>335</v>
      </c>
      <c r="J483" s="5">
        <f>IFERROR(HousingProblemsTbl5[[#This Row],[Total Rental Units with Severe Housing Problems and Equal to or less than 80% AMI]]/HousingProblemsTbl5[[#This Row],[Total Rental Units Equal to or less than 80% AMI]], "-")</f>
        <v>0.35820895522388058</v>
      </c>
    </row>
    <row r="484" spans="1:10" x14ac:dyDescent="0.2">
      <c r="A484">
        <v>13063040510</v>
      </c>
      <c r="B484" s="7">
        <v>240</v>
      </c>
      <c r="C484" s="7">
        <v>40</v>
      </c>
      <c r="D484" s="7">
        <v>0</v>
      </c>
      <c r="E484" s="7">
        <f>SUM(HousingProblemsTbl5[[#This Row],[T2_est77]:[T2_est91]])</f>
        <v>280</v>
      </c>
      <c r="F484" s="7">
        <v>300</v>
      </c>
      <c r="G484" s="7">
        <v>145</v>
      </c>
      <c r="H484" s="7">
        <v>40</v>
      </c>
      <c r="I484" s="7">
        <f>SUM(HousingProblemsTbl5[[#This Row],[T7_est109]:[T7_est151]])</f>
        <v>485</v>
      </c>
      <c r="J484" s="5">
        <f>IFERROR(HousingProblemsTbl5[[#This Row],[Total Rental Units with Severe Housing Problems and Equal to or less than 80% AMI]]/HousingProblemsTbl5[[#This Row],[Total Rental Units Equal to or less than 80% AMI]], "-")</f>
        <v>0.57731958762886593</v>
      </c>
    </row>
    <row r="485" spans="1:10" x14ac:dyDescent="0.2">
      <c r="A485">
        <v>13063040512</v>
      </c>
      <c r="B485" s="7">
        <v>215</v>
      </c>
      <c r="C485" s="7">
        <v>30</v>
      </c>
      <c r="D485" s="7">
        <v>50</v>
      </c>
      <c r="E485" s="7">
        <f>SUM(HousingProblemsTbl5[[#This Row],[T2_est77]:[T2_est91]])</f>
        <v>295</v>
      </c>
      <c r="F485" s="7">
        <v>225</v>
      </c>
      <c r="G485" s="7">
        <v>270</v>
      </c>
      <c r="H485" s="7">
        <v>245</v>
      </c>
      <c r="I485" s="7">
        <f>SUM(HousingProblemsTbl5[[#This Row],[T7_est109]:[T7_est151]])</f>
        <v>740</v>
      </c>
      <c r="J485" s="5">
        <f>IFERROR(HousingProblemsTbl5[[#This Row],[Total Rental Units with Severe Housing Problems and Equal to or less than 80% AMI]]/HousingProblemsTbl5[[#This Row],[Total Rental Units Equal to or less than 80% AMI]], "-")</f>
        <v>0.39864864864864863</v>
      </c>
    </row>
    <row r="486" spans="1:10" x14ac:dyDescent="0.2">
      <c r="A486">
        <v>13063040513</v>
      </c>
      <c r="B486" s="7">
        <v>125</v>
      </c>
      <c r="C486" s="7">
        <v>0</v>
      </c>
      <c r="D486" s="7">
        <v>0</v>
      </c>
      <c r="E486" s="7">
        <f>SUM(HousingProblemsTbl5[[#This Row],[T2_est77]:[T2_est91]])</f>
        <v>125</v>
      </c>
      <c r="F486" s="7">
        <v>125</v>
      </c>
      <c r="G486" s="7">
        <v>190</v>
      </c>
      <c r="H486" s="7">
        <v>15</v>
      </c>
      <c r="I486" s="7">
        <f>SUM(HousingProblemsTbl5[[#This Row],[T7_est109]:[T7_est151]])</f>
        <v>330</v>
      </c>
      <c r="J486" s="5">
        <f>IFERROR(HousingProblemsTbl5[[#This Row],[Total Rental Units with Severe Housing Problems and Equal to or less than 80% AMI]]/HousingProblemsTbl5[[#This Row],[Total Rental Units Equal to or less than 80% AMI]], "-")</f>
        <v>0.37878787878787878</v>
      </c>
    </row>
    <row r="487" spans="1:10" x14ac:dyDescent="0.2">
      <c r="A487">
        <v>13063040518</v>
      </c>
      <c r="B487" s="7">
        <v>190</v>
      </c>
      <c r="C487" s="7">
        <v>140</v>
      </c>
      <c r="D487" s="7">
        <v>0</v>
      </c>
      <c r="E487" s="7">
        <f>SUM(HousingProblemsTbl5[[#This Row],[T2_est77]:[T2_est91]])</f>
        <v>330</v>
      </c>
      <c r="F487" s="7">
        <v>335</v>
      </c>
      <c r="G487" s="7">
        <v>325</v>
      </c>
      <c r="H487" s="7">
        <v>155</v>
      </c>
      <c r="I487" s="7">
        <f>SUM(HousingProblemsTbl5[[#This Row],[T7_est109]:[T7_est151]])</f>
        <v>815</v>
      </c>
      <c r="J487" s="5">
        <f>IFERROR(HousingProblemsTbl5[[#This Row],[Total Rental Units with Severe Housing Problems and Equal to or less than 80% AMI]]/HousingProblemsTbl5[[#This Row],[Total Rental Units Equal to or less than 80% AMI]], "-")</f>
        <v>0.40490797546012269</v>
      </c>
    </row>
    <row r="488" spans="1:10" x14ac:dyDescent="0.2">
      <c r="A488">
        <v>13063040519</v>
      </c>
      <c r="B488" s="7">
        <v>600</v>
      </c>
      <c r="C488" s="7">
        <v>35</v>
      </c>
      <c r="D488" s="7">
        <v>0</v>
      </c>
      <c r="E488" s="7">
        <f>SUM(HousingProblemsTbl5[[#This Row],[T2_est77]:[T2_est91]])</f>
        <v>635</v>
      </c>
      <c r="F488" s="7">
        <v>775</v>
      </c>
      <c r="G488" s="7">
        <v>660</v>
      </c>
      <c r="H488" s="7">
        <v>615</v>
      </c>
      <c r="I488" s="7">
        <f>SUM(HousingProblemsTbl5[[#This Row],[T7_est109]:[T7_est151]])</f>
        <v>2050</v>
      </c>
      <c r="J488" s="5">
        <f>IFERROR(HousingProblemsTbl5[[#This Row],[Total Rental Units with Severe Housing Problems and Equal to or less than 80% AMI]]/HousingProblemsTbl5[[#This Row],[Total Rental Units Equal to or less than 80% AMI]], "-")</f>
        <v>0.30975609756097561</v>
      </c>
    </row>
    <row r="489" spans="1:10" x14ac:dyDescent="0.2">
      <c r="A489">
        <v>13063040521</v>
      </c>
      <c r="B489" s="7">
        <v>100</v>
      </c>
      <c r="C489" s="7">
        <v>50</v>
      </c>
      <c r="D489" s="7">
        <v>0</v>
      </c>
      <c r="E489" s="7">
        <f>SUM(HousingProblemsTbl5[[#This Row],[T2_est77]:[T2_est91]])</f>
        <v>150</v>
      </c>
      <c r="F489" s="7">
        <v>180</v>
      </c>
      <c r="G489" s="7">
        <v>215</v>
      </c>
      <c r="H489" s="7">
        <v>60</v>
      </c>
      <c r="I489" s="7">
        <f>SUM(HousingProblemsTbl5[[#This Row],[T7_est109]:[T7_est151]])</f>
        <v>455</v>
      </c>
      <c r="J489" s="5">
        <f>IFERROR(HousingProblemsTbl5[[#This Row],[Total Rental Units with Severe Housing Problems and Equal to or less than 80% AMI]]/HousingProblemsTbl5[[#This Row],[Total Rental Units Equal to or less than 80% AMI]], "-")</f>
        <v>0.32967032967032966</v>
      </c>
    </row>
    <row r="490" spans="1:10" x14ac:dyDescent="0.2">
      <c r="A490">
        <v>13063040522</v>
      </c>
      <c r="B490" s="7">
        <v>300</v>
      </c>
      <c r="C490" s="7">
        <v>65</v>
      </c>
      <c r="D490" s="7">
        <v>0</v>
      </c>
      <c r="E490" s="7">
        <f>SUM(HousingProblemsTbl5[[#This Row],[T2_est77]:[T2_est91]])</f>
        <v>365</v>
      </c>
      <c r="F490" s="7">
        <v>375</v>
      </c>
      <c r="G490" s="7">
        <v>245</v>
      </c>
      <c r="H490" s="7">
        <v>245</v>
      </c>
      <c r="I490" s="7">
        <f>SUM(HousingProblemsTbl5[[#This Row],[T7_est109]:[T7_est151]])</f>
        <v>865</v>
      </c>
      <c r="J490" s="5">
        <f>IFERROR(HousingProblemsTbl5[[#This Row],[Total Rental Units with Severe Housing Problems and Equal to or less than 80% AMI]]/HousingProblemsTbl5[[#This Row],[Total Rental Units Equal to or less than 80% AMI]], "-")</f>
        <v>0.42196531791907516</v>
      </c>
    </row>
    <row r="491" spans="1:10" x14ac:dyDescent="0.2">
      <c r="A491">
        <v>13063040523</v>
      </c>
      <c r="B491" s="7">
        <v>210</v>
      </c>
      <c r="C491" s="7">
        <v>30</v>
      </c>
      <c r="D491" s="7">
        <v>20</v>
      </c>
      <c r="E491" s="7">
        <f>SUM(HousingProblemsTbl5[[#This Row],[T2_est77]:[T2_est91]])</f>
        <v>260</v>
      </c>
      <c r="F491" s="7">
        <v>225</v>
      </c>
      <c r="G491" s="7">
        <v>110</v>
      </c>
      <c r="H491" s="7">
        <v>220</v>
      </c>
      <c r="I491" s="7">
        <f>SUM(HousingProblemsTbl5[[#This Row],[T7_est109]:[T7_est151]])</f>
        <v>555</v>
      </c>
      <c r="J491" s="5">
        <f>IFERROR(HousingProblemsTbl5[[#This Row],[Total Rental Units with Severe Housing Problems and Equal to or less than 80% AMI]]/HousingProblemsTbl5[[#This Row],[Total Rental Units Equal to or less than 80% AMI]], "-")</f>
        <v>0.46846846846846846</v>
      </c>
    </row>
    <row r="492" spans="1:10" x14ac:dyDescent="0.2">
      <c r="A492">
        <v>13063040525</v>
      </c>
      <c r="B492" s="7">
        <v>100</v>
      </c>
      <c r="C492" s="7">
        <v>20</v>
      </c>
      <c r="D492" s="7">
        <v>15</v>
      </c>
      <c r="E492" s="7">
        <f>SUM(HousingProblemsTbl5[[#This Row],[T2_est77]:[T2_est91]])</f>
        <v>135</v>
      </c>
      <c r="F492" s="7">
        <v>110</v>
      </c>
      <c r="G492" s="7">
        <v>85</v>
      </c>
      <c r="H492" s="7">
        <v>100</v>
      </c>
      <c r="I492" s="7">
        <f>SUM(HousingProblemsTbl5[[#This Row],[T7_est109]:[T7_est151]])</f>
        <v>295</v>
      </c>
      <c r="J492" s="5">
        <f>IFERROR(HousingProblemsTbl5[[#This Row],[Total Rental Units with Severe Housing Problems and Equal to or less than 80% AMI]]/HousingProblemsTbl5[[#This Row],[Total Rental Units Equal to or less than 80% AMI]], "-")</f>
        <v>0.4576271186440678</v>
      </c>
    </row>
    <row r="493" spans="1:10" x14ac:dyDescent="0.2">
      <c r="A493">
        <v>13063040527</v>
      </c>
      <c r="B493" s="7">
        <v>135</v>
      </c>
      <c r="C493" s="7">
        <v>100</v>
      </c>
      <c r="D493" s="7">
        <v>15</v>
      </c>
      <c r="E493" s="7">
        <f>SUM(HousingProblemsTbl5[[#This Row],[T2_est77]:[T2_est91]])</f>
        <v>250</v>
      </c>
      <c r="F493" s="7">
        <v>135</v>
      </c>
      <c r="G493" s="7">
        <v>120</v>
      </c>
      <c r="H493" s="7">
        <v>245</v>
      </c>
      <c r="I493" s="7">
        <f>SUM(HousingProblemsTbl5[[#This Row],[T7_est109]:[T7_est151]])</f>
        <v>500</v>
      </c>
      <c r="J493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494" spans="1:10" x14ac:dyDescent="0.2">
      <c r="A494">
        <v>13063040528</v>
      </c>
      <c r="B494" s="7">
        <v>200</v>
      </c>
      <c r="C494" s="7">
        <v>20</v>
      </c>
      <c r="D494" s="7">
        <v>0</v>
      </c>
      <c r="E494" s="7">
        <f>SUM(HousingProblemsTbl5[[#This Row],[T2_est77]:[T2_est91]])</f>
        <v>220</v>
      </c>
      <c r="F494" s="7">
        <v>200</v>
      </c>
      <c r="G494" s="7">
        <v>60</v>
      </c>
      <c r="H494" s="7">
        <v>290</v>
      </c>
      <c r="I494" s="7">
        <f>SUM(HousingProblemsTbl5[[#This Row],[T7_est109]:[T7_est151]])</f>
        <v>550</v>
      </c>
      <c r="J494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495" spans="1:10" x14ac:dyDescent="0.2">
      <c r="A495">
        <v>13063040529</v>
      </c>
      <c r="B495" s="7">
        <v>130</v>
      </c>
      <c r="C495" s="7">
        <v>0</v>
      </c>
      <c r="D495" s="7">
        <v>0</v>
      </c>
      <c r="E495" s="7">
        <f>SUM(HousingProblemsTbl5[[#This Row],[T2_est77]:[T2_est91]])</f>
        <v>130</v>
      </c>
      <c r="F495" s="7">
        <v>130</v>
      </c>
      <c r="G495" s="7">
        <v>135</v>
      </c>
      <c r="H495" s="7">
        <v>20</v>
      </c>
      <c r="I495" s="7">
        <f>SUM(HousingProblemsTbl5[[#This Row],[T7_est109]:[T7_est151]])</f>
        <v>285</v>
      </c>
      <c r="J495" s="5">
        <f>IFERROR(HousingProblemsTbl5[[#This Row],[Total Rental Units with Severe Housing Problems and Equal to or less than 80% AMI]]/HousingProblemsTbl5[[#This Row],[Total Rental Units Equal to or less than 80% AMI]], "-")</f>
        <v>0.45614035087719296</v>
      </c>
    </row>
    <row r="496" spans="1:10" x14ac:dyDescent="0.2">
      <c r="A496">
        <v>13063040530</v>
      </c>
      <c r="B496" s="7">
        <v>145</v>
      </c>
      <c r="C496" s="7">
        <v>55</v>
      </c>
      <c r="D496" s="7">
        <v>0</v>
      </c>
      <c r="E496" s="7">
        <f>SUM(HousingProblemsTbl5[[#This Row],[T2_est77]:[T2_est91]])</f>
        <v>200</v>
      </c>
      <c r="F496" s="7">
        <v>145</v>
      </c>
      <c r="G496" s="7">
        <v>245</v>
      </c>
      <c r="H496" s="7">
        <v>245</v>
      </c>
      <c r="I496" s="7">
        <f>SUM(HousingProblemsTbl5[[#This Row],[T7_est109]:[T7_est151]])</f>
        <v>635</v>
      </c>
      <c r="J496" s="5">
        <f>IFERROR(HousingProblemsTbl5[[#This Row],[Total Rental Units with Severe Housing Problems and Equal to or less than 80% AMI]]/HousingProblemsTbl5[[#This Row],[Total Rental Units Equal to or less than 80% AMI]], "-")</f>
        <v>0.31496062992125984</v>
      </c>
    </row>
    <row r="497" spans="1:10" x14ac:dyDescent="0.2">
      <c r="A497">
        <v>13063040531</v>
      </c>
      <c r="B497" s="7">
        <v>135</v>
      </c>
      <c r="C497" s="7">
        <v>50</v>
      </c>
      <c r="D497" s="7">
        <v>30</v>
      </c>
      <c r="E497" s="7">
        <f>SUM(HousingProblemsTbl5[[#This Row],[T2_est77]:[T2_est91]])</f>
        <v>215</v>
      </c>
      <c r="F497" s="7">
        <v>210</v>
      </c>
      <c r="G497" s="7">
        <v>160</v>
      </c>
      <c r="H497" s="7">
        <v>285</v>
      </c>
      <c r="I497" s="7">
        <f>SUM(HousingProblemsTbl5[[#This Row],[T7_est109]:[T7_est151]])</f>
        <v>655</v>
      </c>
      <c r="J497" s="5">
        <f>IFERROR(HousingProblemsTbl5[[#This Row],[Total Rental Units with Severe Housing Problems and Equal to or less than 80% AMI]]/HousingProblemsTbl5[[#This Row],[Total Rental Units Equal to or less than 80% AMI]], "-")</f>
        <v>0.3282442748091603</v>
      </c>
    </row>
    <row r="498" spans="1:10" x14ac:dyDescent="0.2">
      <c r="A498">
        <v>13063040532</v>
      </c>
      <c r="B498" s="7">
        <v>25</v>
      </c>
      <c r="C498" s="7">
        <v>0</v>
      </c>
      <c r="D498" s="7">
        <v>10</v>
      </c>
      <c r="E498" s="7">
        <f>SUM(HousingProblemsTbl5[[#This Row],[T2_est77]:[T2_est91]])</f>
        <v>35</v>
      </c>
      <c r="F498" s="7">
        <v>40</v>
      </c>
      <c r="G498" s="7">
        <v>75</v>
      </c>
      <c r="H498" s="7">
        <v>225</v>
      </c>
      <c r="I498" s="7">
        <f>SUM(HousingProblemsTbl5[[#This Row],[T7_est109]:[T7_est151]])</f>
        <v>340</v>
      </c>
      <c r="J498" s="5">
        <f>IFERROR(HousingProblemsTbl5[[#This Row],[Total Rental Units with Severe Housing Problems and Equal to or less than 80% AMI]]/HousingProblemsTbl5[[#This Row],[Total Rental Units Equal to or less than 80% AMI]], "-")</f>
        <v>0.10294117647058823</v>
      </c>
    </row>
    <row r="499" spans="1:10" x14ac:dyDescent="0.2">
      <c r="A499">
        <v>13063040533</v>
      </c>
      <c r="B499" s="7">
        <v>225</v>
      </c>
      <c r="C499" s="7">
        <v>105</v>
      </c>
      <c r="D499" s="7">
        <v>0</v>
      </c>
      <c r="E499" s="7">
        <f>SUM(HousingProblemsTbl5[[#This Row],[T2_est77]:[T2_est91]])</f>
        <v>330</v>
      </c>
      <c r="F499" s="7">
        <v>265</v>
      </c>
      <c r="G499" s="7">
        <v>210</v>
      </c>
      <c r="H499" s="7">
        <v>180</v>
      </c>
      <c r="I499" s="7">
        <f>SUM(HousingProblemsTbl5[[#This Row],[T7_est109]:[T7_est151]])</f>
        <v>655</v>
      </c>
      <c r="J499" s="5">
        <f>IFERROR(HousingProblemsTbl5[[#This Row],[Total Rental Units with Severe Housing Problems and Equal to or less than 80% AMI]]/HousingProblemsTbl5[[#This Row],[Total Rental Units Equal to or less than 80% AMI]], "-")</f>
        <v>0.50381679389312972</v>
      </c>
    </row>
    <row r="500" spans="1:10" x14ac:dyDescent="0.2">
      <c r="A500">
        <v>13063040534</v>
      </c>
      <c r="B500" s="7">
        <v>95</v>
      </c>
      <c r="C500" s="7">
        <v>0</v>
      </c>
      <c r="D500" s="7">
        <v>60</v>
      </c>
      <c r="E500" s="7">
        <f>SUM(HousingProblemsTbl5[[#This Row],[T2_est77]:[T2_est91]])</f>
        <v>155</v>
      </c>
      <c r="F500" s="7">
        <v>100</v>
      </c>
      <c r="G500" s="7">
        <v>50</v>
      </c>
      <c r="H500" s="7">
        <v>140</v>
      </c>
      <c r="I500" s="7">
        <f>SUM(HousingProblemsTbl5[[#This Row],[T7_est109]:[T7_est151]])</f>
        <v>290</v>
      </c>
      <c r="J500" s="5">
        <f>IFERROR(HousingProblemsTbl5[[#This Row],[Total Rental Units with Severe Housing Problems and Equal to or less than 80% AMI]]/HousingProblemsTbl5[[#This Row],[Total Rental Units Equal to or less than 80% AMI]], "-")</f>
        <v>0.53448275862068961</v>
      </c>
    </row>
    <row r="501" spans="1:10" x14ac:dyDescent="0.2">
      <c r="A501">
        <v>13063040535</v>
      </c>
      <c r="B501" s="7">
        <v>95</v>
      </c>
      <c r="C501" s="7">
        <v>0</v>
      </c>
      <c r="D501" s="7">
        <v>45</v>
      </c>
      <c r="E501" s="7">
        <f>SUM(HousingProblemsTbl5[[#This Row],[T2_est77]:[T2_est91]])</f>
        <v>140</v>
      </c>
      <c r="F501" s="7">
        <v>160</v>
      </c>
      <c r="G501" s="7">
        <v>40</v>
      </c>
      <c r="H501" s="7">
        <v>105</v>
      </c>
      <c r="I501" s="7">
        <f>SUM(HousingProblemsTbl5[[#This Row],[T7_est109]:[T7_est151]])</f>
        <v>305</v>
      </c>
      <c r="J501" s="5">
        <f>IFERROR(HousingProblemsTbl5[[#This Row],[Total Rental Units with Severe Housing Problems and Equal to or less than 80% AMI]]/HousingProblemsTbl5[[#This Row],[Total Rental Units Equal to or less than 80% AMI]], "-")</f>
        <v>0.45901639344262296</v>
      </c>
    </row>
    <row r="502" spans="1:10" x14ac:dyDescent="0.2">
      <c r="A502">
        <v>13063040536</v>
      </c>
      <c r="B502" s="7">
        <v>50</v>
      </c>
      <c r="C502" s="7">
        <v>0</v>
      </c>
      <c r="D502" s="7">
        <v>20</v>
      </c>
      <c r="E502" s="7">
        <f>SUM(HousingProblemsTbl5[[#This Row],[T2_est77]:[T2_est91]])</f>
        <v>70</v>
      </c>
      <c r="F502" s="7">
        <v>55</v>
      </c>
      <c r="G502" s="7">
        <v>260</v>
      </c>
      <c r="H502" s="7">
        <v>65</v>
      </c>
      <c r="I502" s="7">
        <f>SUM(HousingProblemsTbl5[[#This Row],[T7_est109]:[T7_est151]])</f>
        <v>380</v>
      </c>
      <c r="J502" s="5">
        <f>IFERROR(HousingProblemsTbl5[[#This Row],[Total Rental Units with Severe Housing Problems and Equal to or less than 80% AMI]]/HousingProblemsTbl5[[#This Row],[Total Rental Units Equal to or less than 80% AMI]], "-")</f>
        <v>0.18421052631578946</v>
      </c>
    </row>
    <row r="503" spans="1:10" x14ac:dyDescent="0.2">
      <c r="A503">
        <v>13063040537</v>
      </c>
      <c r="B503" s="7">
        <v>45</v>
      </c>
      <c r="C503" s="7">
        <v>100</v>
      </c>
      <c r="D503" s="7">
        <v>0</v>
      </c>
      <c r="E503" s="7">
        <f>SUM(HousingProblemsTbl5[[#This Row],[T2_est77]:[T2_est91]])</f>
        <v>145</v>
      </c>
      <c r="F503" s="7">
        <v>50</v>
      </c>
      <c r="G503" s="7">
        <v>160</v>
      </c>
      <c r="H503" s="7">
        <v>90</v>
      </c>
      <c r="I503" s="7">
        <f>SUM(HousingProblemsTbl5[[#This Row],[T7_est109]:[T7_est151]])</f>
        <v>300</v>
      </c>
      <c r="J503" s="5">
        <f>IFERROR(HousingProblemsTbl5[[#This Row],[Total Rental Units with Severe Housing Problems and Equal to or less than 80% AMI]]/HousingProblemsTbl5[[#This Row],[Total Rental Units Equal to or less than 80% AMI]], "-")</f>
        <v>0.48333333333333334</v>
      </c>
    </row>
    <row r="504" spans="1:10" x14ac:dyDescent="0.2">
      <c r="A504">
        <v>13063040538</v>
      </c>
      <c r="B504" s="7">
        <v>85</v>
      </c>
      <c r="C504" s="7">
        <v>20</v>
      </c>
      <c r="D504" s="7">
        <v>0</v>
      </c>
      <c r="E504" s="7">
        <f>SUM(HousingProblemsTbl5[[#This Row],[T2_est77]:[T2_est91]])</f>
        <v>105</v>
      </c>
      <c r="F504" s="7">
        <v>85</v>
      </c>
      <c r="G504" s="7">
        <v>30</v>
      </c>
      <c r="H504" s="7">
        <v>155</v>
      </c>
      <c r="I504" s="7">
        <f>SUM(HousingProblemsTbl5[[#This Row],[T7_est109]:[T7_est151]])</f>
        <v>270</v>
      </c>
      <c r="J504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505" spans="1:10" x14ac:dyDescent="0.2">
      <c r="A505">
        <v>13063040606</v>
      </c>
      <c r="B505" s="7">
        <v>35</v>
      </c>
      <c r="C505" s="7">
        <v>0</v>
      </c>
      <c r="D505" s="7">
        <v>0</v>
      </c>
      <c r="E505" s="7">
        <f>SUM(HousingProblemsTbl5[[#This Row],[T2_est77]:[T2_est91]])</f>
        <v>35</v>
      </c>
      <c r="F505" s="7">
        <v>35</v>
      </c>
      <c r="G505" s="7">
        <v>35</v>
      </c>
      <c r="H505" s="7">
        <v>50</v>
      </c>
      <c r="I505" s="7">
        <f>SUM(HousingProblemsTbl5[[#This Row],[T7_est109]:[T7_est151]])</f>
        <v>120</v>
      </c>
      <c r="J505" s="5">
        <f>IFERROR(HousingProblemsTbl5[[#This Row],[Total Rental Units with Severe Housing Problems and Equal to or less than 80% AMI]]/HousingProblemsTbl5[[#This Row],[Total Rental Units Equal to or less than 80% AMI]], "-")</f>
        <v>0.29166666666666669</v>
      </c>
    </row>
    <row r="506" spans="1:10" x14ac:dyDescent="0.2">
      <c r="A506">
        <v>13063040609</v>
      </c>
      <c r="B506" s="7">
        <v>50</v>
      </c>
      <c r="C506" s="7">
        <v>85</v>
      </c>
      <c r="D506" s="7">
        <v>230</v>
      </c>
      <c r="E506" s="7">
        <f>SUM(HousingProblemsTbl5[[#This Row],[T2_est77]:[T2_est91]])</f>
        <v>365</v>
      </c>
      <c r="F506" s="7">
        <v>50</v>
      </c>
      <c r="G506" s="7">
        <v>110</v>
      </c>
      <c r="H506" s="7">
        <v>405</v>
      </c>
      <c r="I506" s="7">
        <f>SUM(HousingProblemsTbl5[[#This Row],[T7_est109]:[T7_est151]])</f>
        <v>565</v>
      </c>
      <c r="J506" s="5">
        <f>IFERROR(HousingProblemsTbl5[[#This Row],[Total Rental Units with Severe Housing Problems and Equal to or less than 80% AMI]]/HousingProblemsTbl5[[#This Row],[Total Rental Units Equal to or less than 80% AMI]], "-")</f>
        <v>0.64601769911504425</v>
      </c>
    </row>
    <row r="507" spans="1:10" x14ac:dyDescent="0.2">
      <c r="A507">
        <v>13063040614</v>
      </c>
      <c r="B507" s="7">
        <v>10</v>
      </c>
      <c r="C507" s="7">
        <v>55</v>
      </c>
      <c r="D507" s="7">
        <v>35</v>
      </c>
      <c r="E507" s="7">
        <f>SUM(HousingProblemsTbl5[[#This Row],[T2_est77]:[T2_est91]])</f>
        <v>100</v>
      </c>
      <c r="F507" s="7">
        <v>15</v>
      </c>
      <c r="G507" s="7">
        <v>55</v>
      </c>
      <c r="H507" s="7">
        <v>110</v>
      </c>
      <c r="I507" s="7">
        <f>SUM(HousingProblemsTbl5[[#This Row],[T7_est109]:[T7_est151]])</f>
        <v>180</v>
      </c>
      <c r="J507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508" spans="1:10" x14ac:dyDescent="0.2">
      <c r="A508">
        <v>13063040615</v>
      </c>
      <c r="B508" s="7">
        <v>0</v>
      </c>
      <c r="C508" s="7">
        <v>0</v>
      </c>
      <c r="D508" s="7">
        <v>20</v>
      </c>
      <c r="E508" s="7">
        <f>SUM(HousingProblemsTbl5[[#This Row],[T2_est77]:[T2_est91]])</f>
        <v>20</v>
      </c>
      <c r="F508" s="7">
        <v>10</v>
      </c>
      <c r="G508" s="7">
        <v>35</v>
      </c>
      <c r="H508" s="7">
        <v>75</v>
      </c>
      <c r="I508" s="7">
        <f>SUM(HousingProblemsTbl5[[#This Row],[T7_est109]:[T7_est151]])</f>
        <v>120</v>
      </c>
      <c r="J508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509" spans="1:10" x14ac:dyDescent="0.2">
      <c r="A509">
        <v>13063040617</v>
      </c>
      <c r="B509" s="7">
        <v>25</v>
      </c>
      <c r="C509" s="7">
        <v>4</v>
      </c>
      <c r="D509" s="7">
        <v>10</v>
      </c>
      <c r="E509" s="7">
        <f>SUM(HousingProblemsTbl5[[#This Row],[T2_est77]:[T2_est91]])</f>
        <v>39</v>
      </c>
      <c r="F509" s="7">
        <v>50</v>
      </c>
      <c r="G509" s="7">
        <v>55</v>
      </c>
      <c r="H509" s="7">
        <v>35</v>
      </c>
      <c r="I509" s="7">
        <f>SUM(HousingProblemsTbl5[[#This Row],[T7_est109]:[T7_est151]])</f>
        <v>140</v>
      </c>
      <c r="J509" s="5">
        <f>IFERROR(HousingProblemsTbl5[[#This Row],[Total Rental Units with Severe Housing Problems and Equal to or less than 80% AMI]]/HousingProblemsTbl5[[#This Row],[Total Rental Units Equal to or less than 80% AMI]], "-")</f>
        <v>0.27857142857142858</v>
      </c>
    </row>
    <row r="510" spans="1:10" x14ac:dyDescent="0.2">
      <c r="A510">
        <v>13063040623</v>
      </c>
      <c r="B510" s="7">
        <v>125</v>
      </c>
      <c r="C510" s="7">
        <v>50</v>
      </c>
      <c r="D510" s="7">
        <v>35</v>
      </c>
      <c r="E510" s="7">
        <f>SUM(HousingProblemsTbl5[[#This Row],[T2_est77]:[T2_est91]])</f>
        <v>210</v>
      </c>
      <c r="F510" s="7">
        <v>155</v>
      </c>
      <c r="G510" s="7">
        <v>110</v>
      </c>
      <c r="H510" s="7">
        <v>125</v>
      </c>
      <c r="I510" s="7">
        <f>SUM(HousingProblemsTbl5[[#This Row],[T7_est109]:[T7_est151]])</f>
        <v>390</v>
      </c>
      <c r="J510" s="5">
        <f>IFERROR(HousingProblemsTbl5[[#This Row],[Total Rental Units with Severe Housing Problems and Equal to or less than 80% AMI]]/HousingProblemsTbl5[[#This Row],[Total Rental Units Equal to or less than 80% AMI]], "-")</f>
        <v>0.53846153846153844</v>
      </c>
    </row>
    <row r="511" spans="1:10" x14ac:dyDescent="0.2">
      <c r="A511">
        <v>13063040624</v>
      </c>
      <c r="B511" s="7">
        <v>0</v>
      </c>
      <c r="C511" s="7">
        <v>0</v>
      </c>
      <c r="D511" s="7">
        <v>0</v>
      </c>
      <c r="E511" s="7">
        <f>SUM(HousingProblemsTbl5[[#This Row],[T2_est77]:[T2_est91]])</f>
        <v>0</v>
      </c>
      <c r="F511" s="7">
        <v>35</v>
      </c>
      <c r="G511" s="7">
        <v>4</v>
      </c>
      <c r="H511" s="7">
        <v>35</v>
      </c>
      <c r="I511" s="7">
        <f>SUM(HousingProblemsTbl5[[#This Row],[T7_est109]:[T7_est151]])</f>
        <v>74</v>
      </c>
      <c r="J51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12" spans="1:10" x14ac:dyDescent="0.2">
      <c r="A512">
        <v>13063040625</v>
      </c>
      <c r="B512" s="7">
        <v>90</v>
      </c>
      <c r="C512" s="7">
        <v>110</v>
      </c>
      <c r="D512" s="7">
        <v>0</v>
      </c>
      <c r="E512" s="7">
        <f>SUM(HousingProblemsTbl5[[#This Row],[T2_est77]:[T2_est91]])</f>
        <v>200</v>
      </c>
      <c r="F512" s="7">
        <v>90</v>
      </c>
      <c r="G512" s="7">
        <v>190</v>
      </c>
      <c r="H512" s="7">
        <v>200</v>
      </c>
      <c r="I512" s="7">
        <f>SUM(HousingProblemsTbl5[[#This Row],[T7_est109]:[T7_est151]])</f>
        <v>480</v>
      </c>
      <c r="J512" s="5">
        <f>IFERROR(HousingProblemsTbl5[[#This Row],[Total Rental Units with Severe Housing Problems and Equal to or less than 80% AMI]]/HousingProblemsTbl5[[#This Row],[Total Rental Units Equal to or less than 80% AMI]], "-")</f>
        <v>0.41666666666666669</v>
      </c>
    </row>
    <row r="513" spans="1:10" x14ac:dyDescent="0.2">
      <c r="A513">
        <v>13063040626</v>
      </c>
      <c r="B513" s="7">
        <v>80</v>
      </c>
      <c r="C513" s="7">
        <v>4</v>
      </c>
      <c r="D513" s="7">
        <v>0</v>
      </c>
      <c r="E513" s="7">
        <f>SUM(HousingProblemsTbl5[[#This Row],[T2_est77]:[T2_est91]])</f>
        <v>84</v>
      </c>
      <c r="F513" s="7">
        <v>120</v>
      </c>
      <c r="G513" s="7">
        <v>35</v>
      </c>
      <c r="H513" s="7">
        <v>80</v>
      </c>
      <c r="I513" s="7">
        <f>SUM(HousingProblemsTbl5[[#This Row],[T7_est109]:[T7_est151]])</f>
        <v>235</v>
      </c>
      <c r="J513" s="5">
        <f>IFERROR(HousingProblemsTbl5[[#This Row],[Total Rental Units with Severe Housing Problems and Equal to or less than 80% AMI]]/HousingProblemsTbl5[[#This Row],[Total Rental Units Equal to or less than 80% AMI]], "-")</f>
        <v>0.35744680851063831</v>
      </c>
    </row>
    <row r="514" spans="1:10" x14ac:dyDescent="0.2">
      <c r="A514">
        <v>13063040627</v>
      </c>
      <c r="B514" s="7">
        <v>130</v>
      </c>
      <c r="C514" s="7">
        <v>10</v>
      </c>
      <c r="D514" s="7">
        <v>0</v>
      </c>
      <c r="E514" s="7">
        <f>SUM(HousingProblemsTbl5[[#This Row],[T2_est77]:[T2_est91]])</f>
        <v>140</v>
      </c>
      <c r="F514" s="7">
        <v>245</v>
      </c>
      <c r="G514" s="7">
        <v>55</v>
      </c>
      <c r="H514" s="7">
        <v>70</v>
      </c>
      <c r="I514" s="7">
        <f>SUM(HousingProblemsTbl5[[#This Row],[T7_est109]:[T7_est151]])</f>
        <v>370</v>
      </c>
      <c r="J514" s="5">
        <f>IFERROR(HousingProblemsTbl5[[#This Row],[Total Rental Units with Severe Housing Problems and Equal to or less than 80% AMI]]/HousingProblemsTbl5[[#This Row],[Total Rental Units Equal to or less than 80% AMI]], "-")</f>
        <v>0.3783783783783784</v>
      </c>
    </row>
    <row r="515" spans="1:10" x14ac:dyDescent="0.2">
      <c r="A515">
        <v>13063040628</v>
      </c>
      <c r="B515" s="7">
        <v>10</v>
      </c>
      <c r="C515" s="7">
        <v>0</v>
      </c>
      <c r="D515" s="7">
        <v>0</v>
      </c>
      <c r="E515" s="7">
        <f>SUM(HousingProblemsTbl5[[#This Row],[T2_est77]:[T2_est91]])</f>
        <v>10</v>
      </c>
      <c r="F515" s="7">
        <v>10</v>
      </c>
      <c r="G515" s="7">
        <v>0</v>
      </c>
      <c r="H515" s="7">
        <v>50</v>
      </c>
      <c r="I515" s="7">
        <f>SUM(HousingProblemsTbl5[[#This Row],[T7_est109]:[T7_est151]])</f>
        <v>60</v>
      </c>
      <c r="J515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516" spans="1:10" x14ac:dyDescent="0.2">
      <c r="A516">
        <v>13063040629</v>
      </c>
      <c r="B516" s="7">
        <v>70</v>
      </c>
      <c r="C516" s="7">
        <v>105</v>
      </c>
      <c r="D516" s="7">
        <v>0</v>
      </c>
      <c r="E516" s="7">
        <f>SUM(HousingProblemsTbl5[[#This Row],[T2_est77]:[T2_est91]])</f>
        <v>175</v>
      </c>
      <c r="F516" s="7">
        <v>80</v>
      </c>
      <c r="G516" s="7">
        <v>105</v>
      </c>
      <c r="H516" s="7">
        <v>210</v>
      </c>
      <c r="I516" s="7">
        <f>SUM(HousingProblemsTbl5[[#This Row],[T7_est109]:[T7_est151]])</f>
        <v>395</v>
      </c>
      <c r="J516" s="5">
        <f>IFERROR(HousingProblemsTbl5[[#This Row],[Total Rental Units with Severe Housing Problems and Equal to or less than 80% AMI]]/HousingProblemsTbl5[[#This Row],[Total Rental Units Equal to or less than 80% AMI]], "-")</f>
        <v>0.44303797468354428</v>
      </c>
    </row>
    <row r="517" spans="1:10" x14ac:dyDescent="0.2">
      <c r="A517">
        <v>13063040630</v>
      </c>
      <c r="B517" s="7">
        <v>260</v>
      </c>
      <c r="C517" s="7">
        <v>0</v>
      </c>
      <c r="D517" s="7">
        <v>20</v>
      </c>
      <c r="E517" s="7">
        <f>SUM(HousingProblemsTbl5[[#This Row],[T2_est77]:[T2_est91]])</f>
        <v>280</v>
      </c>
      <c r="F517" s="7">
        <v>285</v>
      </c>
      <c r="G517" s="7">
        <v>350</v>
      </c>
      <c r="H517" s="7">
        <v>315</v>
      </c>
      <c r="I517" s="7">
        <f>SUM(HousingProblemsTbl5[[#This Row],[T7_est109]:[T7_est151]])</f>
        <v>950</v>
      </c>
      <c r="J517" s="5">
        <f>IFERROR(HousingProblemsTbl5[[#This Row],[Total Rental Units with Severe Housing Problems and Equal to or less than 80% AMI]]/HousingProblemsTbl5[[#This Row],[Total Rental Units Equal to or less than 80% AMI]], "-")</f>
        <v>0.29473684210526313</v>
      </c>
    </row>
    <row r="518" spans="1:10" x14ac:dyDescent="0.2">
      <c r="A518">
        <v>13063040631</v>
      </c>
      <c r="B518" s="7">
        <v>50</v>
      </c>
      <c r="C518" s="7">
        <v>45</v>
      </c>
      <c r="D518" s="7">
        <v>0</v>
      </c>
      <c r="E518" s="7">
        <f>SUM(HousingProblemsTbl5[[#This Row],[T2_est77]:[T2_est91]])</f>
        <v>95</v>
      </c>
      <c r="F518" s="7">
        <v>65</v>
      </c>
      <c r="G518" s="7">
        <v>50</v>
      </c>
      <c r="H518" s="7">
        <v>115</v>
      </c>
      <c r="I518" s="7">
        <f>SUM(HousingProblemsTbl5[[#This Row],[T7_est109]:[T7_est151]])</f>
        <v>230</v>
      </c>
      <c r="J518" s="5">
        <f>IFERROR(HousingProblemsTbl5[[#This Row],[Total Rental Units with Severe Housing Problems and Equal to or less than 80% AMI]]/HousingProblemsTbl5[[#This Row],[Total Rental Units Equal to or less than 80% AMI]], "-")</f>
        <v>0.41304347826086957</v>
      </c>
    </row>
    <row r="519" spans="1:10" x14ac:dyDescent="0.2">
      <c r="A519">
        <v>13063040632</v>
      </c>
      <c r="B519" s="7">
        <v>565</v>
      </c>
      <c r="C519" s="7">
        <v>105</v>
      </c>
      <c r="D519" s="7">
        <v>90</v>
      </c>
      <c r="E519" s="7">
        <f>SUM(HousingProblemsTbl5[[#This Row],[T2_est77]:[T2_est91]])</f>
        <v>760</v>
      </c>
      <c r="F519" s="7">
        <v>565</v>
      </c>
      <c r="G519" s="7">
        <v>360</v>
      </c>
      <c r="H519" s="7">
        <v>475</v>
      </c>
      <c r="I519" s="7">
        <f>SUM(HousingProblemsTbl5[[#This Row],[T7_est109]:[T7_est151]])</f>
        <v>1400</v>
      </c>
      <c r="J519" s="5">
        <f>IFERROR(HousingProblemsTbl5[[#This Row],[Total Rental Units with Severe Housing Problems and Equal to or less than 80% AMI]]/HousingProblemsTbl5[[#This Row],[Total Rental Units Equal to or less than 80% AMI]], "-")</f>
        <v>0.54285714285714282</v>
      </c>
    </row>
    <row r="520" spans="1:10" x14ac:dyDescent="0.2">
      <c r="A520">
        <v>13063040633</v>
      </c>
      <c r="B520" s="7">
        <v>80</v>
      </c>
      <c r="C520" s="7">
        <v>55</v>
      </c>
      <c r="D520" s="7">
        <v>30</v>
      </c>
      <c r="E520" s="7">
        <f>SUM(HousingProblemsTbl5[[#This Row],[T2_est77]:[T2_est91]])</f>
        <v>165</v>
      </c>
      <c r="F520" s="7">
        <v>185</v>
      </c>
      <c r="G520" s="7">
        <v>55</v>
      </c>
      <c r="H520" s="7">
        <v>50</v>
      </c>
      <c r="I520" s="7">
        <f>SUM(HousingProblemsTbl5[[#This Row],[T7_est109]:[T7_est151]])</f>
        <v>290</v>
      </c>
      <c r="J520" s="5">
        <f>IFERROR(HousingProblemsTbl5[[#This Row],[Total Rental Units with Severe Housing Problems and Equal to or less than 80% AMI]]/HousingProblemsTbl5[[#This Row],[Total Rental Units Equal to or less than 80% AMI]], "-")</f>
        <v>0.56896551724137934</v>
      </c>
    </row>
    <row r="521" spans="1:10" x14ac:dyDescent="0.2">
      <c r="A521">
        <v>13063040634</v>
      </c>
      <c r="B521" s="7">
        <v>375</v>
      </c>
      <c r="C521" s="7">
        <v>40</v>
      </c>
      <c r="D521" s="7">
        <v>0</v>
      </c>
      <c r="E521" s="7">
        <f>SUM(HousingProblemsTbl5[[#This Row],[T2_est77]:[T2_est91]])</f>
        <v>415</v>
      </c>
      <c r="F521" s="7">
        <v>630</v>
      </c>
      <c r="G521" s="7">
        <v>200</v>
      </c>
      <c r="H521" s="7">
        <v>135</v>
      </c>
      <c r="I521" s="7">
        <f>SUM(HousingProblemsTbl5[[#This Row],[T7_est109]:[T7_est151]])</f>
        <v>965</v>
      </c>
      <c r="J521" s="5">
        <f>IFERROR(HousingProblemsTbl5[[#This Row],[Total Rental Units with Severe Housing Problems and Equal to or less than 80% AMI]]/HousingProblemsTbl5[[#This Row],[Total Rental Units Equal to or less than 80% AMI]], "-")</f>
        <v>0.43005181347150256</v>
      </c>
    </row>
    <row r="522" spans="1:10" x14ac:dyDescent="0.2">
      <c r="A522">
        <v>13063040635</v>
      </c>
      <c r="B522" s="7">
        <v>25</v>
      </c>
      <c r="C522" s="7">
        <v>0</v>
      </c>
      <c r="D522" s="7">
        <v>0</v>
      </c>
      <c r="E522" s="7">
        <f>SUM(HousingProblemsTbl5[[#This Row],[T2_est77]:[T2_est91]])</f>
        <v>25</v>
      </c>
      <c r="F522" s="7">
        <v>100</v>
      </c>
      <c r="G522" s="7">
        <v>50</v>
      </c>
      <c r="H522" s="7">
        <v>70</v>
      </c>
      <c r="I522" s="7">
        <f>SUM(HousingProblemsTbl5[[#This Row],[T7_est109]:[T7_est151]])</f>
        <v>220</v>
      </c>
      <c r="J522" s="5">
        <f>IFERROR(HousingProblemsTbl5[[#This Row],[Total Rental Units with Severe Housing Problems and Equal to or less than 80% AMI]]/HousingProblemsTbl5[[#This Row],[Total Rental Units Equal to or less than 80% AMI]], "-")</f>
        <v>0.11363636363636363</v>
      </c>
    </row>
    <row r="523" spans="1:10" x14ac:dyDescent="0.2">
      <c r="A523">
        <v>13063040636</v>
      </c>
      <c r="B523" s="7">
        <v>70</v>
      </c>
      <c r="C523" s="7">
        <v>0</v>
      </c>
      <c r="D523" s="7">
        <v>0</v>
      </c>
      <c r="E523" s="7">
        <f>SUM(HousingProblemsTbl5[[#This Row],[T2_est77]:[T2_est91]])</f>
        <v>70</v>
      </c>
      <c r="F523" s="7">
        <v>70</v>
      </c>
      <c r="G523" s="7">
        <v>0</v>
      </c>
      <c r="H523" s="7">
        <v>0</v>
      </c>
      <c r="I523" s="7">
        <f>SUM(HousingProblemsTbl5[[#This Row],[T7_est109]:[T7_est151]])</f>
        <v>70</v>
      </c>
      <c r="J52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524" spans="1:10" x14ac:dyDescent="0.2">
      <c r="A524">
        <v>13063040637</v>
      </c>
      <c r="B524" s="7">
        <v>70</v>
      </c>
      <c r="C524" s="7">
        <v>0</v>
      </c>
      <c r="D524" s="7">
        <v>0</v>
      </c>
      <c r="E524" s="7">
        <f>SUM(HousingProblemsTbl5[[#This Row],[T2_est77]:[T2_est91]])</f>
        <v>70</v>
      </c>
      <c r="F524" s="7">
        <v>70</v>
      </c>
      <c r="G524" s="7">
        <v>10</v>
      </c>
      <c r="H524" s="7">
        <v>115</v>
      </c>
      <c r="I524" s="7">
        <f>SUM(HousingProblemsTbl5[[#This Row],[T7_est109]:[T7_est151]])</f>
        <v>195</v>
      </c>
      <c r="J524" s="5">
        <f>IFERROR(HousingProblemsTbl5[[#This Row],[Total Rental Units with Severe Housing Problems and Equal to or less than 80% AMI]]/HousingProblemsTbl5[[#This Row],[Total Rental Units Equal to or less than 80% AMI]], "-")</f>
        <v>0.35897435897435898</v>
      </c>
    </row>
    <row r="525" spans="1:10" x14ac:dyDescent="0.2">
      <c r="A525">
        <v>13063040638</v>
      </c>
      <c r="B525" s="7">
        <v>0</v>
      </c>
      <c r="C525" s="7">
        <v>25</v>
      </c>
      <c r="D525" s="7">
        <v>0</v>
      </c>
      <c r="E525" s="7">
        <f>SUM(HousingProblemsTbl5[[#This Row],[T2_est77]:[T2_est91]])</f>
        <v>25</v>
      </c>
      <c r="F525" s="7">
        <v>0</v>
      </c>
      <c r="G525" s="7">
        <v>105</v>
      </c>
      <c r="H525" s="7">
        <v>55</v>
      </c>
      <c r="I525" s="7">
        <f>SUM(HousingProblemsTbl5[[#This Row],[T7_est109]:[T7_est151]])</f>
        <v>160</v>
      </c>
      <c r="J525" s="5">
        <f>IFERROR(HousingProblemsTbl5[[#This Row],[Total Rental Units with Severe Housing Problems and Equal to or less than 80% AMI]]/HousingProblemsTbl5[[#This Row],[Total Rental Units Equal to or less than 80% AMI]], "-")</f>
        <v>0.15625</v>
      </c>
    </row>
    <row r="526" spans="1:10" x14ac:dyDescent="0.2">
      <c r="A526">
        <v>13063040639</v>
      </c>
      <c r="B526" s="7">
        <v>0</v>
      </c>
      <c r="C526" s="7">
        <v>0</v>
      </c>
      <c r="D526" s="7">
        <v>0</v>
      </c>
      <c r="E526" s="7">
        <f>SUM(HousingProblemsTbl5[[#This Row],[T2_est77]:[T2_est91]])</f>
        <v>0</v>
      </c>
      <c r="F526" s="7">
        <v>0</v>
      </c>
      <c r="G526" s="7">
        <v>0</v>
      </c>
      <c r="H526" s="7">
        <v>10</v>
      </c>
      <c r="I526" s="7">
        <f>SUM(HousingProblemsTbl5[[#This Row],[T7_est109]:[T7_est151]])</f>
        <v>10</v>
      </c>
      <c r="J52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27" spans="1:10" x14ac:dyDescent="0.2">
      <c r="A527">
        <v>13063980000</v>
      </c>
      <c r="B527" s="7">
        <v>0</v>
      </c>
      <c r="C527" s="7">
        <v>0</v>
      </c>
      <c r="D527" s="7">
        <v>0</v>
      </c>
      <c r="E527" s="7">
        <f>SUM(HousingProblemsTbl5[[#This Row],[T2_est77]:[T2_est91]])</f>
        <v>0</v>
      </c>
      <c r="F527" s="7">
        <v>0</v>
      </c>
      <c r="G527" s="7">
        <v>0</v>
      </c>
      <c r="H527" s="7">
        <v>0</v>
      </c>
      <c r="I527" s="7">
        <f>SUM(HousingProblemsTbl5[[#This Row],[T7_est109]:[T7_est151]])</f>
        <v>0</v>
      </c>
      <c r="J52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28" spans="1:10" x14ac:dyDescent="0.2">
      <c r="A528">
        <v>13065970100</v>
      </c>
      <c r="B528" s="7">
        <v>60</v>
      </c>
      <c r="C528" s="7">
        <v>0</v>
      </c>
      <c r="D528" s="7">
        <v>45</v>
      </c>
      <c r="E528" s="7">
        <f>SUM(HousingProblemsTbl5[[#This Row],[T2_est77]:[T2_est91]])</f>
        <v>105</v>
      </c>
      <c r="F528" s="7">
        <v>160</v>
      </c>
      <c r="G528" s="7">
        <v>65</v>
      </c>
      <c r="H528" s="7">
        <v>85</v>
      </c>
      <c r="I528" s="7">
        <f>SUM(HousingProblemsTbl5[[#This Row],[T7_est109]:[T7_est151]])</f>
        <v>310</v>
      </c>
      <c r="J528" s="5">
        <f>IFERROR(HousingProblemsTbl5[[#This Row],[Total Rental Units with Severe Housing Problems and Equal to or less than 80% AMI]]/HousingProblemsTbl5[[#This Row],[Total Rental Units Equal to or less than 80% AMI]], "-")</f>
        <v>0.33870967741935482</v>
      </c>
    </row>
    <row r="529" spans="1:10" x14ac:dyDescent="0.2">
      <c r="A529">
        <v>13065970200</v>
      </c>
      <c r="B529" s="7">
        <v>30</v>
      </c>
      <c r="C529" s="7">
        <v>0</v>
      </c>
      <c r="D529" s="7">
        <v>0</v>
      </c>
      <c r="E529" s="7">
        <f>SUM(HousingProblemsTbl5[[#This Row],[T2_est77]:[T2_est91]])</f>
        <v>30</v>
      </c>
      <c r="F529" s="7">
        <v>45</v>
      </c>
      <c r="G529" s="7">
        <v>10</v>
      </c>
      <c r="H529" s="7">
        <v>4</v>
      </c>
      <c r="I529" s="7">
        <f>SUM(HousingProblemsTbl5[[#This Row],[T7_est109]:[T7_est151]])</f>
        <v>59</v>
      </c>
      <c r="J529" s="5">
        <f>IFERROR(HousingProblemsTbl5[[#This Row],[Total Rental Units with Severe Housing Problems and Equal to or less than 80% AMI]]/HousingProblemsTbl5[[#This Row],[Total Rental Units Equal to or less than 80% AMI]], "-")</f>
        <v>0.50847457627118642</v>
      </c>
    </row>
    <row r="530" spans="1:10" x14ac:dyDescent="0.2">
      <c r="A530">
        <v>13067030104</v>
      </c>
      <c r="B530" s="7">
        <v>165</v>
      </c>
      <c r="C530" s="7">
        <v>30</v>
      </c>
      <c r="D530" s="7">
        <v>0</v>
      </c>
      <c r="E530" s="7">
        <f>SUM(HousingProblemsTbl5[[#This Row],[T2_est77]:[T2_est91]])</f>
        <v>195</v>
      </c>
      <c r="F530" s="7">
        <v>320</v>
      </c>
      <c r="G530" s="7">
        <v>85</v>
      </c>
      <c r="H530" s="7">
        <v>85</v>
      </c>
      <c r="I530" s="7">
        <f>SUM(HousingProblemsTbl5[[#This Row],[T7_est109]:[T7_est151]])</f>
        <v>490</v>
      </c>
      <c r="J530" s="5">
        <f>IFERROR(HousingProblemsTbl5[[#This Row],[Total Rental Units with Severe Housing Problems and Equal to or less than 80% AMI]]/HousingProblemsTbl5[[#This Row],[Total Rental Units Equal to or less than 80% AMI]], "-")</f>
        <v>0.39795918367346939</v>
      </c>
    </row>
    <row r="531" spans="1:10" x14ac:dyDescent="0.2">
      <c r="A531">
        <v>13067030107</v>
      </c>
      <c r="B531" s="7">
        <v>10</v>
      </c>
      <c r="C531" s="7">
        <v>0</v>
      </c>
      <c r="D531" s="7">
        <v>0</v>
      </c>
      <c r="E531" s="7">
        <f>SUM(HousingProblemsTbl5[[#This Row],[T2_est77]:[T2_est91]])</f>
        <v>10</v>
      </c>
      <c r="F531" s="7">
        <v>10</v>
      </c>
      <c r="G531" s="7">
        <v>0</v>
      </c>
      <c r="H531" s="7">
        <v>25</v>
      </c>
      <c r="I531" s="7">
        <f>SUM(HousingProblemsTbl5[[#This Row],[T7_est109]:[T7_est151]])</f>
        <v>35</v>
      </c>
      <c r="J531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532" spans="1:10" x14ac:dyDescent="0.2">
      <c r="A532">
        <v>13067030108</v>
      </c>
      <c r="B532" s="7">
        <v>4</v>
      </c>
      <c r="C532" s="7">
        <v>0</v>
      </c>
      <c r="D532" s="7">
        <v>0</v>
      </c>
      <c r="E532" s="7">
        <f>SUM(HousingProblemsTbl5[[#This Row],[T2_est77]:[T2_est91]])</f>
        <v>4</v>
      </c>
      <c r="F532" s="7">
        <v>20</v>
      </c>
      <c r="G532" s="7">
        <v>35</v>
      </c>
      <c r="H532" s="7">
        <v>75</v>
      </c>
      <c r="I532" s="7">
        <f>SUM(HousingProblemsTbl5[[#This Row],[T7_est109]:[T7_est151]])</f>
        <v>130</v>
      </c>
      <c r="J532" s="5">
        <f>IFERROR(HousingProblemsTbl5[[#This Row],[Total Rental Units with Severe Housing Problems and Equal to or less than 80% AMI]]/HousingProblemsTbl5[[#This Row],[Total Rental Units Equal to or less than 80% AMI]], "-")</f>
        <v>3.0769230769230771E-2</v>
      </c>
    </row>
    <row r="533" spans="1:10" x14ac:dyDescent="0.2">
      <c r="A533">
        <v>13067030109</v>
      </c>
      <c r="B533" s="7">
        <v>15</v>
      </c>
      <c r="C533" s="7">
        <v>0</v>
      </c>
      <c r="D533" s="7">
        <v>0</v>
      </c>
      <c r="E533" s="7">
        <f>SUM(HousingProblemsTbl5[[#This Row],[T2_est77]:[T2_est91]])</f>
        <v>15</v>
      </c>
      <c r="F533" s="7">
        <v>60</v>
      </c>
      <c r="G533" s="7">
        <v>0</v>
      </c>
      <c r="H533" s="7">
        <v>290</v>
      </c>
      <c r="I533" s="7">
        <f>SUM(HousingProblemsTbl5[[#This Row],[T7_est109]:[T7_est151]])</f>
        <v>350</v>
      </c>
      <c r="J533" s="5">
        <f>IFERROR(HousingProblemsTbl5[[#This Row],[Total Rental Units with Severe Housing Problems and Equal to or less than 80% AMI]]/HousingProblemsTbl5[[#This Row],[Total Rental Units Equal to or less than 80% AMI]], "-")</f>
        <v>4.2857142857142858E-2</v>
      </c>
    </row>
    <row r="534" spans="1:10" x14ac:dyDescent="0.2">
      <c r="A534">
        <v>13067030110</v>
      </c>
      <c r="B534" s="7">
        <v>0</v>
      </c>
      <c r="C534" s="7">
        <v>45</v>
      </c>
      <c r="D534" s="7">
        <v>0</v>
      </c>
      <c r="E534" s="7">
        <f>SUM(HousingProblemsTbl5[[#This Row],[T2_est77]:[T2_est91]])</f>
        <v>45</v>
      </c>
      <c r="F534" s="7">
        <v>0</v>
      </c>
      <c r="G534" s="7">
        <v>95</v>
      </c>
      <c r="H534" s="7">
        <v>25</v>
      </c>
      <c r="I534" s="7">
        <f>SUM(HousingProblemsTbl5[[#This Row],[T7_est109]:[T7_est151]])</f>
        <v>120</v>
      </c>
      <c r="J534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535" spans="1:10" x14ac:dyDescent="0.2">
      <c r="A535">
        <v>13067030111</v>
      </c>
      <c r="B535" s="7">
        <v>75</v>
      </c>
      <c r="C535" s="7">
        <v>0</v>
      </c>
      <c r="D535" s="7">
        <v>10</v>
      </c>
      <c r="E535" s="7">
        <f>SUM(HousingProblemsTbl5[[#This Row],[T2_est77]:[T2_est91]])</f>
        <v>85</v>
      </c>
      <c r="F535" s="7">
        <v>75</v>
      </c>
      <c r="G535" s="7">
        <v>0</v>
      </c>
      <c r="H535" s="7">
        <v>20</v>
      </c>
      <c r="I535" s="7">
        <f>SUM(HousingProblemsTbl5[[#This Row],[T7_est109]:[T7_est151]])</f>
        <v>95</v>
      </c>
      <c r="J535" s="5">
        <f>IFERROR(HousingProblemsTbl5[[#This Row],[Total Rental Units with Severe Housing Problems and Equal to or less than 80% AMI]]/HousingProblemsTbl5[[#This Row],[Total Rental Units Equal to or less than 80% AMI]], "-")</f>
        <v>0.89473684210526316</v>
      </c>
    </row>
    <row r="536" spans="1:10" x14ac:dyDescent="0.2">
      <c r="A536">
        <v>13067030112</v>
      </c>
      <c r="B536" s="7">
        <v>60</v>
      </c>
      <c r="C536" s="7">
        <v>80</v>
      </c>
      <c r="D536" s="7">
        <v>40</v>
      </c>
      <c r="E536" s="7">
        <f>SUM(HousingProblemsTbl5[[#This Row],[T2_est77]:[T2_est91]])</f>
        <v>180</v>
      </c>
      <c r="F536" s="7">
        <v>85</v>
      </c>
      <c r="G536" s="7">
        <v>125</v>
      </c>
      <c r="H536" s="7">
        <v>220</v>
      </c>
      <c r="I536" s="7">
        <f>SUM(HousingProblemsTbl5[[#This Row],[T7_est109]:[T7_est151]])</f>
        <v>430</v>
      </c>
      <c r="J536" s="5">
        <f>IFERROR(HousingProblemsTbl5[[#This Row],[Total Rental Units with Severe Housing Problems and Equal to or less than 80% AMI]]/HousingProblemsTbl5[[#This Row],[Total Rental Units Equal to or less than 80% AMI]], "-")</f>
        <v>0.41860465116279072</v>
      </c>
    </row>
    <row r="537" spans="1:10" x14ac:dyDescent="0.2">
      <c r="A537">
        <v>13067030113</v>
      </c>
      <c r="B537" s="7">
        <v>0</v>
      </c>
      <c r="C537" s="7">
        <v>35</v>
      </c>
      <c r="D537" s="7">
        <v>0</v>
      </c>
      <c r="E537" s="7">
        <f>SUM(HousingProblemsTbl5[[#This Row],[T2_est77]:[T2_est91]])</f>
        <v>35</v>
      </c>
      <c r="F537" s="7">
        <v>0</v>
      </c>
      <c r="G537" s="7">
        <v>90</v>
      </c>
      <c r="H537" s="7">
        <v>120</v>
      </c>
      <c r="I537" s="7">
        <f>SUM(HousingProblemsTbl5[[#This Row],[T7_est109]:[T7_est151]])</f>
        <v>210</v>
      </c>
      <c r="J537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538" spans="1:10" x14ac:dyDescent="0.2">
      <c r="A538">
        <v>13067030220</v>
      </c>
      <c r="B538" s="7">
        <v>4</v>
      </c>
      <c r="C538" s="7">
        <v>0</v>
      </c>
      <c r="D538" s="7">
        <v>0</v>
      </c>
      <c r="E538" s="7">
        <f>SUM(HousingProblemsTbl5[[#This Row],[T2_est77]:[T2_est91]])</f>
        <v>4</v>
      </c>
      <c r="F538" s="7">
        <v>20</v>
      </c>
      <c r="G538" s="7">
        <v>0</v>
      </c>
      <c r="H538" s="7">
        <v>4</v>
      </c>
      <c r="I538" s="7">
        <f>SUM(HousingProblemsTbl5[[#This Row],[T7_est109]:[T7_est151]])</f>
        <v>24</v>
      </c>
      <c r="J538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539" spans="1:10" x14ac:dyDescent="0.2">
      <c r="A539">
        <v>13067030233</v>
      </c>
      <c r="B539" s="7">
        <v>0</v>
      </c>
      <c r="C539" s="7">
        <v>0</v>
      </c>
      <c r="D539" s="7">
        <v>10</v>
      </c>
      <c r="E539" s="7">
        <f>SUM(HousingProblemsTbl5[[#This Row],[T2_est77]:[T2_est91]])</f>
        <v>10</v>
      </c>
      <c r="F539" s="7">
        <v>0</v>
      </c>
      <c r="G539" s="7">
        <v>0</v>
      </c>
      <c r="H539" s="7">
        <v>40</v>
      </c>
      <c r="I539" s="7">
        <f>SUM(HousingProblemsTbl5[[#This Row],[T7_est109]:[T7_est151]])</f>
        <v>40</v>
      </c>
      <c r="J539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540" spans="1:10" x14ac:dyDescent="0.2">
      <c r="A540">
        <v>13067030235</v>
      </c>
      <c r="B540" s="7">
        <v>10</v>
      </c>
      <c r="C540" s="7">
        <v>0</v>
      </c>
      <c r="D540" s="7">
        <v>0</v>
      </c>
      <c r="E540" s="7">
        <f>SUM(HousingProblemsTbl5[[#This Row],[T2_est77]:[T2_est91]])</f>
        <v>10</v>
      </c>
      <c r="F540" s="7">
        <v>10</v>
      </c>
      <c r="G540" s="7">
        <v>10</v>
      </c>
      <c r="H540" s="7">
        <v>50</v>
      </c>
      <c r="I540" s="7">
        <f>SUM(HousingProblemsTbl5[[#This Row],[T7_est109]:[T7_est151]])</f>
        <v>70</v>
      </c>
      <c r="J540" s="5">
        <f>IFERROR(HousingProblemsTbl5[[#This Row],[Total Rental Units with Severe Housing Problems and Equal to or less than 80% AMI]]/HousingProblemsTbl5[[#This Row],[Total Rental Units Equal to or less than 80% AMI]], "-")</f>
        <v>0.14285714285714285</v>
      </c>
    </row>
    <row r="541" spans="1:10" x14ac:dyDescent="0.2">
      <c r="A541">
        <v>13067030236</v>
      </c>
      <c r="B541" s="7">
        <v>0</v>
      </c>
      <c r="C541" s="7">
        <v>0</v>
      </c>
      <c r="D541" s="7">
        <v>0</v>
      </c>
      <c r="E541" s="7">
        <f>SUM(HousingProblemsTbl5[[#This Row],[T2_est77]:[T2_est91]])</f>
        <v>0</v>
      </c>
      <c r="F541" s="7">
        <v>4</v>
      </c>
      <c r="G541" s="7">
        <v>35</v>
      </c>
      <c r="H541" s="7">
        <v>4</v>
      </c>
      <c r="I541" s="7">
        <f>SUM(HousingProblemsTbl5[[#This Row],[T7_est109]:[T7_est151]])</f>
        <v>43</v>
      </c>
      <c r="J54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42" spans="1:10" x14ac:dyDescent="0.2">
      <c r="A542">
        <v>13067030240</v>
      </c>
      <c r="B542" s="7">
        <v>70</v>
      </c>
      <c r="C542" s="7">
        <v>55</v>
      </c>
      <c r="D542" s="7">
        <v>15</v>
      </c>
      <c r="E542" s="7">
        <f>SUM(HousingProblemsTbl5[[#This Row],[T2_est77]:[T2_est91]])</f>
        <v>140</v>
      </c>
      <c r="F542" s="7">
        <v>85</v>
      </c>
      <c r="G542" s="7">
        <v>55</v>
      </c>
      <c r="H542" s="7">
        <v>75</v>
      </c>
      <c r="I542" s="7">
        <f>SUM(HousingProblemsTbl5[[#This Row],[T7_est109]:[T7_est151]])</f>
        <v>215</v>
      </c>
      <c r="J542" s="5">
        <f>IFERROR(HousingProblemsTbl5[[#This Row],[Total Rental Units with Severe Housing Problems and Equal to or less than 80% AMI]]/HousingProblemsTbl5[[#This Row],[Total Rental Units Equal to or less than 80% AMI]], "-")</f>
        <v>0.65116279069767447</v>
      </c>
    </row>
    <row r="543" spans="1:10" x14ac:dyDescent="0.2">
      <c r="A543">
        <v>13067030241</v>
      </c>
      <c r="B543" s="7">
        <v>0</v>
      </c>
      <c r="C543" s="7">
        <v>0</v>
      </c>
      <c r="D543" s="7">
        <v>0</v>
      </c>
      <c r="E543" s="7">
        <f>SUM(HousingProblemsTbl5[[#This Row],[T2_est77]:[T2_est91]])</f>
        <v>0</v>
      </c>
      <c r="F543" s="7">
        <v>0</v>
      </c>
      <c r="G543" s="7">
        <v>0</v>
      </c>
      <c r="H543" s="7">
        <v>15</v>
      </c>
      <c r="I543" s="7">
        <f>SUM(HousingProblemsTbl5[[#This Row],[T7_est109]:[T7_est151]])</f>
        <v>15</v>
      </c>
      <c r="J54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44" spans="1:10" x14ac:dyDescent="0.2">
      <c r="A544">
        <v>13067030242</v>
      </c>
      <c r="B544" s="7">
        <v>35</v>
      </c>
      <c r="C544" s="7">
        <v>0</v>
      </c>
      <c r="D544" s="7">
        <v>0</v>
      </c>
      <c r="E544" s="7">
        <f>SUM(HousingProblemsTbl5[[#This Row],[T2_est77]:[T2_est91]])</f>
        <v>35</v>
      </c>
      <c r="F544" s="7">
        <v>35</v>
      </c>
      <c r="G544" s="7">
        <v>0</v>
      </c>
      <c r="H544" s="7">
        <v>70</v>
      </c>
      <c r="I544" s="7">
        <f>SUM(HousingProblemsTbl5[[#This Row],[T7_est109]:[T7_est151]])</f>
        <v>105</v>
      </c>
      <c r="J544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545" spans="1:10" x14ac:dyDescent="0.2">
      <c r="A545">
        <v>13067030243</v>
      </c>
      <c r="B545" s="7">
        <v>95</v>
      </c>
      <c r="C545" s="7">
        <v>70</v>
      </c>
      <c r="D545" s="7">
        <v>0</v>
      </c>
      <c r="E545" s="7">
        <f>SUM(HousingProblemsTbl5[[#This Row],[T2_est77]:[T2_est91]])</f>
        <v>165</v>
      </c>
      <c r="F545" s="7">
        <v>95</v>
      </c>
      <c r="G545" s="7">
        <v>90</v>
      </c>
      <c r="H545" s="7">
        <v>40</v>
      </c>
      <c r="I545" s="7">
        <f>SUM(HousingProblemsTbl5[[#This Row],[T7_est109]:[T7_est151]])</f>
        <v>225</v>
      </c>
      <c r="J545" s="5">
        <f>IFERROR(HousingProblemsTbl5[[#This Row],[Total Rental Units with Severe Housing Problems and Equal to or less than 80% AMI]]/HousingProblemsTbl5[[#This Row],[Total Rental Units Equal to or less than 80% AMI]], "-")</f>
        <v>0.73333333333333328</v>
      </c>
    </row>
    <row r="546" spans="1:10" x14ac:dyDescent="0.2">
      <c r="A546">
        <v>13067030244</v>
      </c>
      <c r="B546" s="7">
        <v>0</v>
      </c>
      <c r="C546" s="7">
        <v>0</v>
      </c>
      <c r="D546" s="7">
        <v>0</v>
      </c>
      <c r="E546" s="7">
        <f>SUM(HousingProblemsTbl5[[#This Row],[T2_est77]:[T2_est91]])</f>
        <v>0</v>
      </c>
      <c r="F546" s="7">
        <v>0</v>
      </c>
      <c r="G546" s="7">
        <v>0</v>
      </c>
      <c r="H546" s="7">
        <v>35</v>
      </c>
      <c r="I546" s="7">
        <f>SUM(HousingProblemsTbl5[[#This Row],[T7_est109]:[T7_est151]])</f>
        <v>35</v>
      </c>
      <c r="J5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47" spans="1:10" x14ac:dyDescent="0.2">
      <c r="A547">
        <v>13067030245</v>
      </c>
      <c r="B547" s="7">
        <v>0</v>
      </c>
      <c r="C547" s="7">
        <v>0</v>
      </c>
      <c r="D547" s="7">
        <v>0</v>
      </c>
      <c r="E547" s="7">
        <f>SUM(HousingProblemsTbl5[[#This Row],[T2_est77]:[T2_est91]])</f>
        <v>0</v>
      </c>
      <c r="F547" s="7">
        <v>0</v>
      </c>
      <c r="G547" s="7">
        <v>0</v>
      </c>
      <c r="H547" s="7">
        <v>0</v>
      </c>
      <c r="I547" s="7">
        <f>SUM(HousingProblemsTbl5[[#This Row],[T7_est109]:[T7_est151]])</f>
        <v>0</v>
      </c>
      <c r="J54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48" spans="1:10" x14ac:dyDescent="0.2">
      <c r="A548">
        <v>13067030246</v>
      </c>
      <c r="B548" s="7">
        <v>20</v>
      </c>
      <c r="C548" s="7">
        <v>0</v>
      </c>
      <c r="D548" s="7">
        <v>0</v>
      </c>
      <c r="E548" s="7">
        <f>SUM(HousingProblemsTbl5[[#This Row],[T2_est77]:[T2_est91]])</f>
        <v>20</v>
      </c>
      <c r="F548" s="7">
        <v>20</v>
      </c>
      <c r="G548" s="7">
        <v>20</v>
      </c>
      <c r="H548" s="7">
        <v>40</v>
      </c>
      <c r="I548" s="7">
        <f>SUM(HousingProblemsTbl5[[#This Row],[T7_est109]:[T7_est151]])</f>
        <v>80</v>
      </c>
      <c r="J548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549" spans="1:10" x14ac:dyDescent="0.2">
      <c r="A549">
        <v>13067030247</v>
      </c>
      <c r="B549" s="7">
        <v>280</v>
      </c>
      <c r="C549" s="7">
        <v>15</v>
      </c>
      <c r="D549" s="7">
        <v>40</v>
      </c>
      <c r="E549" s="7">
        <f>SUM(HousingProblemsTbl5[[#This Row],[T2_est77]:[T2_est91]])</f>
        <v>335</v>
      </c>
      <c r="F549" s="7">
        <v>310</v>
      </c>
      <c r="G549" s="7">
        <v>115</v>
      </c>
      <c r="H549" s="7">
        <v>360</v>
      </c>
      <c r="I549" s="7">
        <f>SUM(HousingProblemsTbl5[[#This Row],[T7_est109]:[T7_est151]])</f>
        <v>785</v>
      </c>
      <c r="J549" s="5">
        <f>IFERROR(HousingProblemsTbl5[[#This Row],[Total Rental Units with Severe Housing Problems and Equal to or less than 80% AMI]]/HousingProblemsTbl5[[#This Row],[Total Rental Units Equal to or less than 80% AMI]], "-")</f>
        <v>0.42675159235668791</v>
      </c>
    </row>
    <row r="550" spans="1:10" x14ac:dyDescent="0.2">
      <c r="A550">
        <v>13067030248</v>
      </c>
      <c r="B550" s="7">
        <v>145</v>
      </c>
      <c r="C550" s="7">
        <v>525</v>
      </c>
      <c r="D550" s="7">
        <v>50</v>
      </c>
      <c r="E550" s="7">
        <f>SUM(HousingProblemsTbl5[[#This Row],[T2_est77]:[T2_est91]])</f>
        <v>720</v>
      </c>
      <c r="F550" s="7">
        <v>220</v>
      </c>
      <c r="G550" s="7">
        <v>555</v>
      </c>
      <c r="H550" s="7">
        <v>245</v>
      </c>
      <c r="I550" s="7">
        <f>SUM(HousingProblemsTbl5[[#This Row],[T7_est109]:[T7_est151]])</f>
        <v>1020</v>
      </c>
      <c r="J550" s="5">
        <f>IFERROR(HousingProblemsTbl5[[#This Row],[Total Rental Units with Severe Housing Problems and Equal to or less than 80% AMI]]/HousingProblemsTbl5[[#This Row],[Total Rental Units Equal to or less than 80% AMI]], "-")</f>
        <v>0.70588235294117652</v>
      </c>
    </row>
    <row r="551" spans="1:10" x14ac:dyDescent="0.2">
      <c r="A551">
        <v>13067030249</v>
      </c>
      <c r="B551" s="7">
        <v>190</v>
      </c>
      <c r="C551" s="7">
        <v>80</v>
      </c>
      <c r="D551" s="7">
        <v>0</v>
      </c>
      <c r="E551" s="7">
        <f>SUM(HousingProblemsTbl5[[#This Row],[T2_est77]:[T2_est91]])</f>
        <v>270</v>
      </c>
      <c r="F551" s="7">
        <v>190</v>
      </c>
      <c r="G551" s="7">
        <v>85</v>
      </c>
      <c r="H551" s="7">
        <v>115</v>
      </c>
      <c r="I551" s="7">
        <f>SUM(HousingProblemsTbl5[[#This Row],[T7_est109]:[T7_est151]])</f>
        <v>390</v>
      </c>
      <c r="J551" s="5">
        <f>IFERROR(HousingProblemsTbl5[[#This Row],[Total Rental Units with Severe Housing Problems and Equal to or less than 80% AMI]]/HousingProblemsTbl5[[#This Row],[Total Rental Units Equal to or less than 80% AMI]], "-")</f>
        <v>0.69230769230769229</v>
      </c>
    </row>
    <row r="552" spans="1:10" x14ac:dyDescent="0.2">
      <c r="A552">
        <v>13067030250</v>
      </c>
      <c r="B552" s="7">
        <v>0</v>
      </c>
      <c r="C552" s="7">
        <v>0</v>
      </c>
      <c r="D552" s="7">
        <v>0</v>
      </c>
      <c r="E552" s="7">
        <f>SUM(HousingProblemsTbl5[[#This Row],[T2_est77]:[T2_est91]])</f>
        <v>0</v>
      </c>
      <c r="F552" s="7">
        <v>0</v>
      </c>
      <c r="G552" s="7">
        <v>0</v>
      </c>
      <c r="H552" s="7">
        <v>10</v>
      </c>
      <c r="I552" s="7">
        <f>SUM(HousingProblemsTbl5[[#This Row],[T7_est109]:[T7_est151]])</f>
        <v>10</v>
      </c>
      <c r="J55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53" spans="1:10" x14ac:dyDescent="0.2">
      <c r="A553">
        <v>13067030251</v>
      </c>
      <c r="B553" s="7">
        <v>0</v>
      </c>
      <c r="C553" s="7">
        <v>0</v>
      </c>
      <c r="D553" s="7">
        <v>0</v>
      </c>
      <c r="E553" s="7">
        <f>SUM(HousingProblemsTbl5[[#This Row],[T2_est77]:[T2_est91]])</f>
        <v>0</v>
      </c>
      <c r="F553" s="7">
        <v>0</v>
      </c>
      <c r="G553" s="7">
        <v>15</v>
      </c>
      <c r="H553" s="7">
        <v>0</v>
      </c>
      <c r="I553" s="7">
        <f>SUM(HousingProblemsTbl5[[#This Row],[T7_est109]:[T7_est151]])</f>
        <v>15</v>
      </c>
      <c r="J55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54" spans="1:10" x14ac:dyDescent="0.2">
      <c r="A554">
        <v>13067030252</v>
      </c>
      <c r="B554" s="7">
        <v>10</v>
      </c>
      <c r="C554" s="7">
        <v>0</v>
      </c>
      <c r="D554" s="7">
        <v>0</v>
      </c>
      <c r="E554" s="7">
        <f>SUM(HousingProblemsTbl5[[#This Row],[T2_est77]:[T2_est91]])</f>
        <v>10</v>
      </c>
      <c r="F554" s="7">
        <v>10</v>
      </c>
      <c r="G554" s="7">
        <v>0</v>
      </c>
      <c r="H554" s="7">
        <v>0</v>
      </c>
      <c r="I554" s="7">
        <f>SUM(HousingProblemsTbl5[[#This Row],[T7_est109]:[T7_est151]])</f>
        <v>10</v>
      </c>
      <c r="J55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555" spans="1:10" x14ac:dyDescent="0.2">
      <c r="A555">
        <v>13067030253</v>
      </c>
      <c r="B555" s="7">
        <v>0</v>
      </c>
      <c r="C555" s="7">
        <v>40</v>
      </c>
      <c r="D555" s="7">
        <v>0</v>
      </c>
      <c r="E555" s="7">
        <f>SUM(HousingProblemsTbl5[[#This Row],[T2_est77]:[T2_est91]])</f>
        <v>40</v>
      </c>
      <c r="F555" s="7">
        <v>0</v>
      </c>
      <c r="G555" s="7">
        <v>175</v>
      </c>
      <c r="H555" s="7">
        <v>0</v>
      </c>
      <c r="I555" s="7">
        <f>SUM(HousingProblemsTbl5[[#This Row],[T7_est109]:[T7_est151]])</f>
        <v>175</v>
      </c>
      <c r="J555" s="5">
        <f>IFERROR(HousingProblemsTbl5[[#This Row],[Total Rental Units with Severe Housing Problems and Equal to or less than 80% AMI]]/HousingProblemsTbl5[[#This Row],[Total Rental Units Equal to or less than 80% AMI]], "-")</f>
        <v>0.22857142857142856</v>
      </c>
    </row>
    <row r="556" spans="1:10" x14ac:dyDescent="0.2">
      <c r="A556">
        <v>13067030254</v>
      </c>
      <c r="B556" s="7">
        <v>0</v>
      </c>
      <c r="C556" s="7">
        <v>0</v>
      </c>
      <c r="D556" s="7">
        <v>0</v>
      </c>
      <c r="E556" s="7">
        <f>SUM(HousingProblemsTbl5[[#This Row],[T2_est77]:[T2_est91]])</f>
        <v>0</v>
      </c>
      <c r="F556" s="7">
        <v>0</v>
      </c>
      <c r="G556" s="7">
        <v>0</v>
      </c>
      <c r="H556" s="7">
        <v>25</v>
      </c>
      <c r="I556" s="7">
        <f>SUM(HousingProblemsTbl5[[#This Row],[T7_est109]:[T7_est151]])</f>
        <v>25</v>
      </c>
      <c r="J55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57" spans="1:10" x14ac:dyDescent="0.2">
      <c r="A557">
        <v>13067030255</v>
      </c>
      <c r="B557" s="7">
        <v>120</v>
      </c>
      <c r="C557" s="7">
        <v>20</v>
      </c>
      <c r="D557" s="7">
        <v>0</v>
      </c>
      <c r="E557" s="7">
        <f>SUM(HousingProblemsTbl5[[#This Row],[T2_est77]:[T2_est91]])</f>
        <v>140</v>
      </c>
      <c r="F557" s="7">
        <v>120</v>
      </c>
      <c r="G557" s="7">
        <v>60</v>
      </c>
      <c r="H557" s="7">
        <v>160</v>
      </c>
      <c r="I557" s="7">
        <f>SUM(HousingProblemsTbl5[[#This Row],[T7_est109]:[T7_est151]])</f>
        <v>340</v>
      </c>
      <c r="J557" s="5">
        <f>IFERROR(HousingProblemsTbl5[[#This Row],[Total Rental Units with Severe Housing Problems and Equal to or less than 80% AMI]]/HousingProblemsTbl5[[#This Row],[Total Rental Units Equal to or less than 80% AMI]], "-")</f>
        <v>0.41176470588235292</v>
      </c>
    </row>
    <row r="558" spans="1:10" x14ac:dyDescent="0.2">
      <c r="A558">
        <v>13067030256</v>
      </c>
      <c r="B558" s="7">
        <v>0</v>
      </c>
      <c r="C558" s="7">
        <v>0</v>
      </c>
      <c r="D558" s="7">
        <v>0</v>
      </c>
      <c r="E558" s="7">
        <f>SUM(HousingProblemsTbl5[[#This Row],[T2_est77]:[T2_est91]])</f>
        <v>0</v>
      </c>
      <c r="F558" s="7">
        <v>0</v>
      </c>
      <c r="G558" s="7">
        <v>0</v>
      </c>
      <c r="H558" s="7">
        <v>0</v>
      </c>
      <c r="I558" s="7">
        <f>SUM(HousingProblemsTbl5[[#This Row],[T7_est109]:[T7_est151]])</f>
        <v>0</v>
      </c>
      <c r="J55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59" spans="1:10" x14ac:dyDescent="0.2">
      <c r="A559">
        <v>13067030257</v>
      </c>
      <c r="B559" s="7">
        <v>35</v>
      </c>
      <c r="C559" s="7">
        <v>280</v>
      </c>
      <c r="D559" s="7">
        <v>110</v>
      </c>
      <c r="E559" s="7">
        <f>SUM(HousingProblemsTbl5[[#This Row],[T2_est77]:[T2_est91]])</f>
        <v>425</v>
      </c>
      <c r="F559" s="7">
        <v>35</v>
      </c>
      <c r="G559" s="7">
        <v>510</v>
      </c>
      <c r="H559" s="7">
        <v>220</v>
      </c>
      <c r="I559" s="7">
        <f>SUM(HousingProblemsTbl5[[#This Row],[T7_est109]:[T7_est151]])</f>
        <v>765</v>
      </c>
      <c r="J559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560" spans="1:10" x14ac:dyDescent="0.2">
      <c r="A560">
        <v>13067030258</v>
      </c>
      <c r="B560" s="7">
        <v>25</v>
      </c>
      <c r="C560" s="7">
        <v>25</v>
      </c>
      <c r="D560" s="7">
        <v>0</v>
      </c>
      <c r="E560" s="7">
        <f>SUM(HousingProblemsTbl5[[#This Row],[T2_est77]:[T2_est91]])</f>
        <v>50</v>
      </c>
      <c r="F560" s="7">
        <v>40</v>
      </c>
      <c r="G560" s="7">
        <v>25</v>
      </c>
      <c r="H560" s="7">
        <v>90</v>
      </c>
      <c r="I560" s="7">
        <f>SUM(HousingProblemsTbl5[[#This Row],[T7_est109]:[T7_est151]])</f>
        <v>155</v>
      </c>
      <c r="J560" s="5">
        <f>IFERROR(HousingProblemsTbl5[[#This Row],[Total Rental Units with Severe Housing Problems and Equal to or less than 80% AMI]]/HousingProblemsTbl5[[#This Row],[Total Rental Units Equal to or less than 80% AMI]], "-")</f>
        <v>0.32258064516129031</v>
      </c>
    </row>
    <row r="561" spans="1:10" x14ac:dyDescent="0.2">
      <c r="A561">
        <v>13067030259</v>
      </c>
      <c r="B561" s="7">
        <v>0</v>
      </c>
      <c r="C561" s="7">
        <v>15</v>
      </c>
      <c r="D561" s="7">
        <v>25</v>
      </c>
      <c r="E561" s="7">
        <f>SUM(HousingProblemsTbl5[[#This Row],[T2_est77]:[T2_est91]])</f>
        <v>40</v>
      </c>
      <c r="F561" s="7">
        <v>35</v>
      </c>
      <c r="G561" s="7">
        <v>35</v>
      </c>
      <c r="H561" s="7">
        <v>185</v>
      </c>
      <c r="I561" s="7">
        <f>SUM(HousingProblemsTbl5[[#This Row],[T7_est109]:[T7_est151]])</f>
        <v>255</v>
      </c>
      <c r="J561" s="5">
        <f>IFERROR(HousingProblemsTbl5[[#This Row],[Total Rental Units with Severe Housing Problems and Equal to or less than 80% AMI]]/HousingProblemsTbl5[[#This Row],[Total Rental Units Equal to or less than 80% AMI]], "-")</f>
        <v>0.15686274509803921</v>
      </c>
    </row>
    <row r="562" spans="1:10" x14ac:dyDescent="0.2">
      <c r="A562">
        <v>13067030260</v>
      </c>
      <c r="B562" s="7">
        <v>145</v>
      </c>
      <c r="C562" s="7">
        <v>0</v>
      </c>
      <c r="D562" s="7">
        <v>0</v>
      </c>
      <c r="E562" s="7">
        <f>SUM(HousingProblemsTbl5[[#This Row],[T2_est77]:[T2_est91]])</f>
        <v>145</v>
      </c>
      <c r="F562" s="7">
        <v>145</v>
      </c>
      <c r="G562" s="7">
        <v>0</v>
      </c>
      <c r="H562" s="7">
        <v>35</v>
      </c>
      <c r="I562" s="7">
        <f>SUM(HousingProblemsTbl5[[#This Row],[T7_est109]:[T7_est151]])</f>
        <v>180</v>
      </c>
      <c r="J562" s="5">
        <f>IFERROR(HousingProblemsTbl5[[#This Row],[Total Rental Units with Severe Housing Problems and Equal to or less than 80% AMI]]/HousingProblemsTbl5[[#This Row],[Total Rental Units Equal to or less than 80% AMI]], "-")</f>
        <v>0.80555555555555558</v>
      </c>
    </row>
    <row r="563" spans="1:10" x14ac:dyDescent="0.2">
      <c r="A563">
        <v>13067030261</v>
      </c>
      <c r="B563" s="7">
        <v>0</v>
      </c>
      <c r="C563" s="7">
        <v>0</v>
      </c>
      <c r="D563" s="7">
        <v>0</v>
      </c>
      <c r="E563" s="7">
        <f>SUM(HousingProblemsTbl5[[#This Row],[T2_est77]:[T2_est91]])</f>
        <v>0</v>
      </c>
      <c r="F563" s="7">
        <v>25</v>
      </c>
      <c r="G563" s="7">
        <v>0</v>
      </c>
      <c r="H563" s="7">
        <v>20</v>
      </c>
      <c r="I563" s="7">
        <f>SUM(HousingProblemsTbl5[[#This Row],[T7_est109]:[T7_est151]])</f>
        <v>45</v>
      </c>
      <c r="J5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64" spans="1:10" x14ac:dyDescent="0.2">
      <c r="A564">
        <v>13067030262</v>
      </c>
      <c r="B564" s="7">
        <v>0</v>
      </c>
      <c r="C564" s="7">
        <v>0</v>
      </c>
      <c r="D564" s="7">
        <v>0</v>
      </c>
      <c r="E564" s="7">
        <f>SUM(HousingProblemsTbl5[[#This Row],[T2_est77]:[T2_est91]])</f>
        <v>0</v>
      </c>
      <c r="F564" s="7">
        <v>0</v>
      </c>
      <c r="G564" s="7">
        <v>0</v>
      </c>
      <c r="H564" s="7">
        <v>0</v>
      </c>
      <c r="I564" s="7">
        <f>SUM(HousingProblemsTbl5[[#This Row],[T7_est109]:[T7_est151]])</f>
        <v>0</v>
      </c>
      <c r="J56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65" spans="1:10" x14ac:dyDescent="0.2">
      <c r="A565">
        <v>13067030263</v>
      </c>
      <c r="B565" s="7">
        <v>75</v>
      </c>
      <c r="C565" s="7">
        <v>0</v>
      </c>
      <c r="D565" s="7">
        <v>0</v>
      </c>
      <c r="E565" s="7">
        <f>SUM(HousingProblemsTbl5[[#This Row],[T2_est77]:[T2_est91]])</f>
        <v>75</v>
      </c>
      <c r="F565" s="7">
        <v>75</v>
      </c>
      <c r="G565" s="7">
        <v>10</v>
      </c>
      <c r="H565" s="7">
        <v>55</v>
      </c>
      <c r="I565" s="7">
        <f>SUM(HousingProblemsTbl5[[#This Row],[T7_est109]:[T7_est151]])</f>
        <v>140</v>
      </c>
      <c r="J565" s="5">
        <f>IFERROR(HousingProblemsTbl5[[#This Row],[Total Rental Units with Severe Housing Problems and Equal to or less than 80% AMI]]/HousingProblemsTbl5[[#This Row],[Total Rental Units Equal to or less than 80% AMI]], "-")</f>
        <v>0.5357142857142857</v>
      </c>
    </row>
    <row r="566" spans="1:10" x14ac:dyDescent="0.2">
      <c r="A566">
        <v>13067030264</v>
      </c>
      <c r="B566" s="7">
        <v>0</v>
      </c>
      <c r="C566" s="7">
        <v>0</v>
      </c>
      <c r="D566" s="7">
        <v>0</v>
      </c>
      <c r="E566" s="7">
        <f>SUM(HousingProblemsTbl5[[#This Row],[T2_est77]:[T2_est91]])</f>
        <v>0</v>
      </c>
      <c r="F566" s="7">
        <v>15</v>
      </c>
      <c r="G566" s="7">
        <v>0</v>
      </c>
      <c r="H566" s="7">
        <v>10</v>
      </c>
      <c r="I566" s="7">
        <f>SUM(HousingProblemsTbl5[[#This Row],[T7_est109]:[T7_est151]])</f>
        <v>25</v>
      </c>
      <c r="J56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67" spans="1:10" x14ac:dyDescent="0.2">
      <c r="A567">
        <v>13067030265</v>
      </c>
      <c r="B567" s="7">
        <v>0</v>
      </c>
      <c r="C567" s="7">
        <v>0</v>
      </c>
      <c r="D567" s="7">
        <v>0</v>
      </c>
      <c r="E567" s="7">
        <f>SUM(HousingProblemsTbl5[[#This Row],[T2_est77]:[T2_est91]])</f>
        <v>0</v>
      </c>
      <c r="F567" s="7">
        <v>0</v>
      </c>
      <c r="G567" s="7">
        <v>10</v>
      </c>
      <c r="H567" s="7">
        <v>0</v>
      </c>
      <c r="I567" s="7">
        <f>SUM(HousingProblemsTbl5[[#This Row],[T7_est109]:[T7_est151]])</f>
        <v>10</v>
      </c>
      <c r="J56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68" spans="1:10" x14ac:dyDescent="0.2">
      <c r="A568">
        <v>13067030266</v>
      </c>
      <c r="B568" s="7">
        <v>0</v>
      </c>
      <c r="C568" s="7">
        <v>0</v>
      </c>
      <c r="D568" s="7">
        <v>0</v>
      </c>
      <c r="E568" s="7">
        <f>SUM(HousingProblemsTbl5[[#This Row],[T2_est77]:[T2_est91]])</f>
        <v>0</v>
      </c>
      <c r="F568" s="7">
        <v>0</v>
      </c>
      <c r="G568" s="7">
        <v>0</v>
      </c>
      <c r="H568" s="7">
        <v>0</v>
      </c>
      <c r="I568" s="7">
        <f>SUM(HousingProblemsTbl5[[#This Row],[T7_est109]:[T7_est151]])</f>
        <v>0</v>
      </c>
      <c r="J56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69" spans="1:10" x14ac:dyDescent="0.2">
      <c r="A569">
        <v>13067030267</v>
      </c>
      <c r="B569" s="7">
        <v>15</v>
      </c>
      <c r="C569" s="7">
        <v>0</v>
      </c>
      <c r="D569" s="7">
        <v>0</v>
      </c>
      <c r="E569" s="7">
        <f>SUM(HousingProblemsTbl5[[#This Row],[T2_est77]:[T2_est91]])</f>
        <v>15</v>
      </c>
      <c r="F569" s="7">
        <v>15</v>
      </c>
      <c r="G569" s="7">
        <v>0</v>
      </c>
      <c r="H569" s="7">
        <v>0</v>
      </c>
      <c r="I569" s="7">
        <f>SUM(HousingProblemsTbl5[[#This Row],[T7_est109]:[T7_est151]])</f>
        <v>15</v>
      </c>
      <c r="J56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570" spans="1:10" x14ac:dyDescent="0.2">
      <c r="A570">
        <v>13067030268</v>
      </c>
      <c r="B570" s="7">
        <v>0</v>
      </c>
      <c r="C570" s="7">
        <v>0</v>
      </c>
      <c r="D570" s="7">
        <v>0</v>
      </c>
      <c r="E570" s="7">
        <f>SUM(HousingProblemsTbl5[[#This Row],[T2_est77]:[T2_est91]])</f>
        <v>0</v>
      </c>
      <c r="F570" s="7">
        <v>0</v>
      </c>
      <c r="G570" s="7">
        <v>0</v>
      </c>
      <c r="H570" s="7">
        <v>0</v>
      </c>
      <c r="I570" s="7">
        <f>SUM(HousingProblemsTbl5[[#This Row],[T7_est109]:[T7_est151]])</f>
        <v>0</v>
      </c>
      <c r="J57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71" spans="1:10" x14ac:dyDescent="0.2">
      <c r="A571">
        <v>13067030269</v>
      </c>
      <c r="B571" s="7">
        <v>0</v>
      </c>
      <c r="C571" s="7">
        <v>0</v>
      </c>
      <c r="D571" s="7">
        <v>0</v>
      </c>
      <c r="E571" s="7">
        <f>SUM(HousingProblemsTbl5[[#This Row],[T2_est77]:[T2_est91]])</f>
        <v>0</v>
      </c>
      <c r="F571" s="7">
        <v>20</v>
      </c>
      <c r="G571" s="7">
        <v>0</v>
      </c>
      <c r="H571" s="7">
        <v>10</v>
      </c>
      <c r="I571" s="7">
        <f>SUM(HousingProblemsTbl5[[#This Row],[T7_est109]:[T7_est151]])</f>
        <v>30</v>
      </c>
      <c r="J57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72" spans="1:10" x14ac:dyDescent="0.2">
      <c r="A572">
        <v>13067030270</v>
      </c>
      <c r="B572" s="7">
        <v>0</v>
      </c>
      <c r="C572" s="7">
        <v>0</v>
      </c>
      <c r="D572" s="7">
        <v>0</v>
      </c>
      <c r="E572" s="7">
        <f>SUM(HousingProblemsTbl5[[#This Row],[T2_est77]:[T2_est91]])</f>
        <v>0</v>
      </c>
      <c r="F572" s="7">
        <v>0</v>
      </c>
      <c r="G572" s="7">
        <v>0</v>
      </c>
      <c r="H572" s="7">
        <v>0</v>
      </c>
      <c r="I572" s="7">
        <f>SUM(HousingProblemsTbl5[[#This Row],[T7_est109]:[T7_est151]])</f>
        <v>0</v>
      </c>
      <c r="J57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73" spans="1:10" x14ac:dyDescent="0.2">
      <c r="A573">
        <v>13067030271</v>
      </c>
      <c r="B573" s="7">
        <v>35</v>
      </c>
      <c r="C573" s="7">
        <v>0</v>
      </c>
      <c r="D573" s="7">
        <v>0</v>
      </c>
      <c r="E573" s="7">
        <f>SUM(HousingProblemsTbl5[[#This Row],[T2_est77]:[T2_est91]])</f>
        <v>35</v>
      </c>
      <c r="F573" s="7">
        <v>35</v>
      </c>
      <c r="G573" s="7">
        <v>0</v>
      </c>
      <c r="H573" s="7">
        <v>0</v>
      </c>
      <c r="I573" s="7">
        <f>SUM(HousingProblemsTbl5[[#This Row],[T7_est109]:[T7_est151]])</f>
        <v>35</v>
      </c>
      <c r="J57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574" spans="1:10" x14ac:dyDescent="0.2">
      <c r="A574">
        <v>13067030272</v>
      </c>
      <c r="B574" s="7">
        <v>4</v>
      </c>
      <c r="C574" s="7">
        <v>4</v>
      </c>
      <c r="D574" s="7">
        <v>0</v>
      </c>
      <c r="E574" s="7">
        <f>SUM(HousingProblemsTbl5[[#This Row],[T2_est77]:[T2_est91]])</f>
        <v>8</v>
      </c>
      <c r="F574" s="7">
        <v>10</v>
      </c>
      <c r="G574" s="7">
        <v>4</v>
      </c>
      <c r="H574" s="7">
        <v>45</v>
      </c>
      <c r="I574" s="7">
        <f>SUM(HousingProblemsTbl5[[#This Row],[T7_est109]:[T7_est151]])</f>
        <v>59</v>
      </c>
      <c r="J574" s="5">
        <f>IFERROR(HousingProblemsTbl5[[#This Row],[Total Rental Units with Severe Housing Problems and Equal to or less than 80% AMI]]/HousingProblemsTbl5[[#This Row],[Total Rental Units Equal to or less than 80% AMI]], "-")</f>
        <v>0.13559322033898305</v>
      </c>
    </row>
    <row r="575" spans="1:10" x14ac:dyDescent="0.2">
      <c r="A575">
        <v>13067030273</v>
      </c>
      <c r="B575" s="7">
        <v>0</v>
      </c>
      <c r="C575" s="7">
        <v>0</v>
      </c>
      <c r="D575" s="7">
        <v>0</v>
      </c>
      <c r="E575" s="7">
        <f>SUM(HousingProblemsTbl5[[#This Row],[T2_est77]:[T2_est91]])</f>
        <v>0</v>
      </c>
      <c r="F575" s="7">
        <v>40</v>
      </c>
      <c r="G575" s="7">
        <v>0</v>
      </c>
      <c r="H575" s="7">
        <v>0</v>
      </c>
      <c r="I575" s="7">
        <f>SUM(HousingProblemsTbl5[[#This Row],[T7_est109]:[T7_est151]])</f>
        <v>40</v>
      </c>
      <c r="J57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76" spans="1:10" x14ac:dyDescent="0.2">
      <c r="A576">
        <v>13067030274</v>
      </c>
      <c r="B576" s="7">
        <v>120</v>
      </c>
      <c r="C576" s="7">
        <v>10</v>
      </c>
      <c r="D576" s="7">
        <v>0</v>
      </c>
      <c r="E576" s="7">
        <f>SUM(HousingProblemsTbl5[[#This Row],[T2_est77]:[T2_est91]])</f>
        <v>130</v>
      </c>
      <c r="F576" s="7">
        <v>120</v>
      </c>
      <c r="G576" s="7">
        <v>20</v>
      </c>
      <c r="H576" s="7">
        <v>70</v>
      </c>
      <c r="I576" s="7">
        <f>SUM(HousingProblemsTbl5[[#This Row],[T7_est109]:[T7_est151]])</f>
        <v>210</v>
      </c>
      <c r="J576" s="5">
        <f>IFERROR(HousingProblemsTbl5[[#This Row],[Total Rental Units with Severe Housing Problems and Equal to or less than 80% AMI]]/HousingProblemsTbl5[[#This Row],[Total Rental Units Equal to or less than 80% AMI]], "-")</f>
        <v>0.61904761904761907</v>
      </c>
    </row>
    <row r="577" spans="1:10" x14ac:dyDescent="0.2">
      <c r="A577">
        <v>13067030275</v>
      </c>
      <c r="B577" s="7">
        <v>155</v>
      </c>
      <c r="C577" s="7">
        <v>65</v>
      </c>
      <c r="D577" s="7">
        <v>0</v>
      </c>
      <c r="E577" s="7">
        <f>SUM(HousingProblemsTbl5[[#This Row],[T2_est77]:[T2_est91]])</f>
        <v>220</v>
      </c>
      <c r="F577" s="7">
        <v>210</v>
      </c>
      <c r="G577" s="7">
        <v>155</v>
      </c>
      <c r="H577" s="7">
        <v>35</v>
      </c>
      <c r="I577" s="7">
        <f>SUM(HousingProblemsTbl5[[#This Row],[T7_est109]:[T7_est151]])</f>
        <v>400</v>
      </c>
      <c r="J577" s="5">
        <f>IFERROR(HousingProblemsTbl5[[#This Row],[Total Rental Units with Severe Housing Problems and Equal to or less than 80% AMI]]/HousingProblemsTbl5[[#This Row],[Total Rental Units Equal to or less than 80% AMI]], "-")</f>
        <v>0.55000000000000004</v>
      </c>
    </row>
    <row r="578" spans="1:10" x14ac:dyDescent="0.2">
      <c r="A578">
        <v>13067030276</v>
      </c>
      <c r="B578" s="7">
        <v>10</v>
      </c>
      <c r="C578" s="7">
        <v>0</v>
      </c>
      <c r="D578" s="7">
        <v>55</v>
      </c>
      <c r="E578" s="7">
        <f>SUM(HousingProblemsTbl5[[#This Row],[T2_est77]:[T2_est91]])</f>
        <v>65</v>
      </c>
      <c r="F578" s="7">
        <v>10</v>
      </c>
      <c r="G578" s="7">
        <v>0</v>
      </c>
      <c r="H578" s="7">
        <v>55</v>
      </c>
      <c r="I578" s="7">
        <f>SUM(HousingProblemsTbl5[[#This Row],[T7_est109]:[T7_est151]])</f>
        <v>65</v>
      </c>
      <c r="J57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579" spans="1:10" x14ac:dyDescent="0.2">
      <c r="A579">
        <v>13067030277</v>
      </c>
      <c r="B579" s="7">
        <v>0</v>
      </c>
      <c r="C579" s="7">
        <v>0</v>
      </c>
      <c r="D579" s="7">
        <v>0</v>
      </c>
      <c r="E579" s="7">
        <f>SUM(HousingProblemsTbl5[[#This Row],[T2_est77]:[T2_est91]])</f>
        <v>0</v>
      </c>
      <c r="F579" s="7">
        <v>0</v>
      </c>
      <c r="G579" s="7">
        <v>0</v>
      </c>
      <c r="H579" s="7">
        <v>0</v>
      </c>
      <c r="I579" s="7">
        <f>SUM(HousingProblemsTbl5[[#This Row],[T7_est109]:[T7_est151]])</f>
        <v>0</v>
      </c>
      <c r="J57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80" spans="1:10" x14ac:dyDescent="0.2">
      <c r="A580">
        <v>13067030278</v>
      </c>
      <c r="B580" s="7">
        <v>120</v>
      </c>
      <c r="C580" s="7">
        <v>10</v>
      </c>
      <c r="D580" s="7">
        <v>35</v>
      </c>
      <c r="E580" s="7">
        <f>SUM(HousingProblemsTbl5[[#This Row],[T2_est77]:[T2_est91]])</f>
        <v>165</v>
      </c>
      <c r="F580" s="7">
        <v>135</v>
      </c>
      <c r="G580" s="7">
        <v>95</v>
      </c>
      <c r="H580" s="7">
        <v>150</v>
      </c>
      <c r="I580" s="7">
        <f>SUM(HousingProblemsTbl5[[#This Row],[T7_est109]:[T7_est151]])</f>
        <v>380</v>
      </c>
      <c r="J580" s="5">
        <f>IFERROR(HousingProblemsTbl5[[#This Row],[Total Rental Units with Severe Housing Problems and Equal to or less than 80% AMI]]/HousingProblemsTbl5[[#This Row],[Total Rental Units Equal to or less than 80% AMI]], "-")</f>
        <v>0.43421052631578949</v>
      </c>
    </row>
    <row r="581" spans="1:10" x14ac:dyDescent="0.2">
      <c r="A581">
        <v>13067030319</v>
      </c>
      <c r="B581" s="7">
        <v>0</v>
      </c>
      <c r="C581" s="7">
        <v>15</v>
      </c>
      <c r="D581" s="7">
        <v>0</v>
      </c>
      <c r="E581" s="7">
        <f>SUM(HousingProblemsTbl5[[#This Row],[T2_est77]:[T2_est91]])</f>
        <v>15</v>
      </c>
      <c r="F581" s="7">
        <v>10</v>
      </c>
      <c r="G581" s="7">
        <v>15</v>
      </c>
      <c r="H581" s="7">
        <v>20</v>
      </c>
      <c r="I581" s="7">
        <f>SUM(HousingProblemsTbl5[[#This Row],[T7_est109]:[T7_est151]])</f>
        <v>45</v>
      </c>
      <c r="J581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582" spans="1:10" x14ac:dyDescent="0.2">
      <c r="A582">
        <v>13067030322</v>
      </c>
      <c r="B582" s="7">
        <v>10</v>
      </c>
      <c r="C582" s="7">
        <v>0</v>
      </c>
      <c r="D582" s="7">
        <v>0</v>
      </c>
      <c r="E582" s="7">
        <f>SUM(HousingProblemsTbl5[[#This Row],[T2_est77]:[T2_est91]])</f>
        <v>10</v>
      </c>
      <c r="F582" s="7">
        <v>10</v>
      </c>
      <c r="G582" s="7">
        <v>10</v>
      </c>
      <c r="H582" s="7">
        <v>0</v>
      </c>
      <c r="I582" s="7">
        <f>SUM(HousingProblemsTbl5[[#This Row],[T7_est109]:[T7_est151]])</f>
        <v>20</v>
      </c>
      <c r="J582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583" spans="1:10" x14ac:dyDescent="0.2">
      <c r="A583">
        <v>13067030324</v>
      </c>
      <c r="B583" s="7">
        <v>0</v>
      </c>
      <c r="C583" s="7">
        <v>0</v>
      </c>
      <c r="D583" s="7">
        <v>0</v>
      </c>
      <c r="E583" s="7">
        <f>SUM(HousingProblemsTbl5[[#This Row],[T2_est77]:[T2_est91]])</f>
        <v>0</v>
      </c>
      <c r="F583" s="7">
        <v>0</v>
      </c>
      <c r="G583" s="7">
        <v>0</v>
      </c>
      <c r="H583" s="7">
        <v>80</v>
      </c>
      <c r="I583" s="7">
        <f>SUM(HousingProblemsTbl5[[#This Row],[T7_est109]:[T7_est151]])</f>
        <v>80</v>
      </c>
      <c r="J58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84" spans="1:10" x14ac:dyDescent="0.2">
      <c r="A584">
        <v>13067030326</v>
      </c>
      <c r="B584" s="7">
        <v>0</v>
      </c>
      <c r="C584" s="7">
        <v>0</v>
      </c>
      <c r="D584" s="7">
        <v>0</v>
      </c>
      <c r="E584" s="7">
        <f>SUM(HousingProblemsTbl5[[#This Row],[T2_est77]:[T2_est91]])</f>
        <v>0</v>
      </c>
      <c r="F584" s="7">
        <v>0</v>
      </c>
      <c r="G584" s="7">
        <v>4</v>
      </c>
      <c r="H584" s="7">
        <v>0</v>
      </c>
      <c r="I584" s="7">
        <f>SUM(HousingProblemsTbl5[[#This Row],[T7_est109]:[T7_est151]])</f>
        <v>4</v>
      </c>
      <c r="J58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85" spans="1:10" x14ac:dyDescent="0.2">
      <c r="A585">
        <v>13067030327</v>
      </c>
      <c r="B585" s="7">
        <v>4</v>
      </c>
      <c r="C585" s="7">
        <v>20</v>
      </c>
      <c r="D585" s="7">
        <v>4</v>
      </c>
      <c r="E585" s="7">
        <f>SUM(HousingProblemsTbl5[[#This Row],[T2_est77]:[T2_est91]])</f>
        <v>28</v>
      </c>
      <c r="F585" s="7">
        <v>185</v>
      </c>
      <c r="G585" s="7">
        <v>50</v>
      </c>
      <c r="H585" s="7">
        <v>20</v>
      </c>
      <c r="I585" s="7">
        <f>SUM(HousingProblemsTbl5[[#This Row],[T7_est109]:[T7_est151]])</f>
        <v>255</v>
      </c>
      <c r="J585" s="5">
        <f>IFERROR(HousingProblemsTbl5[[#This Row],[Total Rental Units with Severe Housing Problems and Equal to or less than 80% AMI]]/HousingProblemsTbl5[[#This Row],[Total Rental Units Equal to or less than 80% AMI]], "-")</f>
        <v>0.10980392156862745</v>
      </c>
    </row>
    <row r="586" spans="1:10" x14ac:dyDescent="0.2">
      <c r="A586">
        <v>13067030329</v>
      </c>
      <c r="B586" s="7">
        <v>0</v>
      </c>
      <c r="C586" s="7">
        <v>35</v>
      </c>
      <c r="D586" s="7">
        <v>15</v>
      </c>
      <c r="E586" s="7">
        <f>SUM(HousingProblemsTbl5[[#This Row],[T2_est77]:[T2_est91]])</f>
        <v>50</v>
      </c>
      <c r="F586" s="7">
        <v>0</v>
      </c>
      <c r="G586" s="7">
        <v>35</v>
      </c>
      <c r="H586" s="7">
        <v>65</v>
      </c>
      <c r="I586" s="7">
        <f>SUM(HousingProblemsTbl5[[#This Row],[T7_est109]:[T7_est151]])</f>
        <v>100</v>
      </c>
      <c r="J586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587" spans="1:10" x14ac:dyDescent="0.2">
      <c r="A587">
        <v>13067030331</v>
      </c>
      <c r="B587" s="7">
        <v>0</v>
      </c>
      <c r="C587" s="7">
        <v>0</v>
      </c>
      <c r="D587" s="7">
        <v>0</v>
      </c>
      <c r="E587" s="7">
        <f>SUM(HousingProblemsTbl5[[#This Row],[T2_est77]:[T2_est91]])</f>
        <v>0</v>
      </c>
      <c r="F587" s="7">
        <v>4</v>
      </c>
      <c r="G587" s="7">
        <v>0</v>
      </c>
      <c r="H587" s="7">
        <v>0</v>
      </c>
      <c r="I587" s="7">
        <f>SUM(HousingProblemsTbl5[[#This Row],[T7_est109]:[T7_est151]])</f>
        <v>4</v>
      </c>
      <c r="J58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88" spans="1:10" x14ac:dyDescent="0.2">
      <c r="A588">
        <v>13067030332</v>
      </c>
      <c r="B588" s="7">
        <v>0</v>
      </c>
      <c r="C588" s="7">
        <v>0</v>
      </c>
      <c r="D588" s="7">
        <v>20</v>
      </c>
      <c r="E588" s="7">
        <f>SUM(HousingProblemsTbl5[[#This Row],[T2_est77]:[T2_est91]])</f>
        <v>20</v>
      </c>
      <c r="F588" s="7">
        <v>0</v>
      </c>
      <c r="G588" s="7">
        <v>0</v>
      </c>
      <c r="H588" s="7">
        <v>30</v>
      </c>
      <c r="I588" s="7">
        <f>SUM(HousingProblemsTbl5[[#This Row],[T7_est109]:[T7_est151]])</f>
        <v>30</v>
      </c>
      <c r="J588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589" spans="1:10" x14ac:dyDescent="0.2">
      <c r="A589">
        <v>13067030334</v>
      </c>
      <c r="B589" s="7">
        <v>0</v>
      </c>
      <c r="C589" s="7">
        <v>0</v>
      </c>
      <c r="D589" s="7">
        <v>20</v>
      </c>
      <c r="E589" s="7">
        <f>SUM(HousingProblemsTbl5[[#This Row],[T2_est77]:[T2_est91]])</f>
        <v>20</v>
      </c>
      <c r="F589" s="7">
        <v>0</v>
      </c>
      <c r="G589" s="7">
        <v>10</v>
      </c>
      <c r="H589" s="7">
        <v>30</v>
      </c>
      <c r="I589" s="7">
        <f>SUM(HousingProblemsTbl5[[#This Row],[T7_est109]:[T7_est151]])</f>
        <v>40</v>
      </c>
      <c r="J589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590" spans="1:10" x14ac:dyDescent="0.2">
      <c r="A590">
        <v>13067030335</v>
      </c>
      <c r="B590" s="7">
        <v>0</v>
      </c>
      <c r="C590" s="7">
        <v>0</v>
      </c>
      <c r="D590" s="7">
        <v>0</v>
      </c>
      <c r="E590" s="7">
        <f>SUM(HousingProblemsTbl5[[#This Row],[T2_est77]:[T2_est91]])</f>
        <v>0</v>
      </c>
      <c r="F590" s="7">
        <v>20</v>
      </c>
      <c r="G590" s="7">
        <v>0</v>
      </c>
      <c r="H590" s="7">
        <v>0</v>
      </c>
      <c r="I590" s="7">
        <f>SUM(HousingProblemsTbl5[[#This Row],[T7_est109]:[T7_est151]])</f>
        <v>20</v>
      </c>
      <c r="J59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91" spans="1:10" x14ac:dyDescent="0.2">
      <c r="A591">
        <v>13067030337</v>
      </c>
      <c r="B591" s="7">
        <v>0</v>
      </c>
      <c r="C591" s="7">
        <v>10</v>
      </c>
      <c r="D591" s="7">
        <v>0</v>
      </c>
      <c r="E591" s="7">
        <f>SUM(HousingProblemsTbl5[[#This Row],[T2_est77]:[T2_est91]])</f>
        <v>10</v>
      </c>
      <c r="F591" s="7">
        <v>0</v>
      </c>
      <c r="G591" s="7">
        <v>10</v>
      </c>
      <c r="H591" s="7">
        <v>0</v>
      </c>
      <c r="I591" s="7">
        <f>SUM(HousingProblemsTbl5[[#This Row],[T7_est109]:[T7_est151]])</f>
        <v>10</v>
      </c>
      <c r="J59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592" spans="1:10" x14ac:dyDescent="0.2">
      <c r="A592">
        <v>13067030340</v>
      </c>
      <c r="B592" s="7">
        <v>0</v>
      </c>
      <c r="C592" s="7">
        <v>0</v>
      </c>
      <c r="D592" s="7">
        <v>0</v>
      </c>
      <c r="E592" s="7">
        <f>SUM(HousingProblemsTbl5[[#This Row],[T2_est77]:[T2_est91]])</f>
        <v>0</v>
      </c>
      <c r="F592" s="7">
        <v>0</v>
      </c>
      <c r="G592" s="7">
        <v>0</v>
      </c>
      <c r="H592" s="7">
        <v>15</v>
      </c>
      <c r="I592" s="7">
        <f>SUM(HousingProblemsTbl5[[#This Row],[T7_est109]:[T7_est151]])</f>
        <v>15</v>
      </c>
      <c r="J59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93" spans="1:10" x14ac:dyDescent="0.2">
      <c r="A593">
        <v>13067030341</v>
      </c>
      <c r="B593" s="7">
        <v>0</v>
      </c>
      <c r="C593" s="7">
        <v>0</v>
      </c>
      <c r="D593" s="7">
        <v>0</v>
      </c>
      <c r="E593" s="7">
        <f>SUM(HousingProblemsTbl5[[#This Row],[T2_est77]:[T2_est91]])</f>
        <v>0</v>
      </c>
      <c r="F593" s="7">
        <v>0</v>
      </c>
      <c r="G593" s="7">
        <v>0</v>
      </c>
      <c r="H593" s="7">
        <v>35</v>
      </c>
      <c r="I593" s="7">
        <f>SUM(HousingProblemsTbl5[[#This Row],[T7_est109]:[T7_est151]])</f>
        <v>35</v>
      </c>
      <c r="J59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594" spans="1:10" x14ac:dyDescent="0.2">
      <c r="A594">
        <v>13067030342</v>
      </c>
      <c r="B594" s="7">
        <v>0</v>
      </c>
      <c r="C594" s="7">
        <v>0</v>
      </c>
      <c r="D594" s="7">
        <v>0</v>
      </c>
      <c r="E594" s="7">
        <f>SUM(HousingProblemsTbl5[[#This Row],[T2_est77]:[T2_est91]])</f>
        <v>0</v>
      </c>
      <c r="F594" s="7">
        <v>0</v>
      </c>
      <c r="G594" s="7">
        <v>0</v>
      </c>
      <c r="H594" s="7">
        <v>0</v>
      </c>
      <c r="I594" s="7">
        <f>SUM(HousingProblemsTbl5[[#This Row],[T7_est109]:[T7_est151]])</f>
        <v>0</v>
      </c>
      <c r="J59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95" spans="1:10" x14ac:dyDescent="0.2">
      <c r="A595">
        <v>13067030343</v>
      </c>
      <c r="B595" s="7">
        <v>0</v>
      </c>
      <c r="C595" s="7">
        <v>0</v>
      </c>
      <c r="D595" s="7">
        <v>0</v>
      </c>
      <c r="E595" s="7">
        <f>SUM(HousingProblemsTbl5[[#This Row],[T2_est77]:[T2_est91]])</f>
        <v>0</v>
      </c>
      <c r="F595" s="7">
        <v>0</v>
      </c>
      <c r="G595" s="7">
        <v>0</v>
      </c>
      <c r="H595" s="7">
        <v>0</v>
      </c>
      <c r="I595" s="7">
        <f>SUM(HousingProblemsTbl5[[#This Row],[T7_est109]:[T7_est151]])</f>
        <v>0</v>
      </c>
      <c r="J59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596" spans="1:10" x14ac:dyDescent="0.2">
      <c r="A596">
        <v>13067030344</v>
      </c>
      <c r="B596" s="7">
        <v>125</v>
      </c>
      <c r="C596" s="7">
        <v>255</v>
      </c>
      <c r="D596" s="7">
        <v>80</v>
      </c>
      <c r="E596" s="7">
        <f>SUM(HousingProblemsTbl5[[#This Row],[T2_est77]:[T2_est91]])</f>
        <v>460</v>
      </c>
      <c r="F596" s="7">
        <v>140</v>
      </c>
      <c r="G596" s="7">
        <v>340</v>
      </c>
      <c r="H596" s="7">
        <v>525</v>
      </c>
      <c r="I596" s="7">
        <f>SUM(HousingProblemsTbl5[[#This Row],[T7_est109]:[T7_est151]])</f>
        <v>1005</v>
      </c>
      <c r="J596" s="5">
        <f>IFERROR(HousingProblemsTbl5[[#This Row],[Total Rental Units with Severe Housing Problems and Equal to or less than 80% AMI]]/HousingProblemsTbl5[[#This Row],[Total Rental Units Equal to or less than 80% AMI]], "-")</f>
        <v>0.45771144278606968</v>
      </c>
    </row>
    <row r="597" spans="1:10" x14ac:dyDescent="0.2">
      <c r="A597">
        <v>13067030345</v>
      </c>
      <c r="B597" s="7">
        <v>235</v>
      </c>
      <c r="C597" s="7">
        <v>45</v>
      </c>
      <c r="D597" s="7">
        <v>75</v>
      </c>
      <c r="E597" s="7">
        <f>SUM(HousingProblemsTbl5[[#This Row],[T2_est77]:[T2_est91]])</f>
        <v>355</v>
      </c>
      <c r="F597" s="7">
        <v>250</v>
      </c>
      <c r="G597" s="7">
        <v>60</v>
      </c>
      <c r="H597" s="7">
        <v>475</v>
      </c>
      <c r="I597" s="7">
        <f>SUM(HousingProblemsTbl5[[#This Row],[T7_est109]:[T7_est151]])</f>
        <v>785</v>
      </c>
      <c r="J597" s="5">
        <f>IFERROR(HousingProblemsTbl5[[#This Row],[Total Rental Units with Severe Housing Problems and Equal to or less than 80% AMI]]/HousingProblemsTbl5[[#This Row],[Total Rental Units Equal to or less than 80% AMI]], "-")</f>
        <v>0.45222929936305734</v>
      </c>
    </row>
    <row r="598" spans="1:10" x14ac:dyDescent="0.2">
      <c r="A598">
        <v>13067030346</v>
      </c>
      <c r="B598" s="7">
        <v>50</v>
      </c>
      <c r="C598" s="7">
        <v>0</v>
      </c>
      <c r="D598" s="7">
        <v>30</v>
      </c>
      <c r="E598" s="7">
        <f>SUM(HousingProblemsTbl5[[#This Row],[T2_est77]:[T2_est91]])</f>
        <v>80</v>
      </c>
      <c r="F598" s="7">
        <v>50</v>
      </c>
      <c r="G598" s="7">
        <v>4</v>
      </c>
      <c r="H598" s="7">
        <v>130</v>
      </c>
      <c r="I598" s="7">
        <f>SUM(HousingProblemsTbl5[[#This Row],[T7_est109]:[T7_est151]])</f>
        <v>184</v>
      </c>
      <c r="J598" s="5">
        <f>IFERROR(HousingProblemsTbl5[[#This Row],[Total Rental Units with Severe Housing Problems and Equal to or less than 80% AMI]]/HousingProblemsTbl5[[#This Row],[Total Rental Units Equal to or less than 80% AMI]], "-")</f>
        <v>0.43478260869565216</v>
      </c>
    </row>
    <row r="599" spans="1:10" x14ac:dyDescent="0.2">
      <c r="A599">
        <v>13067030347</v>
      </c>
      <c r="B599" s="7">
        <v>0</v>
      </c>
      <c r="C599" s="7">
        <v>0</v>
      </c>
      <c r="D599" s="7">
        <v>4</v>
      </c>
      <c r="E599" s="7">
        <f>SUM(HousingProblemsTbl5[[#This Row],[T2_est77]:[T2_est91]])</f>
        <v>4</v>
      </c>
      <c r="F599" s="7">
        <v>0</v>
      </c>
      <c r="G599" s="7">
        <v>15</v>
      </c>
      <c r="H599" s="7">
        <v>145</v>
      </c>
      <c r="I599" s="7">
        <f>SUM(HousingProblemsTbl5[[#This Row],[T7_est109]:[T7_est151]])</f>
        <v>160</v>
      </c>
      <c r="J599" s="5">
        <f>IFERROR(HousingProblemsTbl5[[#This Row],[Total Rental Units with Severe Housing Problems and Equal to or less than 80% AMI]]/HousingProblemsTbl5[[#This Row],[Total Rental Units Equal to or less than 80% AMI]], "-")</f>
        <v>2.5000000000000001E-2</v>
      </c>
    </row>
    <row r="600" spans="1:10" x14ac:dyDescent="0.2">
      <c r="A600">
        <v>13067030348</v>
      </c>
      <c r="B600" s="7">
        <v>55</v>
      </c>
      <c r="C600" s="7">
        <v>0</v>
      </c>
      <c r="D600" s="7">
        <v>0</v>
      </c>
      <c r="E600" s="7">
        <f>SUM(HousingProblemsTbl5[[#This Row],[T2_est77]:[T2_est91]])</f>
        <v>55</v>
      </c>
      <c r="F600" s="7">
        <v>85</v>
      </c>
      <c r="G600" s="7">
        <v>0</v>
      </c>
      <c r="H600" s="7">
        <v>25</v>
      </c>
      <c r="I600" s="7">
        <f>SUM(HousingProblemsTbl5[[#This Row],[T7_est109]:[T7_est151]])</f>
        <v>110</v>
      </c>
      <c r="J600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601" spans="1:10" x14ac:dyDescent="0.2">
      <c r="A601">
        <v>13067030349</v>
      </c>
      <c r="B601" s="7">
        <v>0</v>
      </c>
      <c r="C601" s="7">
        <v>4</v>
      </c>
      <c r="D601" s="7">
        <v>55</v>
      </c>
      <c r="E601" s="7">
        <f>SUM(HousingProblemsTbl5[[#This Row],[T2_est77]:[T2_est91]])</f>
        <v>59</v>
      </c>
      <c r="F601" s="7">
        <v>45</v>
      </c>
      <c r="G601" s="7">
        <v>4</v>
      </c>
      <c r="H601" s="7">
        <v>115</v>
      </c>
      <c r="I601" s="7">
        <f>SUM(HousingProblemsTbl5[[#This Row],[T7_est109]:[T7_est151]])</f>
        <v>164</v>
      </c>
      <c r="J601" s="5">
        <f>IFERROR(HousingProblemsTbl5[[#This Row],[Total Rental Units with Severe Housing Problems and Equal to or less than 80% AMI]]/HousingProblemsTbl5[[#This Row],[Total Rental Units Equal to or less than 80% AMI]], "-")</f>
        <v>0.3597560975609756</v>
      </c>
    </row>
    <row r="602" spans="1:10" x14ac:dyDescent="0.2">
      <c r="A602">
        <v>13067030350</v>
      </c>
      <c r="B602" s="7">
        <v>0</v>
      </c>
      <c r="C602" s="7">
        <v>0</v>
      </c>
      <c r="D602" s="7">
        <v>0</v>
      </c>
      <c r="E602" s="7">
        <f>SUM(HousingProblemsTbl5[[#This Row],[T2_est77]:[T2_est91]])</f>
        <v>0</v>
      </c>
      <c r="F602" s="7">
        <v>10</v>
      </c>
      <c r="G602" s="7">
        <v>0</v>
      </c>
      <c r="H602" s="7">
        <v>0</v>
      </c>
      <c r="I602" s="7">
        <f>SUM(HousingProblemsTbl5[[#This Row],[T7_est109]:[T7_est151]])</f>
        <v>10</v>
      </c>
      <c r="J60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603" spans="1:10" x14ac:dyDescent="0.2">
      <c r="A603">
        <v>13067030351</v>
      </c>
      <c r="B603" s="7">
        <v>0</v>
      </c>
      <c r="C603" s="7">
        <v>0</v>
      </c>
      <c r="D603" s="7">
        <v>0</v>
      </c>
      <c r="E603" s="7">
        <f>SUM(HousingProblemsTbl5[[#This Row],[T2_est77]:[T2_est91]])</f>
        <v>0</v>
      </c>
      <c r="F603" s="7">
        <v>0</v>
      </c>
      <c r="G603" s="7">
        <v>0</v>
      </c>
      <c r="H603" s="7">
        <v>0</v>
      </c>
      <c r="I603" s="7">
        <f>SUM(HousingProblemsTbl5[[#This Row],[T7_est109]:[T7_est151]])</f>
        <v>0</v>
      </c>
      <c r="J60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04" spans="1:10" x14ac:dyDescent="0.2">
      <c r="A604">
        <v>13067030352</v>
      </c>
      <c r="B604" s="7">
        <v>180</v>
      </c>
      <c r="C604" s="7">
        <v>0</v>
      </c>
      <c r="D604" s="7">
        <v>0</v>
      </c>
      <c r="E604" s="7">
        <f>SUM(HousingProblemsTbl5[[#This Row],[T2_est77]:[T2_est91]])</f>
        <v>180</v>
      </c>
      <c r="F604" s="7">
        <v>180</v>
      </c>
      <c r="G604" s="7">
        <v>0</v>
      </c>
      <c r="H604" s="7">
        <v>0</v>
      </c>
      <c r="I604" s="7">
        <f>SUM(HousingProblemsTbl5[[#This Row],[T7_est109]:[T7_est151]])</f>
        <v>180</v>
      </c>
      <c r="J60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605" spans="1:10" x14ac:dyDescent="0.2">
      <c r="A605">
        <v>13067030353</v>
      </c>
      <c r="B605" s="7">
        <v>50</v>
      </c>
      <c r="C605" s="7">
        <v>0</v>
      </c>
      <c r="D605" s="7">
        <v>0</v>
      </c>
      <c r="E605" s="7">
        <f>SUM(HousingProblemsTbl5[[#This Row],[T2_est77]:[T2_est91]])</f>
        <v>50</v>
      </c>
      <c r="F605" s="7">
        <v>95</v>
      </c>
      <c r="G605" s="7">
        <v>15</v>
      </c>
      <c r="H605" s="7">
        <v>105</v>
      </c>
      <c r="I605" s="7">
        <f>SUM(HousingProblemsTbl5[[#This Row],[T7_est109]:[T7_est151]])</f>
        <v>215</v>
      </c>
      <c r="J605" s="5">
        <f>IFERROR(HousingProblemsTbl5[[#This Row],[Total Rental Units with Severe Housing Problems and Equal to or less than 80% AMI]]/HousingProblemsTbl5[[#This Row],[Total Rental Units Equal to or less than 80% AMI]], "-")</f>
        <v>0.23255813953488372</v>
      </c>
    </row>
    <row r="606" spans="1:10" x14ac:dyDescent="0.2">
      <c r="A606">
        <v>13067030354</v>
      </c>
      <c r="B606" s="7">
        <v>10</v>
      </c>
      <c r="C606" s="7">
        <v>15</v>
      </c>
      <c r="D606" s="7">
        <v>0</v>
      </c>
      <c r="E606" s="7">
        <f>SUM(HousingProblemsTbl5[[#This Row],[T2_est77]:[T2_est91]])</f>
        <v>25</v>
      </c>
      <c r="F606" s="7">
        <v>10</v>
      </c>
      <c r="G606" s="7">
        <v>30</v>
      </c>
      <c r="H606" s="7">
        <v>110</v>
      </c>
      <c r="I606" s="7">
        <f>SUM(HousingProblemsTbl5[[#This Row],[T7_est109]:[T7_est151]])</f>
        <v>150</v>
      </c>
      <c r="J606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607" spans="1:10" x14ac:dyDescent="0.2">
      <c r="A607">
        <v>13067030355</v>
      </c>
      <c r="B607" s="7">
        <v>20</v>
      </c>
      <c r="C607" s="7">
        <v>105</v>
      </c>
      <c r="D607" s="7">
        <v>60</v>
      </c>
      <c r="E607" s="7">
        <f>SUM(HousingProblemsTbl5[[#This Row],[T2_est77]:[T2_est91]])</f>
        <v>185</v>
      </c>
      <c r="F607" s="7">
        <v>25</v>
      </c>
      <c r="G607" s="7">
        <v>105</v>
      </c>
      <c r="H607" s="7">
        <v>205</v>
      </c>
      <c r="I607" s="7">
        <f>SUM(HousingProblemsTbl5[[#This Row],[T7_est109]:[T7_est151]])</f>
        <v>335</v>
      </c>
      <c r="J607" s="5">
        <f>IFERROR(HousingProblemsTbl5[[#This Row],[Total Rental Units with Severe Housing Problems and Equal to or less than 80% AMI]]/HousingProblemsTbl5[[#This Row],[Total Rental Units Equal to or less than 80% AMI]], "-")</f>
        <v>0.55223880597014929</v>
      </c>
    </row>
    <row r="608" spans="1:10" x14ac:dyDescent="0.2">
      <c r="A608">
        <v>13067030356</v>
      </c>
      <c r="B608" s="7">
        <v>115</v>
      </c>
      <c r="C608" s="7">
        <v>105</v>
      </c>
      <c r="D608" s="7">
        <v>0</v>
      </c>
      <c r="E608" s="7">
        <f>SUM(HousingProblemsTbl5[[#This Row],[T2_est77]:[T2_est91]])</f>
        <v>220</v>
      </c>
      <c r="F608" s="7">
        <v>115</v>
      </c>
      <c r="G608" s="7">
        <v>160</v>
      </c>
      <c r="H608" s="7">
        <v>340</v>
      </c>
      <c r="I608" s="7">
        <f>SUM(HousingProblemsTbl5[[#This Row],[T7_est109]:[T7_est151]])</f>
        <v>615</v>
      </c>
      <c r="J608" s="5">
        <f>IFERROR(HousingProblemsTbl5[[#This Row],[Total Rental Units with Severe Housing Problems and Equal to or less than 80% AMI]]/HousingProblemsTbl5[[#This Row],[Total Rental Units Equal to or less than 80% AMI]], "-")</f>
        <v>0.35772357723577236</v>
      </c>
    </row>
    <row r="609" spans="1:10" x14ac:dyDescent="0.2">
      <c r="A609">
        <v>13067030357</v>
      </c>
      <c r="B609" s="7">
        <v>0</v>
      </c>
      <c r="C609" s="7">
        <v>0</v>
      </c>
      <c r="D609" s="7">
        <v>0</v>
      </c>
      <c r="E609" s="7">
        <f>SUM(HousingProblemsTbl5[[#This Row],[T2_est77]:[T2_est91]])</f>
        <v>0</v>
      </c>
      <c r="F609" s="7">
        <v>0</v>
      </c>
      <c r="G609" s="7">
        <v>0</v>
      </c>
      <c r="H609" s="7">
        <v>0</v>
      </c>
      <c r="I609" s="7">
        <f>SUM(HousingProblemsTbl5[[#This Row],[T7_est109]:[T7_est151]])</f>
        <v>0</v>
      </c>
      <c r="J60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10" spans="1:10" x14ac:dyDescent="0.2">
      <c r="A610">
        <v>13067030358</v>
      </c>
      <c r="B610" s="7">
        <v>20</v>
      </c>
      <c r="C610" s="7">
        <v>0</v>
      </c>
      <c r="D610" s="7">
        <v>0</v>
      </c>
      <c r="E610" s="7">
        <f>SUM(HousingProblemsTbl5[[#This Row],[T2_est77]:[T2_est91]])</f>
        <v>20</v>
      </c>
      <c r="F610" s="7">
        <v>20</v>
      </c>
      <c r="G610" s="7">
        <v>0</v>
      </c>
      <c r="H610" s="7">
        <v>10</v>
      </c>
      <c r="I610" s="7">
        <f>SUM(HousingProblemsTbl5[[#This Row],[T7_est109]:[T7_est151]])</f>
        <v>30</v>
      </c>
      <c r="J610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611" spans="1:10" x14ac:dyDescent="0.2">
      <c r="A611">
        <v>13067030359</v>
      </c>
      <c r="B611" s="7">
        <v>0</v>
      </c>
      <c r="C611" s="7">
        <v>0</v>
      </c>
      <c r="D611" s="7">
        <v>15</v>
      </c>
      <c r="E611" s="7">
        <f>SUM(HousingProblemsTbl5[[#This Row],[T2_est77]:[T2_est91]])</f>
        <v>15</v>
      </c>
      <c r="F611" s="7">
        <v>0</v>
      </c>
      <c r="G611" s="7">
        <v>0</v>
      </c>
      <c r="H611" s="7">
        <v>30</v>
      </c>
      <c r="I611" s="7">
        <f>SUM(HousingProblemsTbl5[[#This Row],[T7_est109]:[T7_est151]])</f>
        <v>30</v>
      </c>
      <c r="J611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612" spans="1:10" x14ac:dyDescent="0.2">
      <c r="A612">
        <v>13067030360</v>
      </c>
      <c r="B612" s="7">
        <v>0</v>
      </c>
      <c r="C612" s="7">
        <v>0</v>
      </c>
      <c r="D612" s="7">
        <v>0</v>
      </c>
      <c r="E612" s="7">
        <f>SUM(HousingProblemsTbl5[[#This Row],[T2_est77]:[T2_est91]])</f>
        <v>0</v>
      </c>
      <c r="F612" s="7">
        <v>0</v>
      </c>
      <c r="G612" s="7">
        <v>0</v>
      </c>
      <c r="H612" s="7">
        <v>0</v>
      </c>
      <c r="I612" s="7">
        <f>SUM(HousingProblemsTbl5[[#This Row],[T7_est109]:[T7_est151]])</f>
        <v>0</v>
      </c>
      <c r="J61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13" spans="1:10" x14ac:dyDescent="0.2">
      <c r="A613">
        <v>13067030361</v>
      </c>
      <c r="B613" s="7">
        <v>55</v>
      </c>
      <c r="C613" s="7">
        <v>50</v>
      </c>
      <c r="D613" s="7">
        <v>55</v>
      </c>
      <c r="E613" s="7">
        <f>SUM(HousingProblemsTbl5[[#This Row],[T2_est77]:[T2_est91]])</f>
        <v>160</v>
      </c>
      <c r="F613" s="7">
        <v>55</v>
      </c>
      <c r="G613" s="7">
        <v>50</v>
      </c>
      <c r="H613" s="7">
        <v>75</v>
      </c>
      <c r="I613" s="7">
        <f>SUM(HousingProblemsTbl5[[#This Row],[T7_est109]:[T7_est151]])</f>
        <v>180</v>
      </c>
      <c r="J613" s="5">
        <f>IFERROR(HousingProblemsTbl5[[#This Row],[Total Rental Units with Severe Housing Problems and Equal to or less than 80% AMI]]/HousingProblemsTbl5[[#This Row],[Total Rental Units Equal to or less than 80% AMI]], "-")</f>
        <v>0.88888888888888884</v>
      </c>
    </row>
    <row r="614" spans="1:10" x14ac:dyDescent="0.2">
      <c r="A614">
        <v>13067030362</v>
      </c>
      <c r="B614" s="7">
        <v>0</v>
      </c>
      <c r="C614" s="7">
        <v>0</v>
      </c>
      <c r="D614" s="7">
        <v>0</v>
      </c>
      <c r="E614" s="7">
        <f>SUM(HousingProblemsTbl5[[#This Row],[T2_est77]:[T2_est91]])</f>
        <v>0</v>
      </c>
      <c r="F614" s="7">
        <v>0</v>
      </c>
      <c r="G614" s="7">
        <v>0</v>
      </c>
      <c r="H614" s="7">
        <v>0</v>
      </c>
      <c r="I614" s="7">
        <f>SUM(HousingProblemsTbl5[[#This Row],[T7_est109]:[T7_est151]])</f>
        <v>0</v>
      </c>
      <c r="J61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15" spans="1:10" x14ac:dyDescent="0.2">
      <c r="A615">
        <v>13067030363</v>
      </c>
      <c r="B615" s="7">
        <v>0</v>
      </c>
      <c r="C615" s="7">
        <v>0</v>
      </c>
      <c r="D615" s="7">
        <v>0</v>
      </c>
      <c r="E615" s="7">
        <f>SUM(HousingProblemsTbl5[[#This Row],[T2_est77]:[T2_est91]])</f>
        <v>0</v>
      </c>
      <c r="F615" s="7">
        <v>25</v>
      </c>
      <c r="G615" s="7">
        <v>0</v>
      </c>
      <c r="H615" s="7">
        <v>100</v>
      </c>
      <c r="I615" s="7">
        <f>SUM(HousingProblemsTbl5[[#This Row],[T7_est109]:[T7_est151]])</f>
        <v>125</v>
      </c>
      <c r="J61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616" spans="1:10" x14ac:dyDescent="0.2">
      <c r="A616">
        <v>13067030364</v>
      </c>
      <c r="B616" s="7">
        <v>10</v>
      </c>
      <c r="C616" s="7">
        <v>0</v>
      </c>
      <c r="D616" s="7">
        <v>0</v>
      </c>
      <c r="E616" s="7">
        <f>SUM(HousingProblemsTbl5[[#This Row],[T2_est77]:[T2_est91]])</f>
        <v>10</v>
      </c>
      <c r="F616" s="7">
        <v>10</v>
      </c>
      <c r="G616" s="7">
        <v>0</v>
      </c>
      <c r="H616" s="7">
        <v>0</v>
      </c>
      <c r="I616" s="7">
        <f>SUM(HousingProblemsTbl5[[#This Row],[T7_est109]:[T7_est151]])</f>
        <v>10</v>
      </c>
      <c r="J61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617" spans="1:10" x14ac:dyDescent="0.2">
      <c r="A617">
        <v>13067030365</v>
      </c>
      <c r="B617" s="7">
        <v>0</v>
      </c>
      <c r="C617" s="7">
        <v>0</v>
      </c>
      <c r="D617" s="7">
        <v>0</v>
      </c>
      <c r="E617" s="7">
        <f>SUM(HousingProblemsTbl5[[#This Row],[T2_est77]:[T2_est91]])</f>
        <v>0</v>
      </c>
      <c r="F617" s="7">
        <v>40</v>
      </c>
      <c r="G617" s="7">
        <v>0</v>
      </c>
      <c r="H617" s="7">
        <v>0</v>
      </c>
      <c r="I617" s="7">
        <f>SUM(HousingProblemsTbl5[[#This Row],[T7_est109]:[T7_est151]])</f>
        <v>40</v>
      </c>
      <c r="J61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618" spans="1:10" x14ac:dyDescent="0.2">
      <c r="A618">
        <v>13067030366</v>
      </c>
      <c r="B618" s="7">
        <v>0</v>
      </c>
      <c r="C618" s="7">
        <v>0</v>
      </c>
      <c r="D618" s="7">
        <v>10</v>
      </c>
      <c r="E618" s="7">
        <f>SUM(HousingProblemsTbl5[[#This Row],[T2_est77]:[T2_est91]])</f>
        <v>10</v>
      </c>
      <c r="F618" s="7">
        <v>0</v>
      </c>
      <c r="G618" s="7">
        <v>0</v>
      </c>
      <c r="H618" s="7">
        <v>10</v>
      </c>
      <c r="I618" s="7">
        <f>SUM(HousingProblemsTbl5[[#This Row],[T7_est109]:[T7_est151]])</f>
        <v>10</v>
      </c>
      <c r="J61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619" spans="1:10" x14ac:dyDescent="0.2">
      <c r="A619">
        <v>13067030367</v>
      </c>
      <c r="B619" s="7">
        <v>0</v>
      </c>
      <c r="C619" s="7">
        <v>0</v>
      </c>
      <c r="D619" s="7">
        <v>35</v>
      </c>
      <c r="E619" s="7">
        <f>SUM(HousingProblemsTbl5[[#This Row],[T2_est77]:[T2_est91]])</f>
        <v>35</v>
      </c>
      <c r="F619" s="7">
        <v>0</v>
      </c>
      <c r="G619" s="7">
        <v>0</v>
      </c>
      <c r="H619" s="7">
        <v>50</v>
      </c>
      <c r="I619" s="7">
        <f>SUM(HousingProblemsTbl5[[#This Row],[T7_est109]:[T7_est151]])</f>
        <v>50</v>
      </c>
      <c r="J619" s="5">
        <f>IFERROR(HousingProblemsTbl5[[#This Row],[Total Rental Units with Severe Housing Problems and Equal to or less than 80% AMI]]/HousingProblemsTbl5[[#This Row],[Total Rental Units Equal to or less than 80% AMI]], "-")</f>
        <v>0.7</v>
      </c>
    </row>
    <row r="620" spans="1:10" x14ac:dyDescent="0.2">
      <c r="A620">
        <v>13067030368</v>
      </c>
      <c r="B620" s="7">
        <v>20</v>
      </c>
      <c r="C620" s="7">
        <v>0</v>
      </c>
      <c r="D620" s="7">
        <v>0</v>
      </c>
      <c r="E620" s="7">
        <f>SUM(HousingProblemsTbl5[[#This Row],[T2_est77]:[T2_est91]])</f>
        <v>20</v>
      </c>
      <c r="F620" s="7">
        <v>20</v>
      </c>
      <c r="G620" s="7">
        <v>0</v>
      </c>
      <c r="H620" s="7">
        <v>25</v>
      </c>
      <c r="I620" s="7">
        <f>SUM(HousingProblemsTbl5[[#This Row],[T7_est109]:[T7_est151]])</f>
        <v>45</v>
      </c>
      <c r="J620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621" spans="1:10" x14ac:dyDescent="0.2">
      <c r="A621">
        <v>13067030369</v>
      </c>
      <c r="B621" s="7">
        <v>0</v>
      </c>
      <c r="C621" s="7">
        <v>0</v>
      </c>
      <c r="D621" s="7">
        <v>0</v>
      </c>
      <c r="E621" s="7">
        <f>SUM(HousingProblemsTbl5[[#This Row],[T2_est77]:[T2_est91]])</f>
        <v>0</v>
      </c>
      <c r="F621" s="7">
        <v>0</v>
      </c>
      <c r="G621" s="7">
        <v>0</v>
      </c>
      <c r="H621" s="7">
        <v>0</v>
      </c>
      <c r="I621" s="7">
        <f>SUM(HousingProblemsTbl5[[#This Row],[T7_est109]:[T7_est151]])</f>
        <v>0</v>
      </c>
      <c r="J62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22" spans="1:10" x14ac:dyDescent="0.2">
      <c r="A622">
        <v>13067030370</v>
      </c>
      <c r="B622" s="7">
        <v>0</v>
      </c>
      <c r="C622" s="7">
        <v>0</v>
      </c>
      <c r="D622" s="7">
        <v>0</v>
      </c>
      <c r="E622" s="7">
        <f>SUM(HousingProblemsTbl5[[#This Row],[T2_est77]:[T2_est91]])</f>
        <v>0</v>
      </c>
      <c r="F622" s="7">
        <v>0</v>
      </c>
      <c r="G622" s="7">
        <v>10</v>
      </c>
      <c r="H622" s="7">
        <v>0</v>
      </c>
      <c r="I622" s="7">
        <f>SUM(HousingProblemsTbl5[[#This Row],[T7_est109]:[T7_est151]])</f>
        <v>10</v>
      </c>
      <c r="J62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623" spans="1:10" x14ac:dyDescent="0.2">
      <c r="A623">
        <v>13067030405</v>
      </c>
      <c r="B623" s="7">
        <v>150</v>
      </c>
      <c r="C623" s="7">
        <v>120</v>
      </c>
      <c r="D623" s="7">
        <v>70</v>
      </c>
      <c r="E623" s="7">
        <f>SUM(HousingProblemsTbl5[[#This Row],[T2_est77]:[T2_est91]])</f>
        <v>340</v>
      </c>
      <c r="F623" s="7">
        <v>150</v>
      </c>
      <c r="G623" s="7">
        <v>275</v>
      </c>
      <c r="H623" s="7">
        <v>595</v>
      </c>
      <c r="I623" s="7">
        <f>SUM(HousingProblemsTbl5[[#This Row],[T7_est109]:[T7_est151]])</f>
        <v>1020</v>
      </c>
      <c r="J623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624" spans="1:10" x14ac:dyDescent="0.2">
      <c r="A624">
        <v>13067030407</v>
      </c>
      <c r="B624" s="7">
        <v>65</v>
      </c>
      <c r="C624" s="7">
        <v>50</v>
      </c>
      <c r="D624" s="7">
        <v>0</v>
      </c>
      <c r="E624" s="7">
        <f>SUM(HousingProblemsTbl5[[#This Row],[T2_est77]:[T2_est91]])</f>
        <v>115</v>
      </c>
      <c r="F624" s="7">
        <v>75</v>
      </c>
      <c r="G624" s="7">
        <v>120</v>
      </c>
      <c r="H624" s="7">
        <v>140</v>
      </c>
      <c r="I624" s="7">
        <f>SUM(HousingProblemsTbl5[[#This Row],[T7_est109]:[T7_est151]])</f>
        <v>335</v>
      </c>
      <c r="J624" s="5">
        <f>IFERROR(HousingProblemsTbl5[[#This Row],[Total Rental Units with Severe Housing Problems and Equal to or less than 80% AMI]]/HousingProblemsTbl5[[#This Row],[Total Rental Units Equal to or less than 80% AMI]], "-")</f>
        <v>0.34328358208955223</v>
      </c>
    </row>
    <row r="625" spans="1:10" x14ac:dyDescent="0.2">
      <c r="A625">
        <v>13067030408</v>
      </c>
      <c r="B625" s="7">
        <v>25</v>
      </c>
      <c r="C625" s="7">
        <v>45</v>
      </c>
      <c r="D625" s="7">
        <v>0</v>
      </c>
      <c r="E625" s="7">
        <f>SUM(HousingProblemsTbl5[[#This Row],[T2_est77]:[T2_est91]])</f>
        <v>70</v>
      </c>
      <c r="F625" s="7">
        <v>75</v>
      </c>
      <c r="G625" s="7">
        <v>65</v>
      </c>
      <c r="H625" s="7">
        <v>25</v>
      </c>
      <c r="I625" s="7">
        <f>SUM(HousingProblemsTbl5[[#This Row],[T7_est109]:[T7_est151]])</f>
        <v>165</v>
      </c>
      <c r="J625" s="5">
        <f>IFERROR(HousingProblemsTbl5[[#This Row],[Total Rental Units with Severe Housing Problems and Equal to or less than 80% AMI]]/HousingProblemsTbl5[[#This Row],[Total Rental Units Equal to or less than 80% AMI]], "-")</f>
        <v>0.42424242424242425</v>
      </c>
    </row>
    <row r="626" spans="1:10" x14ac:dyDescent="0.2">
      <c r="A626">
        <v>13067030409</v>
      </c>
      <c r="B626" s="7">
        <v>30</v>
      </c>
      <c r="C626" s="7">
        <v>0</v>
      </c>
      <c r="D626" s="7">
        <v>0</v>
      </c>
      <c r="E626" s="7">
        <f>SUM(HousingProblemsTbl5[[#This Row],[T2_est77]:[T2_est91]])</f>
        <v>30</v>
      </c>
      <c r="F626" s="7">
        <v>40</v>
      </c>
      <c r="G626" s="7">
        <v>0</v>
      </c>
      <c r="H626" s="7">
        <v>0</v>
      </c>
      <c r="I626" s="7">
        <f>SUM(HousingProblemsTbl5[[#This Row],[T7_est109]:[T7_est151]])</f>
        <v>40</v>
      </c>
      <c r="J626" s="5">
        <f>IFERROR(HousingProblemsTbl5[[#This Row],[Total Rental Units with Severe Housing Problems and Equal to or less than 80% AMI]]/HousingProblemsTbl5[[#This Row],[Total Rental Units Equal to or less than 80% AMI]], "-")</f>
        <v>0.75</v>
      </c>
    </row>
    <row r="627" spans="1:10" x14ac:dyDescent="0.2">
      <c r="A627">
        <v>13067030410</v>
      </c>
      <c r="B627" s="7">
        <v>55</v>
      </c>
      <c r="C627" s="7">
        <v>150</v>
      </c>
      <c r="D627" s="7">
        <v>10</v>
      </c>
      <c r="E627" s="7">
        <f>SUM(HousingProblemsTbl5[[#This Row],[T2_est77]:[T2_est91]])</f>
        <v>215</v>
      </c>
      <c r="F627" s="7">
        <v>160</v>
      </c>
      <c r="G627" s="7">
        <v>215</v>
      </c>
      <c r="H627" s="7">
        <v>435</v>
      </c>
      <c r="I627" s="7">
        <f>SUM(HousingProblemsTbl5[[#This Row],[T7_est109]:[T7_est151]])</f>
        <v>810</v>
      </c>
      <c r="J627" s="5">
        <f>IFERROR(HousingProblemsTbl5[[#This Row],[Total Rental Units with Severe Housing Problems and Equal to or less than 80% AMI]]/HousingProblemsTbl5[[#This Row],[Total Rental Units Equal to or less than 80% AMI]], "-")</f>
        <v>0.26543209876543211</v>
      </c>
    </row>
    <row r="628" spans="1:10" x14ac:dyDescent="0.2">
      <c r="A628">
        <v>13067030411</v>
      </c>
      <c r="B628" s="7">
        <v>90</v>
      </c>
      <c r="C628" s="7">
        <v>65</v>
      </c>
      <c r="D628" s="7">
        <v>20</v>
      </c>
      <c r="E628" s="7">
        <f>SUM(HousingProblemsTbl5[[#This Row],[T2_est77]:[T2_est91]])</f>
        <v>175</v>
      </c>
      <c r="F628" s="7">
        <v>95</v>
      </c>
      <c r="G628" s="7">
        <v>170</v>
      </c>
      <c r="H628" s="7">
        <v>215</v>
      </c>
      <c r="I628" s="7">
        <f>SUM(HousingProblemsTbl5[[#This Row],[T7_est109]:[T7_est151]])</f>
        <v>480</v>
      </c>
      <c r="J628" s="5">
        <f>IFERROR(HousingProblemsTbl5[[#This Row],[Total Rental Units with Severe Housing Problems and Equal to or less than 80% AMI]]/HousingProblemsTbl5[[#This Row],[Total Rental Units Equal to or less than 80% AMI]], "-")</f>
        <v>0.36458333333333331</v>
      </c>
    </row>
    <row r="629" spans="1:10" x14ac:dyDescent="0.2">
      <c r="A629">
        <v>13067030412</v>
      </c>
      <c r="B629" s="7">
        <v>210</v>
      </c>
      <c r="C629" s="7">
        <v>130</v>
      </c>
      <c r="D629" s="7">
        <v>0</v>
      </c>
      <c r="E629" s="7">
        <f>SUM(HousingProblemsTbl5[[#This Row],[T2_est77]:[T2_est91]])</f>
        <v>340</v>
      </c>
      <c r="F629" s="7">
        <v>325</v>
      </c>
      <c r="G629" s="7">
        <v>295</v>
      </c>
      <c r="H629" s="7">
        <v>300</v>
      </c>
      <c r="I629" s="7">
        <f>SUM(HousingProblemsTbl5[[#This Row],[T7_est109]:[T7_est151]])</f>
        <v>920</v>
      </c>
      <c r="J629" s="5">
        <f>IFERROR(HousingProblemsTbl5[[#This Row],[Total Rental Units with Severe Housing Problems and Equal to or less than 80% AMI]]/HousingProblemsTbl5[[#This Row],[Total Rental Units Equal to or less than 80% AMI]], "-")</f>
        <v>0.36956521739130432</v>
      </c>
    </row>
    <row r="630" spans="1:10" x14ac:dyDescent="0.2">
      <c r="A630">
        <v>13067030413</v>
      </c>
      <c r="B630" s="7">
        <v>425</v>
      </c>
      <c r="C630" s="7">
        <v>120</v>
      </c>
      <c r="D630" s="7">
        <v>0</v>
      </c>
      <c r="E630" s="7">
        <f>SUM(HousingProblemsTbl5[[#This Row],[T2_est77]:[T2_est91]])</f>
        <v>545</v>
      </c>
      <c r="F630" s="7">
        <v>555</v>
      </c>
      <c r="G630" s="7">
        <v>200</v>
      </c>
      <c r="H630" s="7">
        <v>485</v>
      </c>
      <c r="I630" s="7">
        <f>SUM(HousingProblemsTbl5[[#This Row],[T7_est109]:[T7_est151]])</f>
        <v>1240</v>
      </c>
      <c r="J630" s="5">
        <f>IFERROR(HousingProblemsTbl5[[#This Row],[Total Rental Units with Severe Housing Problems and Equal to or less than 80% AMI]]/HousingProblemsTbl5[[#This Row],[Total Rental Units Equal to or less than 80% AMI]], "-")</f>
        <v>0.43951612903225806</v>
      </c>
    </row>
    <row r="631" spans="1:10" x14ac:dyDescent="0.2">
      <c r="A631">
        <v>13067030414</v>
      </c>
      <c r="B631" s="7">
        <v>150</v>
      </c>
      <c r="C631" s="7">
        <v>155</v>
      </c>
      <c r="D631" s="7">
        <v>15</v>
      </c>
      <c r="E631" s="7">
        <f>SUM(HousingProblemsTbl5[[#This Row],[T2_est77]:[T2_est91]])</f>
        <v>320</v>
      </c>
      <c r="F631" s="7">
        <v>210</v>
      </c>
      <c r="G631" s="7">
        <v>305</v>
      </c>
      <c r="H631" s="7">
        <v>430</v>
      </c>
      <c r="I631" s="7">
        <f>SUM(HousingProblemsTbl5[[#This Row],[T7_est109]:[T7_est151]])</f>
        <v>945</v>
      </c>
      <c r="J631" s="5">
        <f>IFERROR(HousingProblemsTbl5[[#This Row],[Total Rental Units with Severe Housing Problems and Equal to or less than 80% AMI]]/HousingProblemsTbl5[[#This Row],[Total Rental Units Equal to or less than 80% AMI]], "-")</f>
        <v>0.33862433862433861</v>
      </c>
    </row>
    <row r="632" spans="1:10" x14ac:dyDescent="0.2">
      <c r="A632">
        <v>13067030505</v>
      </c>
      <c r="B632" s="7">
        <v>225</v>
      </c>
      <c r="C632" s="7">
        <v>105</v>
      </c>
      <c r="D632" s="7">
        <v>110</v>
      </c>
      <c r="E632" s="7">
        <f>SUM(HousingProblemsTbl5[[#This Row],[T2_est77]:[T2_est91]])</f>
        <v>440</v>
      </c>
      <c r="F632" s="7">
        <v>360</v>
      </c>
      <c r="G632" s="7">
        <v>320</v>
      </c>
      <c r="H632" s="7">
        <v>470</v>
      </c>
      <c r="I632" s="7">
        <f>SUM(HousingProblemsTbl5[[#This Row],[T7_est109]:[T7_est151]])</f>
        <v>1150</v>
      </c>
      <c r="J632" s="5">
        <f>IFERROR(HousingProblemsTbl5[[#This Row],[Total Rental Units with Severe Housing Problems and Equal to or less than 80% AMI]]/HousingProblemsTbl5[[#This Row],[Total Rental Units Equal to or less than 80% AMI]], "-")</f>
        <v>0.38260869565217392</v>
      </c>
    </row>
    <row r="633" spans="1:10" x14ac:dyDescent="0.2">
      <c r="A633">
        <v>13067030506</v>
      </c>
      <c r="B633" s="7">
        <v>130</v>
      </c>
      <c r="C633" s="7">
        <v>200</v>
      </c>
      <c r="D633" s="7">
        <v>35</v>
      </c>
      <c r="E633" s="7">
        <f>SUM(HousingProblemsTbl5[[#This Row],[T2_est77]:[T2_est91]])</f>
        <v>365</v>
      </c>
      <c r="F633" s="7">
        <v>145</v>
      </c>
      <c r="G633" s="7">
        <v>270</v>
      </c>
      <c r="H633" s="7">
        <v>225</v>
      </c>
      <c r="I633" s="7">
        <f>SUM(HousingProblemsTbl5[[#This Row],[T7_est109]:[T7_est151]])</f>
        <v>640</v>
      </c>
      <c r="J633" s="5">
        <f>IFERROR(HousingProblemsTbl5[[#This Row],[Total Rental Units with Severe Housing Problems and Equal to or less than 80% AMI]]/HousingProblemsTbl5[[#This Row],[Total Rental Units Equal to or less than 80% AMI]], "-")</f>
        <v>0.5703125</v>
      </c>
    </row>
    <row r="634" spans="1:10" x14ac:dyDescent="0.2">
      <c r="A634">
        <v>13067030507</v>
      </c>
      <c r="B634" s="7">
        <v>15</v>
      </c>
      <c r="C634" s="7">
        <v>4</v>
      </c>
      <c r="D634" s="7">
        <v>30</v>
      </c>
      <c r="E634" s="7">
        <f>SUM(HousingProblemsTbl5[[#This Row],[T2_est77]:[T2_est91]])</f>
        <v>49</v>
      </c>
      <c r="F634" s="7">
        <v>25</v>
      </c>
      <c r="G634" s="7">
        <v>15</v>
      </c>
      <c r="H634" s="7">
        <v>70</v>
      </c>
      <c r="I634" s="7">
        <f>SUM(HousingProblemsTbl5[[#This Row],[T7_est109]:[T7_est151]])</f>
        <v>110</v>
      </c>
      <c r="J634" s="5">
        <f>IFERROR(HousingProblemsTbl5[[#This Row],[Total Rental Units with Severe Housing Problems and Equal to or less than 80% AMI]]/HousingProblemsTbl5[[#This Row],[Total Rental Units Equal to or less than 80% AMI]], "-")</f>
        <v>0.44545454545454544</v>
      </c>
    </row>
    <row r="635" spans="1:10" x14ac:dyDescent="0.2">
      <c r="A635">
        <v>13067030508</v>
      </c>
      <c r="B635" s="7">
        <v>55</v>
      </c>
      <c r="C635" s="7">
        <v>0</v>
      </c>
      <c r="D635" s="7">
        <v>0</v>
      </c>
      <c r="E635" s="7">
        <f>SUM(HousingProblemsTbl5[[#This Row],[T2_est77]:[T2_est91]])</f>
        <v>55</v>
      </c>
      <c r="F635" s="7">
        <v>85</v>
      </c>
      <c r="G635" s="7">
        <v>15</v>
      </c>
      <c r="H635" s="7">
        <v>130</v>
      </c>
      <c r="I635" s="7">
        <f>SUM(HousingProblemsTbl5[[#This Row],[T7_est109]:[T7_est151]])</f>
        <v>230</v>
      </c>
      <c r="J635" s="5">
        <f>IFERROR(HousingProblemsTbl5[[#This Row],[Total Rental Units with Severe Housing Problems and Equal to or less than 80% AMI]]/HousingProblemsTbl5[[#This Row],[Total Rental Units Equal to or less than 80% AMI]], "-")</f>
        <v>0.2391304347826087</v>
      </c>
    </row>
    <row r="636" spans="1:10" x14ac:dyDescent="0.2">
      <c r="A636">
        <v>13067030509</v>
      </c>
      <c r="B636" s="7">
        <v>0</v>
      </c>
      <c r="C636" s="7">
        <v>0</v>
      </c>
      <c r="D636" s="7">
        <v>0</v>
      </c>
      <c r="E636" s="7">
        <f>SUM(HousingProblemsTbl5[[#This Row],[T2_est77]:[T2_est91]])</f>
        <v>0</v>
      </c>
      <c r="F636" s="7">
        <v>0</v>
      </c>
      <c r="G636" s="7">
        <v>0</v>
      </c>
      <c r="H636" s="7">
        <v>0</v>
      </c>
      <c r="I636" s="7">
        <f>SUM(HousingProblemsTbl5[[#This Row],[T7_est109]:[T7_est151]])</f>
        <v>0</v>
      </c>
      <c r="J63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37" spans="1:10" x14ac:dyDescent="0.2">
      <c r="A637">
        <v>13067030510</v>
      </c>
      <c r="B637" s="7">
        <v>0</v>
      </c>
      <c r="C637" s="7">
        <v>4</v>
      </c>
      <c r="D637" s="7">
        <v>0</v>
      </c>
      <c r="E637" s="7">
        <f>SUM(HousingProblemsTbl5[[#This Row],[T2_est77]:[T2_est91]])</f>
        <v>4</v>
      </c>
      <c r="F637" s="7">
        <v>0</v>
      </c>
      <c r="G637" s="7">
        <v>4</v>
      </c>
      <c r="H637" s="7">
        <v>90</v>
      </c>
      <c r="I637" s="7">
        <f>SUM(HousingProblemsTbl5[[#This Row],[T7_est109]:[T7_est151]])</f>
        <v>94</v>
      </c>
      <c r="J637" s="5">
        <f>IFERROR(HousingProblemsTbl5[[#This Row],[Total Rental Units with Severe Housing Problems and Equal to or less than 80% AMI]]/HousingProblemsTbl5[[#This Row],[Total Rental Units Equal to or less than 80% AMI]], "-")</f>
        <v>4.2553191489361701E-2</v>
      </c>
    </row>
    <row r="638" spans="1:10" x14ac:dyDescent="0.2">
      <c r="A638">
        <v>13067030511</v>
      </c>
      <c r="B638" s="7">
        <v>20</v>
      </c>
      <c r="C638" s="7">
        <v>15</v>
      </c>
      <c r="D638" s="7">
        <v>35</v>
      </c>
      <c r="E638" s="7">
        <f>SUM(HousingProblemsTbl5[[#This Row],[T2_est77]:[T2_est91]])</f>
        <v>70</v>
      </c>
      <c r="F638" s="7">
        <v>120</v>
      </c>
      <c r="G638" s="7">
        <v>60</v>
      </c>
      <c r="H638" s="7">
        <v>85</v>
      </c>
      <c r="I638" s="7">
        <f>SUM(HousingProblemsTbl5[[#This Row],[T7_est109]:[T7_est151]])</f>
        <v>265</v>
      </c>
      <c r="J638" s="5">
        <f>IFERROR(HousingProblemsTbl5[[#This Row],[Total Rental Units with Severe Housing Problems and Equal to or less than 80% AMI]]/HousingProblemsTbl5[[#This Row],[Total Rental Units Equal to or less than 80% AMI]], "-")</f>
        <v>0.26415094339622641</v>
      </c>
    </row>
    <row r="639" spans="1:10" x14ac:dyDescent="0.2">
      <c r="A639">
        <v>13067030602</v>
      </c>
      <c r="B639" s="7">
        <v>150</v>
      </c>
      <c r="C639" s="7">
        <v>75</v>
      </c>
      <c r="D639" s="7">
        <v>60</v>
      </c>
      <c r="E639" s="7">
        <f>SUM(HousingProblemsTbl5[[#This Row],[T2_est77]:[T2_est91]])</f>
        <v>285</v>
      </c>
      <c r="F639" s="7">
        <v>195</v>
      </c>
      <c r="G639" s="7">
        <v>75</v>
      </c>
      <c r="H639" s="7">
        <v>185</v>
      </c>
      <c r="I639" s="7">
        <f>SUM(HousingProblemsTbl5[[#This Row],[T7_est109]:[T7_est151]])</f>
        <v>455</v>
      </c>
      <c r="J639" s="5">
        <f>IFERROR(HousingProblemsTbl5[[#This Row],[Total Rental Units with Severe Housing Problems and Equal to or less than 80% AMI]]/HousingProblemsTbl5[[#This Row],[Total Rental Units Equal to or less than 80% AMI]], "-")</f>
        <v>0.62637362637362637</v>
      </c>
    </row>
    <row r="640" spans="1:10" x14ac:dyDescent="0.2">
      <c r="A640">
        <v>13067030603</v>
      </c>
      <c r="B640" s="7">
        <v>215</v>
      </c>
      <c r="C640" s="7">
        <v>25</v>
      </c>
      <c r="D640" s="7">
        <v>0</v>
      </c>
      <c r="E640" s="7">
        <f>SUM(HousingProblemsTbl5[[#This Row],[T2_est77]:[T2_est91]])</f>
        <v>240</v>
      </c>
      <c r="F640" s="7">
        <v>215</v>
      </c>
      <c r="G640" s="7">
        <v>75</v>
      </c>
      <c r="H640" s="7">
        <v>465</v>
      </c>
      <c r="I640" s="7">
        <f>SUM(HousingProblemsTbl5[[#This Row],[T7_est109]:[T7_est151]])</f>
        <v>755</v>
      </c>
      <c r="J640" s="5">
        <f>IFERROR(HousingProblemsTbl5[[#This Row],[Total Rental Units with Severe Housing Problems and Equal to or less than 80% AMI]]/HousingProblemsTbl5[[#This Row],[Total Rental Units Equal to or less than 80% AMI]], "-")</f>
        <v>0.31788079470198677</v>
      </c>
    </row>
    <row r="641" spans="1:10" x14ac:dyDescent="0.2">
      <c r="A641">
        <v>13067030604</v>
      </c>
      <c r="B641" s="7">
        <v>210</v>
      </c>
      <c r="C641" s="7">
        <v>180</v>
      </c>
      <c r="D641" s="7">
        <v>0</v>
      </c>
      <c r="E641" s="7">
        <f>SUM(HousingProblemsTbl5[[#This Row],[T2_est77]:[T2_est91]])</f>
        <v>390</v>
      </c>
      <c r="F641" s="7">
        <v>210</v>
      </c>
      <c r="G641" s="7">
        <v>180</v>
      </c>
      <c r="H641" s="7">
        <v>255</v>
      </c>
      <c r="I641" s="7">
        <f>SUM(HousingProblemsTbl5[[#This Row],[T7_est109]:[T7_est151]])</f>
        <v>645</v>
      </c>
      <c r="J641" s="5">
        <f>IFERROR(HousingProblemsTbl5[[#This Row],[Total Rental Units with Severe Housing Problems and Equal to or less than 80% AMI]]/HousingProblemsTbl5[[#This Row],[Total Rental Units Equal to or less than 80% AMI]], "-")</f>
        <v>0.60465116279069764</v>
      </c>
    </row>
    <row r="642" spans="1:10" x14ac:dyDescent="0.2">
      <c r="A642">
        <v>13067030700</v>
      </c>
      <c r="B642" s="7">
        <v>160</v>
      </c>
      <c r="C642" s="7">
        <v>90</v>
      </c>
      <c r="D642" s="7">
        <v>20</v>
      </c>
      <c r="E642" s="7">
        <f>SUM(HousingProblemsTbl5[[#This Row],[T2_est77]:[T2_est91]])</f>
        <v>270</v>
      </c>
      <c r="F642" s="7">
        <v>420</v>
      </c>
      <c r="G642" s="7">
        <v>310</v>
      </c>
      <c r="H642" s="7">
        <v>110</v>
      </c>
      <c r="I642" s="7">
        <f>SUM(HousingProblemsTbl5[[#This Row],[T7_est109]:[T7_est151]])</f>
        <v>840</v>
      </c>
      <c r="J642" s="5">
        <f>IFERROR(HousingProblemsTbl5[[#This Row],[Total Rental Units with Severe Housing Problems and Equal to or less than 80% AMI]]/HousingProblemsTbl5[[#This Row],[Total Rental Units Equal to or less than 80% AMI]], "-")</f>
        <v>0.32142857142857145</v>
      </c>
    </row>
    <row r="643" spans="1:10" x14ac:dyDescent="0.2">
      <c r="A643">
        <v>13067030800</v>
      </c>
      <c r="B643" s="7">
        <v>115</v>
      </c>
      <c r="C643" s="7">
        <v>50</v>
      </c>
      <c r="D643" s="7">
        <v>95</v>
      </c>
      <c r="E643" s="7">
        <f>SUM(HousingProblemsTbl5[[#This Row],[T2_est77]:[T2_est91]])</f>
        <v>260</v>
      </c>
      <c r="F643" s="7">
        <v>205</v>
      </c>
      <c r="G643" s="7">
        <v>180</v>
      </c>
      <c r="H643" s="7">
        <v>245</v>
      </c>
      <c r="I643" s="7">
        <f>SUM(HousingProblemsTbl5[[#This Row],[T7_est109]:[T7_est151]])</f>
        <v>630</v>
      </c>
      <c r="J643" s="5">
        <f>IFERROR(HousingProblemsTbl5[[#This Row],[Total Rental Units with Severe Housing Problems and Equal to or less than 80% AMI]]/HousingProblemsTbl5[[#This Row],[Total Rental Units Equal to or less than 80% AMI]], "-")</f>
        <v>0.41269841269841268</v>
      </c>
    </row>
    <row r="644" spans="1:10" x14ac:dyDescent="0.2">
      <c r="A644">
        <v>13067030906</v>
      </c>
      <c r="B644" s="7">
        <v>30</v>
      </c>
      <c r="C644" s="7">
        <v>140</v>
      </c>
      <c r="D644" s="7">
        <v>0</v>
      </c>
      <c r="E644" s="7">
        <f>SUM(HousingProblemsTbl5[[#This Row],[T2_est77]:[T2_est91]])</f>
        <v>170</v>
      </c>
      <c r="F644" s="7">
        <v>30</v>
      </c>
      <c r="G644" s="7">
        <v>165</v>
      </c>
      <c r="H644" s="7">
        <v>115</v>
      </c>
      <c r="I644" s="7">
        <f>SUM(HousingProblemsTbl5[[#This Row],[T7_est109]:[T7_est151]])</f>
        <v>310</v>
      </c>
      <c r="J644" s="5">
        <f>IFERROR(HousingProblemsTbl5[[#This Row],[Total Rental Units with Severe Housing Problems and Equal to or less than 80% AMI]]/HousingProblemsTbl5[[#This Row],[Total Rental Units Equal to or less than 80% AMI]], "-")</f>
        <v>0.54838709677419351</v>
      </c>
    </row>
    <row r="645" spans="1:10" x14ac:dyDescent="0.2">
      <c r="A645">
        <v>13067030907</v>
      </c>
      <c r="B645" s="7">
        <v>75</v>
      </c>
      <c r="C645" s="7">
        <v>20</v>
      </c>
      <c r="D645" s="7">
        <v>0</v>
      </c>
      <c r="E645" s="7">
        <f>SUM(HousingProblemsTbl5[[#This Row],[T2_est77]:[T2_est91]])</f>
        <v>95</v>
      </c>
      <c r="F645" s="7">
        <v>135</v>
      </c>
      <c r="G645" s="7">
        <v>70</v>
      </c>
      <c r="H645" s="7">
        <v>190</v>
      </c>
      <c r="I645" s="7">
        <f>SUM(HousingProblemsTbl5[[#This Row],[T7_est109]:[T7_est151]])</f>
        <v>395</v>
      </c>
      <c r="J645" s="5">
        <f>IFERROR(HousingProblemsTbl5[[#This Row],[Total Rental Units with Severe Housing Problems and Equal to or less than 80% AMI]]/HousingProblemsTbl5[[#This Row],[Total Rental Units Equal to or less than 80% AMI]], "-")</f>
        <v>0.24050632911392406</v>
      </c>
    </row>
    <row r="646" spans="1:10" x14ac:dyDescent="0.2">
      <c r="A646">
        <v>13067030908</v>
      </c>
      <c r="B646" s="7">
        <v>40</v>
      </c>
      <c r="C646" s="7">
        <v>30</v>
      </c>
      <c r="D646" s="7">
        <v>10</v>
      </c>
      <c r="E646" s="7">
        <f>SUM(HousingProblemsTbl5[[#This Row],[T2_est77]:[T2_est91]])</f>
        <v>80</v>
      </c>
      <c r="F646" s="7">
        <v>60</v>
      </c>
      <c r="G646" s="7">
        <v>30</v>
      </c>
      <c r="H646" s="7">
        <v>160</v>
      </c>
      <c r="I646" s="7">
        <f>SUM(HousingProblemsTbl5[[#This Row],[T7_est109]:[T7_est151]])</f>
        <v>250</v>
      </c>
      <c r="J646" s="5">
        <f>IFERROR(HousingProblemsTbl5[[#This Row],[Total Rental Units with Severe Housing Problems and Equal to or less than 80% AMI]]/HousingProblemsTbl5[[#This Row],[Total Rental Units Equal to or less than 80% AMI]], "-")</f>
        <v>0.32</v>
      </c>
    </row>
    <row r="647" spans="1:10" x14ac:dyDescent="0.2">
      <c r="A647">
        <v>13067030909</v>
      </c>
      <c r="B647" s="7">
        <v>65</v>
      </c>
      <c r="C647" s="7">
        <v>10</v>
      </c>
      <c r="D647" s="7">
        <v>0</v>
      </c>
      <c r="E647" s="7">
        <f>SUM(HousingProblemsTbl5[[#This Row],[T2_est77]:[T2_est91]])</f>
        <v>75</v>
      </c>
      <c r="F647" s="7">
        <v>65</v>
      </c>
      <c r="G647" s="7">
        <v>10</v>
      </c>
      <c r="H647" s="7">
        <v>0</v>
      </c>
      <c r="I647" s="7">
        <f>SUM(HousingProblemsTbl5[[#This Row],[T7_est109]:[T7_est151]])</f>
        <v>75</v>
      </c>
      <c r="J64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648" spans="1:10" x14ac:dyDescent="0.2">
      <c r="A648">
        <v>13067030910</v>
      </c>
      <c r="B648" s="7">
        <v>120</v>
      </c>
      <c r="C648" s="7">
        <v>35</v>
      </c>
      <c r="D648" s="7">
        <v>80</v>
      </c>
      <c r="E648" s="7">
        <f>SUM(HousingProblemsTbl5[[#This Row],[T2_est77]:[T2_est91]])</f>
        <v>235</v>
      </c>
      <c r="F648" s="7">
        <v>120</v>
      </c>
      <c r="G648" s="7">
        <v>105</v>
      </c>
      <c r="H648" s="7">
        <v>275</v>
      </c>
      <c r="I648" s="7">
        <f>SUM(HousingProblemsTbl5[[#This Row],[T7_est109]:[T7_est151]])</f>
        <v>500</v>
      </c>
      <c r="J648" s="5">
        <f>IFERROR(HousingProblemsTbl5[[#This Row],[Total Rental Units with Severe Housing Problems and Equal to or less than 80% AMI]]/HousingProblemsTbl5[[#This Row],[Total Rental Units Equal to or less than 80% AMI]], "-")</f>
        <v>0.47</v>
      </c>
    </row>
    <row r="649" spans="1:10" x14ac:dyDescent="0.2">
      <c r="A649">
        <v>13067030911</v>
      </c>
      <c r="B649" s="7">
        <v>325</v>
      </c>
      <c r="C649" s="7">
        <v>0</v>
      </c>
      <c r="D649" s="7">
        <v>0</v>
      </c>
      <c r="E649" s="7">
        <f>SUM(HousingProblemsTbl5[[#This Row],[T2_est77]:[T2_est91]])</f>
        <v>325</v>
      </c>
      <c r="F649" s="7">
        <v>340</v>
      </c>
      <c r="G649" s="7">
        <v>100</v>
      </c>
      <c r="H649" s="7">
        <v>255</v>
      </c>
      <c r="I649" s="7">
        <f>SUM(HousingProblemsTbl5[[#This Row],[T7_est109]:[T7_est151]])</f>
        <v>695</v>
      </c>
      <c r="J649" s="5">
        <f>IFERROR(HousingProblemsTbl5[[#This Row],[Total Rental Units with Severe Housing Problems and Equal to or less than 80% AMI]]/HousingProblemsTbl5[[#This Row],[Total Rental Units Equal to or less than 80% AMI]], "-")</f>
        <v>0.46762589928057552</v>
      </c>
    </row>
    <row r="650" spans="1:10" x14ac:dyDescent="0.2">
      <c r="A650">
        <v>13067030912</v>
      </c>
      <c r="B650" s="7">
        <v>195</v>
      </c>
      <c r="C650" s="7">
        <v>80</v>
      </c>
      <c r="D650" s="7">
        <v>95</v>
      </c>
      <c r="E650" s="7">
        <f>SUM(HousingProblemsTbl5[[#This Row],[T2_est77]:[T2_est91]])</f>
        <v>370</v>
      </c>
      <c r="F650" s="7">
        <v>275</v>
      </c>
      <c r="G650" s="7">
        <v>235</v>
      </c>
      <c r="H650" s="7">
        <v>310</v>
      </c>
      <c r="I650" s="7">
        <f>SUM(HousingProblemsTbl5[[#This Row],[T7_est109]:[T7_est151]])</f>
        <v>820</v>
      </c>
      <c r="J650" s="5">
        <f>IFERROR(HousingProblemsTbl5[[#This Row],[Total Rental Units with Severe Housing Problems and Equal to or less than 80% AMI]]/HousingProblemsTbl5[[#This Row],[Total Rental Units Equal to or less than 80% AMI]], "-")</f>
        <v>0.45121951219512196</v>
      </c>
    </row>
    <row r="651" spans="1:10" x14ac:dyDescent="0.2">
      <c r="A651">
        <v>13067031001</v>
      </c>
      <c r="B651" s="7">
        <v>250</v>
      </c>
      <c r="C651" s="7">
        <v>85</v>
      </c>
      <c r="D651" s="7">
        <v>20</v>
      </c>
      <c r="E651" s="7">
        <f>SUM(HousingProblemsTbl5[[#This Row],[T2_est77]:[T2_est91]])</f>
        <v>355</v>
      </c>
      <c r="F651" s="7">
        <v>380</v>
      </c>
      <c r="G651" s="7">
        <v>325</v>
      </c>
      <c r="H651" s="7">
        <v>210</v>
      </c>
      <c r="I651" s="7">
        <f>SUM(HousingProblemsTbl5[[#This Row],[T7_est109]:[T7_est151]])</f>
        <v>915</v>
      </c>
      <c r="J651" s="5">
        <f>IFERROR(HousingProblemsTbl5[[#This Row],[Total Rental Units with Severe Housing Problems and Equal to or less than 80% AMI]]/HousingProblemsTbl5[[#This Row],[Total Rental Units Equal to or less than 80% AMI]], "-")</f>
        <v>0.38797814207650272</v>
      </c>
    </row>
    <row r="652" spans="1:10" x14ac:dyDescent="0.2">
      <c r="A652">
        <v>13067031004</v>
      </c>
      <c r="B652" s="7">
        <v>260</v>
      </c>
      <c r="C652" s="7">
        <v>105</v>
      </c>
      <c r="D652" s="7">
        <v>40</v>
      </c>
      <c r="E652" s="7">
        <f>SUM(HousingProblemsTbl5[[#This Row],[T2_est77]:[T2_est91]])</f>
        <v>405</v>
      </c>
      <c r="F652" s="7">
        <v>375</v>
      </c>
      <c r="G652" s="7">
        <v>595</v>
      </c>
      <c r="H652" s="7">
        <v>485</v>
      </c>
      <c r="I652" s="7">
        <f>SUM(HousingProblemsTbl5[[#This Row],[T7_est109]:[T7_est151]])</f>
        <v>1455</v>
      </c>
      <c r="J652" s="5">
        <f>IFERROR(HousingProblemsTbl5[[#This Row],[Total Rental Units with Severe Housing Problems and Equal to or less than 80% AMI]]/HousingProblemsTbl5[[#This Row],[Total Rental Units Equal to or less than 80% AMI]], "-")</f>
        <v>0.27835051546391754</v>
      </c>
    </row>
    <row r="653" spans="1:10" x14ac:dyDescent="0.2">
      <c r="A653">
        <v>13067031005</v>
      </c>
      <c r="B653" s="7">
        <v>65</v>
      </c>
      <c r="C653" s="7">
        <v>0</v>
      </c>
      <c r="D653" s="7">
        <v>0</v>
      </c>
      <c r="E653" s="7">
        <f>SUM(HousingProblemsTbl5[[#This Row],[T2_est77]:[T2_est91]])</f>
        <v>65</v>
      </c>
      <c r="F653" s="7">
        <v>65</v>
      </c>
      <c r="G653" s="7">
        <v>85</v>
      </c>
      <c r="H653" s="7">
        <v>20</v>
      </c>
      <c r="I653" s="7">
        <f>SUM(HousingProblemsTbl5[[#This Row],[T7_est109]:[T7_est151]])</f>
        <v>170</v>
      </c>
      <c r="J653" s="5">
        <f>IFERROR(HousingProblemsTbl5[[#This Row],[Total Rental Units with Severe Housing Problems and Equal to or less than 80% AMI]]/HousingProblemsTbl5[[#This Row],[Total Rental Units Equal to or less than 80% AMI]], "-")</f>
        <v>0.38235294117647056</v>
      </c>
    </row>
    <row r="654" spans="1:10" x14ac:dyDescent="0.2">
      <c r="A654">
        <v>13067031006</v>
      </c>
      <c r="B654" s="7">
        <v>145</v>
      </c>
      <c r="C654" s="7">
        <v>220</v>
      </c>
      <c r="D654" s="7">
        <v>40</v>
      </c>
      <c r="E654" s="7">
        <f>SUM(HousingProblemsTbl5[[#This Row],[T2_est77]:[T2_est91]])</f>
        <v>405</v>
      </c>
      <c r="F654" s="7">
        <v>145</v>
      </c>
      <c r="G654" s="7">
        <v>370</v>
      </c>
      <c r="H654" s="7">
        <v>190</v>
      </c>
      <c r="I654" s="7">
        <f>SUM(HousingProblemsTbl5[[#This Row],[T7_est109]:[T7_est151]])</f>
        <v>705</v>
      </c>
      <c r="J654" s="5">
        <f>IFERROR(HousingProblemsTbl5[[#This Row],[Total Rental Units with Severe Housing Problems and Equal to or less than 80% AMI]]/HousingProblemsTbl5[[#This Row],[Total Rental Units Equal to or less than 80% AMI]], "-")</f>
        <v>0.57446808510638303</v>
      </c>
    </row>
    <row r="655" spans="1:10" x14ac:dyDescent="0.2">
      <c r="A655">
        <v>13067031007</v>
      </c>
      <c r="B655" s="7">
        <v>380</v>
      </c>
      <c r="C655" s="7">
        <v>120</v>
      </c>
      <c r="D655" s="7">
        <v>25</v>
      </c>
      <c r="E655" s="7">
        <f>SUM(HousingProblemsTbl5[[#This Row],[T2_est77]:[T2_est91]])</f>
        <v>525</v>
      </c>
      <c r="F655" s="7">
        <v>530</v>
      </c>
      <c r="G655" s="7">
        <v>305</v>
      </c>
      <c r="H655" s="7">
        <v>375</v>
      </c>
      <c r="I655" s="7">
        <f>SUM(HousingProblemsTbl5[[#This Row],[T7_est109]:[T7_est151]])</f>
        <v>1210</v>
      </c>
      <c r="J655" s="5">
        <f>IFERROR(HousingProblemsTbl5[[#This Row],[Total Rental Units with Severe Housing Problems and Equal to or less than 80% AMI]]/HousingProblemsTbl5[[#This Row],[Total Rental Units Equal to or less than 80% AMI]], "-")</f>
        <v>0.43388429752066116</v>
      </c>
    </row>
    <row r="656" spans="1:10" x14ac:dyDescent="0.2">
      <c r="A656">
        <v>13067031101</v>
      </c>
      <c r="B656" s="7">
        <v>225</v>
      </c>
      <c r="C656" s="7">
        <v>125</v>
      </c>
      <c r="D656" s="7">
        <v>100</v>
      </c>
      <c r="E656" s="7">
        <f>SUM(HousingProblemsTbl5[[#This Row],[T2_est77]:[T2_est91]])</f>
        <v>450</v>
      </c>
      <c r="F656" s="7">
        <v>265</v>
      </c>
      <c r="G656" s="7">
        <v>230</v>
      </c>
      <c r="H656" s="7">
        <v>565</v>
      </c>
      <c r="I656" s="7">
        <f>SUM(HousingProblemsTbl5[[#This Row],[T7_est109]:[T7_est151]])</f>
        <v>1060</v>
      </c>
      <c r="J656" s="5">
        <f>IFERROR(HousingProblemsTbl5[[#This Row],[Total Rental Units with Severe Housing Problems and Equal to or less than 80% AMI]]/HousingProblemsTbl5[[#This Row],[Total Rental Units Equal to or less than 80% AMI]], "-")</f>
        <v>0.42452830188679247</v>
      </c>
    </row>
    <row r="657" spans="1:10" x14ac:dyDescent="0.2">
      <c r="A657">
        <v>13067031110</v>
      </c>
      <c r="B657" s="7">
        <v>30</v>
      </c>
      <c r="C657" s="7">
        <v>95</v>
      </c>
      <c r="D657" s="7">
        <v>0</v>
      </c>
      <c r="E657" s="7">
        <f>SUM(HousingProblemsTbl5[[#This Row],[T2_est77]:[T2_est91]])</f>
        <v>125</v>
      </c>
      <c r="F657" s="7">
        <v>40</v>
      </c>
      <c r="G657" s="7">
        <v>95</v>
      </c>
      <c r="H657" s="7">
        <v>80</v>
      </c>
      <c r="I657" s="7">
        <f>SUM(HousingProblemsTbl5[[#This Row],[T7_est109]:[T7_est151]])</f>
        <v>215</v>
      </c>
      <c r="J657" s="5">
        <f>IFERROR(HousingProblemsTbl5[[#This Row],[Total Rental Units with Severe Housing Problems and Equal to or less than 80% AMI]]/HousingProblemsTbl5[[#This Row],[Total Rental Units Equal to or less than 80% AMI]], "-")</f>
        <v>0.58139534883720934</v>
      </c>
    </row>
    <row r="658" spans="1:10" x14ac:dyDescent="0.2">
      <c r="A658">
        <v>13067031111</v>
      </c>
      <c r="B658" s="7">
        <v>20</v>
      </c>
      <c r="C658" s="7">
        <v>30</v>
      </c>
      <c r="D658" s="7">
        <v>4</v>
      </c>
      <c r="E658" s="7">
        <f>SUM(HousingProblemsTbl5[[#This Row],[T2_est77]:[T2_est91]])</f>
        <v>54</v>
      </c>
      <c r="F658" s="7">
        <v>55</v>
      </c>
      <c r="G658" s="7">
        <v>60</v>
      </c>
      <c r="H658" s="7">
        <v>50</v>
      </c>
      <c r="I658" s="7">
        <f>SUM(HousingProblemsTbl5[[#This Row],[T7_est109]:[T7_est151]])</f>
        <v>165</v>
      </c>
      <c r="J658" s="5">
        <f>IFERROR(HousingProblemsTbl5[[#This Row],[Total Rental Units with Severe Housing Problems and Equal to or less than 80% AMI]]/HousingProblemsTbl5[[#This Row],[Total Rental Units Equal to or less than 80% AMI]], "-")</f>
        <v>0.32727272727272727</v>
      </c>
    </row>
    <row r="659" spans="1:10" x14ac:dyDescent="0.2">
      <c r="A659">
        <v>13067031112</v>
      </c>
      <c r="B659" s="7">
        <v>55</v>
      </c>
      <c r="C659" s="7">
        <v>250</v>
      </c>
      <c r="D659" s="7">
        <v>0</v>
      </c>
      <c r="E659" s="7">
        <f>SUM(HousingProblemsTbl5[[#This Row],[T2_est77]:[T2_est91]])</f>
        <v>305</v>
      </c>
      <c r="F659" s="7">
        <v>60</v>
      </c>
      <c r="G659" s="7">
        <v>250</v>
      </c>
      <c r="H659" s="7">
        <v>125</v>
      </c>
      <c r="I659" s="7">
        <f>SUM(HousingProblemsTbl5[[#This Row],[T7_est109]:[T7_est151]])</f>
        <v>435</v>
      </c>
      <c r="J659" s="5">
        <f>IFERROR(HousingProblemsTbl5[[#This Row],[Total Rental Units with Severe Housing Problems and Equal to or less than 80% AMI]]/HousingProblemsTbl5[[#This Row],[Total Rental Units Equal to or less than 80% AMI]], "-")</f>
        <v>0.70114942528735635</v>
      </c>
    </row>
    <row r="660" spans="1:10" x14ac:dyDescent="0.2">
      <c r="A660">
        <v>13067031113</v>
      </c>
      <c r="B660" s="7">
        <v>45</v>
      </c>
      <c r="C660" s="7">
        <v>60</v>
      </c>
      <c r="D660" s="7">
        <v>15</v>
      </c>
      <c r="E660" s="7">
        <f>SUM(HousingProblemsTbl5[[#This Row],[T2_est77]:[T2_est91]])</f>
        <v>120</v>
      </c>
      <c r="F660" s="7">
        <v>60</v>
      </c>
      <c r="G660" s="7">
        <v>160</v>
      </c>
      <c r="H660" s="7">
        <v>160</v>
      </c>
      <c r="I660" s="7">
        <f>SUM(HousingProblemsTbl5[[#This Row],[T7_est109]:[T7_est151]])</f>
        <v>380</v>
      </c>
      <c r="J660" s="5">
        <f>IFERROR(HousingProblemsTbl5[[#This Row],[Total Rental Units with Severe Housing Problems and Equal to or less than 80% AMI]]/HousingProblemsTbl5[[#This Row],[Total Rental Units Equal to or less than 80% AMI]], "-")</f>
        <v>0.31578947368421051</v>
      </c>
    </row>
    <row r="661" spans="1:10" x14ac:dyDescent="0.2">
      <c r="A661">
        <v>13067031114</v>
      </c>
      <c r="B661" s="7">
        <v>240</v>
      </c>
      <c r="C661" s="7">
        <v>300</v>
      </c>
      <c r="D661" s="7">
        <v>65</v>
      </c>
      <c r="E661" s="7">
        <f>SUM(HousingProblemsTbl5[[#This Row],[T2_est77]:[T2_est91]])</f>
        <v>605</v>
      </c>
      <c r="F661" s="7">
        <v>375</v>
      </c>
      <c r="G661" s="7">
        <v>525</v>
      </c>
      <c r="H661" s="7">
        <v>495</v>
      </c>
      <c r="I661" s="7">
        <f>SUM(HousingProblemsTbl5[[#This Row],[T7_est109]:[T7_est151]])</f>
        <v>1395</v>
      </c>
      <c r="J661" s="5">
        <f>IFERROR(HousingProblemsTbl5[[#This Row],[Total Rental Units with Severe Housing Problems and Equal to or less than 80% AMI]]/HousingProblemsTbl5[[#This Row],[Total Rental Units Equal to or less than 80% AMI]], "-")</f>
        <v>0.43369175627240142</v>
      </c>
    </row>
    <row r="662" spans="1:10" x14ac:dyDescent="0.2">
      <c r="A662">
        <v>13067031115</v>
      </c>
      <c r="B662" s="7">
        <v>20</v>
      </c>
      <c r="C662" s="7">
        <v>40</v>
      </c>
      <c r="D662" s="7">
        <v>0</v>
      </c>
      <c r="E662" s="7">
        <f>SUM(HousingProblemsTbl5[[#This Row],[T2_est77]:[T2_est91]])</f>
        <v>60</v>
      </c>
      <c r="F662" s="7">
        <v>20</v>
      </c>
      <c r="G662" s="7">
        <v>110</v>
      </c>
      <c r="H662" s="7">
        <v>80</v>
      </c>
      <c r="I662" s="7">
        <f>SUM(HousingProblemsTbl5[[#This Row],[T7_est109]:[T7_est151]])</f>
        <v>210</v>
      </c>
      <c r="J662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663" spans="1:10" x14ac:dyDescent="0.2">
      <c r="A663">
        <v>13067031116</v>
      </c>
      <c r="B663" s="7">
        <v>130</v>
      </c>
      <c r="C663" s="7">
        <v>55</v>
      </c>
      <c r="D663" s="7">
        <v>45</v>
      </c>
      <c r="E663" s="7">
        <f>SUM(HousingProblemsTbl5[[#This Row],[T2_est77]:[T2_est91]])</f>
        <v>230</v>
      </c>
      <c r="F663" s="7">
        <v>150</v>
      </c>
      <c r="G663" s="7">
        <v>140</v>
      </c>
      <c r="H663" s="7">
        <v>235</v>
      </c>
      <c r="I663" s="7">
        <f>SUM(HousingProblemsTbl5[[#This Row],[T7_est109]:[T7_est151]])</f>
        <v>525</v>
      </c>
      <c r="J663" s="5">
        <f>IFERROR(HousingProblemsTbl5[[#This Row],[Total Rental Units with Severe Housing Problems and Equal to or less than 80% AMI]]/HousingProblemsTbl5[[#This Row],[Total Rental Units Equal to or less than 80% AMI]], "-")</f>
        <v>0.43809523809523809</v>
      </c>
    </row>
    <row r="664" spans="1:10" x14ac:dyDescent="0.2">
      <c r="A664">
        <v>13067031117</v>
      </c>
      <c r="B664" s="7">
        <v>10</v>
      </c>
      <c r="C664" s="7">
        <v>10</v>
      </c>
      <c r="D664" s="7">
        <v>0</v>
      </c>
      <c r="E664" s="7">
        <f>SUM(HousingProblemsTbl5[[#This Row],[T2_est77]:[T2_est91]])</f>
        <v>20</v>
      </c>
      <c r="F664" s="7">
        <v>40</v>
      </c>
      <c r="G664" s="7">
        <v>75</v>
      </c>
      <c r="H664" s="7">
        <v>140</v>
      </c>
      <c r="I664" s="7">
        <f>SUM(HousingProblemsTbl5[[#This Row],[T7_est109]:[T7_est151]])</f>
        <v>255</v>
      </c>
      <c r="J664" s="5">
        <f>IFERROR(HousingProblemsTbl5[[#This Row],[Total Rental Units with Severe Housing Problems and Equal to or less than 80% AMI]]/HousingProblemsTbl5[[#This Row],[Total Rental Units Equal to or less than 80% AMI]], "-")</f>
        <v>7.8431372549019607E-2</v>
      </c>
    </row>
    <row r="665" spans="1:10" x14ac:dyDescent="0.2">
      <c r="A665">
        <v>13067031118</v>
      </c>
      <c r="B665" s="7">
        <v>95</v>
      </c>
      <c r="C665" s="7">
        <v>130</v>
      </c>
      <c r="D665" s="7">
        <v>65</v>
      </c>
      <c r="E665" s="7">
        <f>SUM(HousingProblemsTbl5[[#This Row],[T2_est77]:[T2_est91]])</f>
        <v>290</v>
      </c>
      <c r="F665" s="7">
        <v>95</v>
      </c>
      <c r="G665" s="7">
        <v>145</v>
      </c>
      <c r="H665" s="7">
        <v>155</v>
      </c>
      <c r="I665" s="7">
        <f>SUM(HousingProblemsTbl5[[#This Row],[T7_est109]:[T7_est151]])</f>
        <v>395</v>
      </c>
      <c r="J665" s="5">
        <f>IFERROR(HousingProblemsTbl5[[#This Row],[Total Rental Units with Severe Housing Problems and Equal to or less than 80% AMI]]/HousingProblemsTbl5[[#This Row],[Total Rental Units Equal to or less than 80% AMI]], "-")</f>
        <v>0.73417721518987344</v>
      </c>
    </row>
    <row r="666" spans="1:10" x14ac:dyDescent="0.2">
      <c r="A666">
        <v>13067031119</v>
      </c>
      <c r="B666" s="7">
        <v>40</v>
      </c>
      <c r="C666" s="7">
        <v>40</v>
      </c>
      <c r="D666" s="7">
        <v>0</v>
      </c>
      <c r="E666" s="7">
        <f>SUM(HousingProblemsTbl5[[#This Row],[T2_est77]:[T2_est91]])</f>
        <v>80</v>
      </c>
      <c r="F666" s="7">
        <v>75</v>
      </c>
      <c r="G666" s="7">
        <v>105</v>
      </c>
      <c r="H666" s="7">
        <v>160</v>
      </c>
      <c r="I666" s="7">
        <f>SUM(HousingProblemsTbl5[[#This Row],[T7_est109]:[T7_est151]])</f>
        <v>340</v>
      </c>
      <c r="J666" s="5">
        <f>IFERROR(HousingProblemsTbl5[[#This Row],[Total Rental Units with Severe Housing Problems and Equal to or less than 80% AMI]]/HousingProblemsTbl5[[#This Row],[Total Rental Units Equal to or less than 80% AMI]], "-")</f>
        <v>0.23529411764705882</v>
      </c>
    </row>
    <row r="667" spans="1:10" x14ac:dyDescent="0.2">
      <c r="A667">
        <v>13067031120</v>
      </c>
      <c r="B667" s="7">
        <v>0</v>
      </c>
      <c r="C667" s="7">
        <v>0</v>
      </c>
      <c r="D667" s="7">
        <v>20</v>
      </c>
      <c r="E667" s="7">
        <f>SUM(HousingProblemsTbl5[[#This Row],[T2_est77]:[T2_est91]])</f>
        <v>20</v>
      </c>
      <c r="F667" s="7">
        <v>25</v>
      </c>
      <c r="G667" s="7">
        <v>120</v>
      </c>
      <c r="H667" s="7">
        <v>135</v>
      </c>
      <c r="I667" s="7">
        <f>SUM(HousingProblemsTbl5[[#This Row],[T7_est109]:[T7_est151]])</f>
        <v>280</v>
      </c>
      <c r="J667" s="5">
        <f>IFERROR(HousingProblemsTbl5[[#This Row],[Total Rental Units with Severe Housing Problems and Equal to or less than 80% AMI]]/HousingProblemsTbl5[[#This Row],[Total Rental Units Equal to or less than 80% AMI]], "-")</f>
        <v>7.1428571428571425E-2</v>
      </c>
    </row>
    <row r="668" spans="1:10" x14ac:dyDescent="0.2">
      <c r="A668">
        <v>13067031121</v>
      </c>
      <c r="B668" s="7">
        <v>10</v>
      </c>
      <c r="C668" s="7">
        <v>15</v>
      </c>
      <c r="D668" s="7">
        <v>0</v>
      </c>
      <c r="E668" s="7">
        <f>SUM(HousingProblemsTbl5[[#This Row],[T2_est77]:[T2_est91]])</f>
        <v>25</v>
      </c>
      <c r="F668" s="7">
        <v>10</v>
      </c>
      <c r="G668" s="7">
        <v>80</v>
      </c>
      <c r="H668" s="7">
        <v>230</v>
      </c>
      <c r="I668" s="7">
        <f>SUM(HousingProblemsTbl5[[#This Row],[T7_est109]:[T7_est151]])</f>
        <v>320</v>
      </c>
      <c r="J668" s="5">
        <f>IFERROR(HousingProblemsTbl5[[#This Row],[Total Rental Units with Severe Housing Problems and Equal to or less than 80% AMI]]/HousingProblemsTbl5[[#This Row],[Total Rental Units Equal to or less than 80% AMI]], "-")</f>
        <v>7.8125E-2</v>
      </c>
    </row>
    <row r="669" spans="1:10" x14ac:dyDescent="0.2">
      <c r="A669">
        <v>13067031122</v>
      </c>
      <c r="B669" s="7">
        <v>65</v>
      </c>
      <c r="C669" s="7">
        <v>0</v>
      </c>
      <c r="D669" s="7">
        <v>0</v>
      </c>
      <c r="E669" s="7">
        <f>SUM(HousingProblemsTbl5[[#This Row],[T2_est77]:[T2_est91]])</f>
        <v>65</v>
      </c>
      <c r="F669" s="7">
        <v>70</v>
      </c>
      <c r="G669" s="7">
        <v>40</v>
      </c>
      <c r="H669" s="7">
        <v>75</v>
      </c>
      <c r="I669" s="7">
        <f>SUM(HousingProblemsTbl5[[#This Row],[T7_est109]:[T7_est151]])</f>
        <v>185</v>
      </c>
      <c r="J669" s="5">
        <f>IFERROR(HousingProblemsTbl5[[#This Row],[Total Rental Units with Severe Housing Problems and Equal to or less than 80% AMI]]/HousingProblemsTbl5[[#This Row],[Total Rental Units Equal to or less than 80% AMI]], "-")</f>
        <v>0.35135135135135137</v>
      </c>
    </row>
    <row r="670" spans="1:10" x14ac:dyDescent="0.2">
      <c r="A670">
        <v>13067031207</v>
      </c>
      <c r="B670" s="7">
        <v>85</v>
      </c>
      <c r="C670" s="7">
        <v>95</v>
      </c>
      <c r="D670" s="7">
        <v>30</v>
      </c>
      <c r="E670" s="7">
        <f>SUM(HousingProblemsTbl5[[#This Row],[T2_est77]:[T2_est91]])</f>
        <v>210</v>
      </c>
      <c r="F670" s="7">
        <v>85</v>
      </c>
      <c r="G670" s="7">
        <v>150</v>
      </c>
      <c r="H670" s="7">
        <v>180</v>
      </c>
      <c r="I670" s="7">
        <f>SUM(HousingProblemsTbl5[[#This Row],[T7_est109]:[T7_est151]])</f>
        <v>415</v>
      </c>
      <c r="J670" s="5">
        <f>IFERROR(HousingProblemsTbl5[[#This Row],[Total Rental Units with Severe Housing Problems and Equal to or less than 80% AMI]]/HousingProblemsTbl5[[#This Row],[Total Rental Units Equal to or less than 80% AMI]], "-")</f>
        <v>0.50602409638554213</v>
      </c>
    </row>
    <row r="671" spans="1:10" x14ac:dyDescent="0.2">
      <c r="A671">
        <v>13067031209</v>
      </c>
      <c r="B671" s="7">
        <v>0</v>
      </c>
      <c r="C671" s="7">
        <v>0</v>
      </c>
      <c r="D671" s="7">
        <v>0</v>
      </c>
      <c r="E671" s="7">
        <f>SUM(HousingProblemsTbl5[[#This Row],[T2_est77]:[T2_est91]])</f>
        <v>0</v>
      </c>
      <c r="F671" s="7">
        <v>0</v>
      </c>
      <c r="G671" s="7">
        <v>0</v>
      </c>
      <c r="H671" s="7">
        <v>30</v>
      </c>
      <c r="I671" s="7">
        <f>SUM(HousingProblemsTbl5[[#This Row],[T7_est109]:[T7_est151]])</f>
        <v>30</v>
      </c>
      <c r="J67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672" spans="1:10" x14ac:dyDescent="0.2">
      <c r="A672">
        <v>13067031212</v>
      </c>
      <c r="B672" s="7">
        <v>0</v>
      </c>
      <c r="C672" s="7">
        <v>0</v>
      </c>
      <c r="D672" s="7">
        <v>0</v>
      </c>
      <c r="E672" s="7">
        <f>SUM(HousingProblemsTbl5[[#This Row],[T2_est77]:[T2_est91]])</f>
        <v>0</v>
      </c>
      <c r="F672" s="7">
        <v>0</v>
      </c>
      <c r="G672" s="7">
        <v>0</v>
      </c>
      <c r="H672" s="7">
        <v>0</v>
      </c>
      <c r="I672" s="7">
        <f>SUM(HousingProblemsTbl5[[#This Row],[T7_est109]:[T7_est151]])</f>
        <v>0</v>
      </c>
      <c r="J67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73" spans="1:10" x14ac:dyDescent="0.2">
      <c r="A673">
        <v>13067031213</v>
      </c>
      <c r="B673" s="7">
        <v>45</v>
      </c>
      <c r="C673" s="7">
        <v>0</v>
      </c>
      <c r="D673" s="7">
        <v>40</v>
      </c>
      <c r="E673" s="7">
        <f>SUM(HousingProblemsTbl5[[#This Row],[T2_est77]:[T2_est91]])</f>
        <v>85</v>
      </c>
      <c r="F673" s="7">
        <v>45</v>
      </c>
      <c r="G673" s="7">
        <v>90</v>
      </c>
      <c r="H673" s="7">
        <v>180</v>
      </c>
      <c r="I673" s="7">
        <f>SUM(HousingProblemsTbl5[[#This Row],[T7_est109]:[T7_est151]])</f>
        <v>315</v>
      </c>
      <c r="J673" s="5">
        <f>IFERROR(HousingProblemsTbl5[[#This Row],[Total Rental Units with Severe Housing Problems and Equal to or less than 80% AMI]]/HousingProblemsTbl5[[#This Row],[Total Rental Units Equal to or less than 80% AMI]], "-")</f>
        <v>0.26984126984126983</v>
      </c>
    </row>
    <row r="674" spans="1:10" x14ac:dyDescent="0.2">
      <c r="A674">
        <v>13067031214</v>
      </c>
      <c r="B674" s="7">
        <v>55</v>
      </c>
      <c r="C674" s="7">
        <v>15</v>
      </c>
      <c r="D674" s="7">
        <v>85</v>
      </c>
      <c r="E674" s="7">
        <f>SUM(HousingProblemsTbl5[[#This Row],[T2_est77]:[T2_est91]])</f>
        <v>155</v>
      </c>
      <c r="F674" s="7">
        <v>55</v>
      </c>
      <c r="G674" s="7">
        <v>15</v>
      </c>
      <c r="H674" s="7">
        <v>325</v>
      </c>
      <c r="I674" s="7">
        <f>SUM(HousingProblemsTbl5[[#This Row],[T7_est109]:[T7_est151]])</f>
        <v>395</v>
      </c>
      <c r="J674" s="5">
        <f>IFERROR(HousingProblemsTbl5[[#This Row],[Total Rental Units with Severe Housing Problems and Equal to or less than 80% AMI]]/HousingProblemsTbl5[[#This Row],[Total Rental Units Equal to or less than 80% AMI]], "-")</f>
        <v>0.39240506329113922</v>
      </c>
    </row>
    <row r="675" spans="1:10" x14ac:dyDescent="0.2">
      <c r="A675">
        <v>13067031215</v>
      </c>
      <c r="B675" s="7">
        <v>90</v>
      </c>
      <c r="C675" s="7">
        <v>0</v>
      </c>
      <c r="D675" s="7">
        <v>0</v>
      </c>
      <c r="E675" s="7">
        <f>SUM(HousingProblemsTbl5[[#This Row],[T2_est77]:[T2_est91]])</f>
        <v>90</v>
      </c>
      <c r="F675" s="7">
        <v>90</v>
      </c>
      <c r="G675" s="7">
        <v>0</v>
      </c>
      <c r="H675" s="7">
        <v>125</v>
      </c>
      <c r="I675" s="7">
        <f>SUM(HousingProblemsTbl5[[#This Row],[T7_est109]:[T7_est151]])</f>
        <v>215</v>
      </c>
      <c r="J675" s="5">
        <f>IFERROR(HousingProblemsTbl5[[#This Row],[Total Rental Units with Severe Housing Problems and Equal to or less than 80% AMI]]/HousingProblemsTbl5[[#This Row],[Total Rental Units Equal to or less than 80% AMI]], "-")</f>
        <v>0.41860465116279072</v>
      </c>
    </row>
    <row r="676" spans="1:10" x14ac:dyDescent="0.2">
      <c r="A676">
        <v>13067031216</v>
      </c>
      <c r="B676" s="7">
        <v>25</v>
      </c>
      <c r="C676" s="7">
        <v>70</v>
      </c>
      <c r="D676" s="7">
        <v>0</v>
      </c>
      <c r="E676" s="7">
        <f>SUM(HousingProblemsTbl5[[#This Row],[T2_est77]:[T2_est91]])</f>
        <v>95</v>
      </c>
      <c r="F676" s="7">
        <v>25</v>
      </c>
      <c r="G676" s="7">
        <v>70</v>
      </c>
      <c r="H676" s="7">
        <v>25</v>
      </c>
      <c r="I676" s="7">
        <f>SUM(HousingProblemsTbl5[[#This Row],[T7_est109]:[T7_est151]])</f>
        <v>120</v>
      </c>
      <c r="J676" s="5">
        <f>IFERROR(HousingProblemsTbl5[[#This Row],[Total Rental Units with Severe Housing Problems and Equal to or less than 80% AMI]]/HousingProblemsTbl5[[#This Row],[Total Rental Units Equal to or less than 80% AMI]], "-")</f>
        <v>0.79166666666666663</v>
      </c>
    </row>
    <row r="677" spans="1:10" x14ac:dyDescent="0.2">
      <c r="A677">
        <v>13067031217</v>
      </c>
      <c r="B677" s="7">
        <v>80</v>
      </c>
      <c r="C677" s="7">
        <v>100</v>
      </c>
      <c r="D677" s="7">
        <v>65</v>
      </c>
      <c r="E677" s="7">
        <f>SUM(HousingProblemsTbl5[[#This Row],[T2_est77]:[T2_est91]])</f>
        <v>245</v>
      </c>
      <c r="F677" s="7">
        <v>80</v>
      </c>
      <c r="G677" s="7">
        <v>155</v>
      </c>
      <c r="H677" s="7">
        <v>150</v>
      </c>
      <c r="I677" s="7">
        <f>SUM(HousingProblemsTbl5[[#This Row],[T7_est109]:[T7_est151]])</f>
        <v>385</v>
      </c>
      <c r="J677" s="5">
        <f>IFERROR(HousingProblemsTbl5[[#This Row],[Total Rental Units with Severe Housing Problems and Equal to or less than 80% AMI]]/HousingProblemsTbl5[[#This Row],[Total Rental Units Equal to or less than 80% AMI]], "-")</f>
        <v>0.63636363636363635</v>
      </c>
    </row>
    <row r="678" spans="1:10" x14ac:dyDescent="0.2">
      <c r="A678">
        <v>13067031218</v>
      </c>
      <c r="B678" s="7">
        <v>15</v>
      </c>
      <c r="C678" s="7">
        <v>45</v>
      </c>
      <c r="D678" s="7">
        <v>0</v>
      </c>
      <c r="E678" s="7">
        <f>SUM(HousingProblemsTbl5[[#This Row],[T2_est77]:[T2_est91]])</f>
        <v>60</v>
      </c>
      <c r="F678" s="7">
        <v>15</v>
      </c>
      <c r="G678" s="7">
        <v>95</v>
      </c>
      <c r="H678" s="7">
        <v>145</v>
      </c>
      <c r="I678" s="7">
        <f>SUM(HousingProblemsTbl5[[#This Row],[T7_est109]:[T7_est151]])</f>
        <v>255</v>
      </c>
      <c r="J678" s="5">
        <f>IFERROR(HousingProblemsTbl5[[#This Row],[Total Rental Units with Severe Housing Problems and Equal to or less than 80% AMI]]/HousingProblemsTbl5[[#This Row],[Total Rental Units Equal to or less than 80% AMI]], "-")</f>
        <v>0.23529411764705882</v>
      </c>
    </row>
    <row r="679" spans="1:10" x14ac:dyDescent="0.2">
      <c r="A679">
        <v>13067031219</v>
      </c>
      <c r="B679" s="7">
        <v>110</v>
      </c>
      <c r="C679" s="7">
        <v>0</v>
      </c>
      <c r="D679" s="7">
        <v>70</v>
      </c>
      <c r="E679" s="7">
        <f>SUM(HousingProblemsTbl5[[#This Row],[T2_est77]:[T2_est91]])</f>
        <v>180</v>
      </c>
      <c r="F679" s="7">
        <v>110</v>
      </c>
      <c r="G679" s="7">
        <v>70</v>
      </c>
      <c r="H679" s="7">
        <v>110</v>
      </c>
      <c r="I679" s="7">
        <f>SUM(HousingProblemsTbl5[[#This Row],[T7_est109]:[T7_est151]])</f>
        <v>290</v>
      </c>
      <c r="J679" s="5">
        <f>IFERROR(HousingProblemsTbl5[[#This Row],[Total Rental Units with Severe Housing Problems and Equal to or less than 80% AMI]]/HousingProblemsTbl5[[#This Row],[Total Rental Units Equal to or less than 80% AMI]], "-")</f>
        <v>0.62068965517241381</v>
      </c>
    </row>
    <row r="680" spans="1:10" x14ac:dyDescent="0.2">
      <c r="A680">
        <v>13067031220</v>
      </c>
      <c r="B680" s="7">
        <v>30</v>
      </c>
      <c r="C680" s="7">
        <v>0</v>
      </c>
      <c r="D680" s="7">
        <v>0</v>
      </c>
      <c r="E680" s="7">
        <f>SUM(HousingProblemsTbl5[[#This Row],[T2_est77]:[T2_est91]])</f>
        <v>30</v>
      </c>
      <c r="F680" s="7">
        <v>115</v>
      </c>
      <c r="G680" s="7">
        <v>125</v>
      </c>
      <c r="H680" s="7">
        <v>255</v>
      </c>
      <c r="I680" s="7">
        <f>SUM(HousingProblemsTbl5[[#This Row],[T7_est109]:[T7_est151]])</f>
        <v>495</v>
      </c>
      <c r="J680" s="5">
        <f>IFERROR(HousingProblemsTbl5[[#This Row],[Total Rental Units with Severe Housing Problems and Equal to or less than 80% AMI]]/HousingProblemsTbl5[[#This Row],[Total Rental Units Equal to or less than 80% AMI]], "-")</f>
        <v>6.0606060606060608E-2</v>
      </c>
    </row>
    <row r="681" spans="1:10" x14ac:dyDescent="0.2">
      <c r="A681">
        <v>13067031221</v>
      </c>
      <c r="B681" s="7">
        <v>70</v>
      </c>
      <c r="C681" s="7">
        <v>30</v>
      </c>
      <c r="D681" s="7">
        <v>0</v>
      </c>
      <c r="E681" s="7">
        <f>SUM(HousingProblemsTbl5[[#This Row],[T2_est77]:[T2_est91]])</f>
        <v>100</v>
      </c>
      <c r="F681" s="7">
        <v>70</v>
      </c>
      <c r="G681" s="7">
        <v>30</v>
      </c>
      <c r="H681" s="7">
        <v>60</v>
      </c>
      <c r="I681" s="7">
        <f>SUM(HousingProblemsTbl5[[#This Row],[T7_est109]:[T7_est151]])</f>
        <v>160</v>
      </c>
      <c r="J681" s="5">
        <f>IFERROR(HousingProblemsTbl5[[#This Row],[Total Rental Units with Severe Housing Problems and Equal to or less than 80% AMI]]/HousingProblemsTbl5[[#This Row],[Total Rental Units Equal to or less than 80% AMI]], "-")</f>
        <v>0.625</v>
      </c>
    </row>
    <row r="682" spans="1:10" x14ac:dyDescent="0.2">
      <c r="A682">
        <v>13067031306</v>
      </c>
      <c r="B682" s="7">
        <v>140</v>
      </c>
      <c r="C682" s="7">
        <v>25</v>
      </c>
      <c r="D682" s="7">
        <v>0</v>
      </c>
      <c r="E682" s="7">
        <f>SUM(HousingProblemsTbl5[[#This Row],[T2_est77]:[T2_est91]])</f>
        <v>165</v>
      </c>
      <c r="F682" s="7">
        <v>150</v>
      </c>
      <c r="G682" s="7">
        <v>105</v>
      </c>
      <c r="H682" s="7">
        <v>115</v>
      </c>
      <c r="I682" s="7">
        <f>SUM(HousingProblemsTbl5[[#This Row],[T7_est109]:[T7_est151]])</f>
        <v>370</v>
      </c>
      <c r="J682" s="5">
        <f>IFERROR(HousingProblemsTbl5[[#This Row],[Total Rental Units with Severe Housing Problems and Equal to or less than 80% AMI]]/HousingProblemsTbl5[[#This Row],[Total Rental Units Equal to or less than 80% AMI]], "-")</f>
        <v>0.44594594594594594</v>
      </c>
    </row>
    <row r="683" spans="1:10" x14ac:dyDescent="0.2">
      <c r="A683">
        <v>13067031308</v>
      </c>
      <c r="B683" s="7">
        <v>70</v>
      </c>
      <c r="C683" s="7">
        <v>20</v>
      </c>
      <c r="D683" s="7">
        <v>0</v>
      </c>
      <c r="E683" s="7">
        <f>SUM(HousingProblemsTbl5[[#This Row],[T2_est77]:[T2_est91]])</f>
        <v>90</v>
      </c>
      <c r="F683" s="7">
        <v>90</v>
      </c>
      <c r="G683" s="7">
        <v>185</v>
      </c>
      <c r="H683" s="7">
        <v>105</v>
      </c>
      <c r="I683" s="7">
        <f>SUM(HousingProblemsTbl5[[#This Row],[T7_est109]:[T7_est151]])</f>
        <v>380</v>
      </c>
      <c r="J683" s="5">
        <f>IFERROR(HousingProblemsTbl5[[#This Row],[Total Rental Units with Severe Housing Problems and Equal to or less than 80% AMI]]/HousingProblemsTbl5[[#This Row],[Total Rental Units Equal to or less than 80% AMI]], "-")</f>
        <v>0.23684210526315788</v>
      </c>
    </row>
    <row r="684" spans="1:10" x14ac:dyDescent="0.2">
      <c r="A684">
        <v>13067031314</v>
      </c>
      <c r="B684" s="7">
        <v>40</v>
      </c>
      <c r="C684" s="7">
        <v>0</v>
      </c>
      <c r="D684" s="7">
        <v>40</v>
      </c>
      <c r="E684" s="7">
        <f>SUM(HousingProblemsTbl5[[#This Row],[T2_est77]:[T2_est91]])</f>
        <v>80</v>
      </c>
      <c r="F684" s="7">
        <v>40</v>
      </c>
      <c r="G684" s="7">
        <v>20</v>
      </c>
      <c r="H684" s="7">
        <v>135</v>
      </c>
      <c r="I684" s="7">
        <f>SUM(HousingProblemsTbl5[[#This Row],[T7_est109]:[T7_est151]])</f>
        <v>195</v>
      </c>
      <c r="J684" s="5">
        <f>IFERROR(HousingProblemsTbl5[[#This Row],[Total Rental Units with Severe Housing Problems and Equal to or less than 80% AMI]]/HousingProblemsTbl5[[#This Row],[Total Rental Units Equal to or less than 80% AMI]], "-")</f>
        <v>0.41025641025641024</v>
      </c>
    </row>
    <row r="685" spans="1:10" x14ac:dyDescent="0.2">
      <c r="A685">
        <v>13067031315</v>
      </c>
      <c r="B685" s="7">
        <v>0</v>
      </c>
      <c r="C685" s="7">
        <v>15</v>
      </c>
      <c r="D685" s="7">
        <v>0</v>
      </c>
      <c r="E685" s="7">
        <f>SUM(HousingProblemsTbl5[[#This Row],[T2_est77]:[T2_est91]])</f>
        <v>15</v>
      </c>
      <c r="F685" s="7">
        <v>0</v>
      </c>
      <c r="G685" s="7">
        <v>15</v>
      </c>
      <c r="H685" s="7">
        <v>20</v>
      </c>
      <c r="I685" s="7">
        <f>SUM(HousingProblemsTbl5[[#This Row],[T7_est109]:[T7_est151]])</f>
        <v>35</v>
      </c>
      <c r="J685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686" spans="1:10" x14ac:dyDescent="0.2">
      <c r="A686">
        <v>13067031316</v>
      </c>
      <c r="B686" s="7">
        <v>65</v>
      </c>
      <c r="C686" s="7">
        <v>0</v>
      </c>
      <c r="D686" s="7">
        <v>0</v>
      </c>
      <c r="E686" s="7">
        <f>SUM(HousingProblemsTbl5[[#This Row],[T2_est77]:[T2_est91]])</f>
        <v>65</v>
      </c>
      <c r="F686" s="7">
        <v>70</v>
      </c>
      <c r="G686" s="7">
        <v>20</v>
      </c>
      <c r="H686" s="7">
        <v>45</v>
      </c>
      <c r="I686" s="7">
        <f>SUM(HousingProblemsTbl5[[#This Row],[T7_est109]:[T7_est151]])</f>
        <v>135</v>
      </c>
      <c r="J686" s="5">
        <f>IFERROR(HousingProblemsTbl5[[#This Row],[Total Rental Units with Severe Housing Problems and Equal to or less than 80% AMI]]/HousingProblemsTbl5[[#This Row],[Total Rental Units Equal to or less than 80% AMI]], "-")</f>
        <v>0.48148148148148145</v>
      </c>
    </row>
    <row r="687" spans="1:10" x14ac:dyDescent="0.2">
      <c r="A687">
        <v>13067031317</v>
      </c>
      <c r="B687" s="7">
        <v>15</v>
      </c>
      <c r="C687" s="7">
        <v>20</v>
      </c>
      <c r="D687" s="7">
        <v>0</v>
      </c>
      <c r="E687" s="7">
        <f>SUM(HousingProblemsTbl5[[#This Row],[T2_est77]:[T2_est91]])</f>
        <v>35</v>
      </c>
      <c r="F687" s="7">
        <v>15</v>
      </c>
      <c r="G687" s="7">
        <v>70</v>
      </c>
      <c r="H687" s="7">
        <v>205</v>
      </c>
      <c r="I687" s="7">
        <f>SUM(HousingProblemsTbl5[[#This Row],[T7_est109]:[T7_est151]])</f>
        <v>290</v>
      </c>
      <c r="J687" s="5">
        <f>IFERROR(HousingProblemsTbl5[[#This Row],[Total Rental Units with Severe Housing Problems and Equal to or less than 80% AMI]]/HousingProblemsTbl5[[#This Row],[Total Rental Units Equal to or less than 80% AMI]], "-")</f>
        <v>0.1206896551724138</v>
      </c>
    </row>
    <row r="688" spans="1:10" x14ac:dyDescent="0.2">
      <c r="A688">
        <v>13067031318</v>
      </c>
      <c r="B688" s="7">
        <v>290</v>
      </c>
      <c r="C688" s="7">
        <v>30</v>
      </c>
      <c r="D688" s="7">
        <v>4</v>
      </c>
      <c r="E688" s="7">
        <f>SUM(HousingProblemsTbl5[[#This Row],[T2_est77]:[T2_est91]])</f>
        <v>324</v>
      </c>
      <c r="F688" s="7">
        <v>290</v>
      </c>
      <c r="G688" s="7">
        <v>135</v>
      </c>
      <c r="H688" s="7">
        <v>120</v>
      </c>
      <c r="I688" s="7">
        <f>SUM(HousingProblemsTbl5[[#This Row],[T7_est109]:[T7_est151]])</f>
        <v>545</v>
      </c>
      <c r="J688" s="5">
        <f>IFERROR(HousingProblemsTbl5[[#This Row],[Total Rental Units with Severe Housing Problems and Equal to or less than 80% AMI]]/HousingProblemsTbl5[[#This Row],[Total Rental Units Equal to or less than 80% AMI]], "-")</f>
        <v>0.59449541284403673</v>
      </c>
    </row>
    <row r="689" spans="1:10" x14ac:dyDescent="0.2">
      <c r="A689">
        <v>13067031319</v>
      </c>
      <c r="B689" s="7">
        <v>295</v>
      </c>
      <c r="C689" s="7">
        <v>105</v>
      </c>
      <c r="D689" s="7">
        <v>15</v>
      </c>
      <c r="E689" s="7">
        <f>SUM(HousingProblemsTbl5[[#This Row],[T2_est77]:[T2_est91]])</f>
        <v>415</v>
      </c>
      <c r="F689" s="7">
        <v>345</v>
      </c>
      <c r="G689" s="7">
        <v>280</v>
      </c>
      <c r="H689" s="7">
        <v>350</v>
      </c>
      <c r="I689" s="7">
        <f>SUM(HousingProblemsTbl5[[#This Row],[T7_est109]:[T7_est151]])</f>
        <v>975</v>
      </c>
      <c r="J689" s="5">
        <f>IFERROR(HousingProblemsTbl5[[#This Row],[Total Rental Units with Severe Housing Problems and Equal to or less than 80% AMI]]/HousingProblemsTbl5[[#This Row],[Total Rental Units Equal to or less than 80% AMI]], "-")</f>
        <v>0.42564102564102563</v>
      </c>
    </row>
    <row r="690" spans="1:10" x14ac:dyDescent="0.2">
      <c r="A690">
        <v>13067031320</v>
      </c>
      <c r="B690" s="7">
        <v>205</v>
      </c>
      <c r="C690" s="7">
        <v>45</v>
      </c>
      <c r="D690" s="7">
        <v>0</v>
      </c>
      <c r="E690" s="7">
        <f>SUM(HousingProblemsTbl5[[#This Row],[T2_est77]:[T2_est91]])</f>
        <v>250</v>
      </c>
      <c r="F690" s="7">
        <v>205</v>
      </c>
      <c r="G690" s="7">
        <v>425</v>
      </c>
      <c r="H690" s="7">
        <v>490</v>
      </c>
      <c r="I690" s="7">
        <f>SUM(HousingProblemsTbl5[[#This Row],[T7_est109]:[T7_est151]])</f>
        <v>1120</v>
      </c>
      <c r="J690" s="5">
        <f>IFERROR(HousingProblemsTbl5[[#This Row],[Total Rental Units with Severe Housing Problems and Equal to or less than 80% AMI]]/HousingProblemsTbl5[[#This Row],[Total Rental Units Equal to or less than 80% AMI]], "-")</f>
        <v>0.22321428571428573</v>
      </c>
    </row>
    <row r="691" spans="1:10" x14ac:dyDescent="0.2">
      <c r="A691">
        <v>13067031321</v>
      </c>
      <c r="B691" s="7">
        <v>20</v>
      </c>
      <c r="C691" s="7">
        <v>65</v>
      </c>
      <c r="D691" s="7">
        <v>15</v>
      </c>
      <c r="E691" s="7">
        <f>SUM(HousingProblemsTbl5[[#This Row],[T2_est77]:[T2_est91]])</f>
        <v>100</v>
      </c>
      <c r="F691" s="7">
        <v>20</v>
      </c>
      <c r="G691" s="7">
        <v>200</v>
      </c>
      <c r="H691" s="7">
        <v>160</v>
      </c>
      <c r="I691" s="7">
        <f>SUM(HousingProblemsTbl5[[#This Row],[T7_est109]:[T7_est151]])</f>
        <v>380</v>
      </c>
      <c r="J691" s="5">
        <f>IFERROR(HousingProblemsTbl5[[#This Row],[Total Rental Units with Severe Housing Problems and Equal to or less than 80% AMI]]/HousingProblemsTbl5[[#This Row],[Total Rental Units Equal to or less than 80% AMI]], "-")</f>
        <v>0.26315789473684209</v>
      </c>
    </row>
    <row r="692" spans="1:10" x14ac:dyDescent="0.2">
      <c r="A692">
        <v>13067031322</v>
      </c>
      <c r="B692" s="7">
        <v>70</v>
      </c>
      <c r="C692" s="7">
        <v>30</v>
      </c>
      <c r="D692" s="7">
        <v>0</v>
      </c>
      <c r="E692" s="7">
        <f>SUM(HousingProblemsTbl5[[#This Row],[T2_est77]:[T2_est91]])</f>
        <v>100</v>
      </c>
      <c r="F692" s="7">
        <v>70</v>
      </c>
      <c r="G692" s="7">
        <v>70</v>
      </c>
      <c r="H692" s="7">
        <v>210</v>
      </c>
      <c r="I692" s="7">
        <f>SUM(HousingProblemsTbl5[[#This Row],[T7_est109]:[T7_est151]])</f>
        <v>350</v>
      </c>
      <c r="J692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693" spans="1:10" x14ac:dyDescent="0.2">
      <c r="A693">
        <v>13067031323</v>
      </c>
      <c r="B693" s="7">
        <v>0</v>
      </c>
      <c r="C693" s="7">
        <v>0</v>
      </c>
      <c r="D693" s="7">
        <v>35</v>
      </c>
      <c r="E693" s="7">
        <f>SUM(HousingProblemsTbl5[[#This Row],[T2_est77]:[T2_est91]])</f>
        <v>35</v>
      </c>
      <c r="F693" s="7">
        <v>0</v>
      </c>
      <c r="G693" s="7">
        <v>0</v>
      </c>
      <c r="H693" s="7">
        <v>75</v>
      </c>
      <c r="I693" s="7">
        <f>SUM(HousingProblemsTbl5[[#This Row],[T7_est109]:[T7_est151]])</f>
        <v>75</v>
      </c>
      <c r="J693" s="5">
        <f>IFERROR(HousingProblemsTbl5[[#This Row],[Total Rental Units with Severe Housing Problems and Equal to or less than 80% AMI]]/HousingProblemsTbl5[[#This Row],[Total Rental Units Equal to or less than 80% AMI]], "-")</f>
        <v>0.46666666666666667</v>
      </c>
    </row>
    <row r="694" spans="1:10" x14ac:dyDescent="0.2">
      <c r="A694">
        <v>13067031324</v>
      </c>
      <c r="B694" s="7">
        <v>0</v>
      </c>
      <c r="C694" s="7">
        <v>75</v>
      </c>
      <c r="D694" s="7">
        <v>0</v>
      </c>
      <c r="E694" s="7">
        <f>SUM(HousingProblemsTbl5[[#This Row],[T2_est77]:[T2_est91]])</f>
        <v>75</v>
      </c>
      <c r="F694" s="7">
        <v>0</v>
      </c>
      <c r="G694" s="7">
        <v>75</v>
      </c>
      <c r="H694" s="7">
        <v>10</v>
      </c>
      <c r="I694" s="7">
        <f>SUM(HousingProblemsTbl5[[#This Row],[T7_est109]:[T7_est151]])</f>
        <v>85</v>
      </c>
      <c r="J694" s="5">
        <f>IFERROR(HousingProblemsTbl5[[#This Row],[Total Rental Units with Severe Housing Problems and Equal to or less than 80% AMI]]/HousingProblemsTbl5[[#This Row],[Total Rental Units Equal to or less than 80% AMI]], "-")</f>
        <v>0.88235294117647056</v>
      </c>
    </row>
    <row r="695" spans="1:10" x14ac:dyDescent="0.2">
      <c r="A695">
        <v>13067031325</v>
      </c>
      <c r="B695" s="7">
        <v>0</v>
      </c>
      <c r="C695" s="7">
        <v>0</v>
      </c>
      <c r="D695" s="7">
        <v>0</v>
      </c>
      <c r="E695" s="7">
        <f>SUM(HousingProblemsTbl5[[#This Row],[T2_est77]:[T2_est91]])</f>
        <v>0</v>
      </c>
      <c r="F695" s="7">
        <v>0</v>
      </c>
      <c r="G695" s="7">
        <v>0</v>
      </c>
      <c r="H695" s="7">
        <v>0</v>
      </c>
      <c r="I695" s="7">
        <f>SUM(HousingProblemsTbl5[[#This Row],[T7_est109]:[T7_est151]])</f>
        <v>0</v>
      </c>
      <c r="J69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696" spans="1:10" x14ac:dyDescent="0.2">
      <c r="A696">
        <v>13067031409</v>
      </c>
      <c r="B696" s="7">
        <v>15</v>
      </c>
      <c r="C696" s="7">
        <v>35</v>
      </c>
      <c r="D696" s="7">
        <v>15</v>
      </c>
      <c r="E696" s="7">
        <f>SUM(HousingProblemsTbl5[[#This Row],[T2_est77]:[T2_est91]])</f>
        <v>65</v>
      </c>
      <c r="F696" s="7">
        <v>100</v>
      </c>
      <c r="G696" s="7">
        <v>80</v>
      </c>
      <c r="H696" s="7">
        <v>65</v>
      </c>
      <c r="I696" s="7">
        <f>SUM(HousingProblemsTbl5[[#This Row],[T7_est109]:[T7_est151]])</f>
        <v>245</v>
      </c>
      <c r="J696" s="5">
        <f>IFERROR(HousingProblemsTbl5[[#This Row],[Total Rental Units with Severe Housing Problems and Equal to or less than 80% AMI]]/HousingProblemsTbl5[[#This Row],[Total Rental Units Equal to or less than 80% AMI]], "-")</f>
        <v>0.26530612244897961</v>
      </c>
    </row>
    <row r="697" spans="1:10" x14ac:dyDescent="0.2">
      <c r="A697">
        <v>13067031410</v>
      </c>
      <c r="B697" s="7">
        <v>90</v>
      </c>
      <c r="C697" s="7">
        <v>75</v>
      </c>
      <c r="D697" s="7">
        <v>15</v>
      </c>
      <c r="E697" s="7">
        <f>SUM(HousingProblemsTbl5[[#This Row],[T2_est77]:[T2_est91]])</f>
        <v>180</v>
      </c>
      <c r="F697" s="7">
        <v>125</v>
      </c>
      <c r="G697" s="7">
        <v>75</v>
      </c>
      <c r="H697" s="7">
        <v>45</v>
      </c>
      <c r="I697" s="7">
        <f>SUM(HousingProblemsTbl5[[#This Row],[T7_est109]:[T7_est151]])</f>
        <v>245</v>
      </c>
      <c r="J697" s="5">
        <f>IFERROR(HousingProblemsTbl5[[#This Row],[Total Rental Units with Severe Housing Problems and Equal to or less than 80% AMI]]/HousingProblemsTbl5[[#This Row],[Total Rental Units Equal to or less than 80% AMI]], "-")</f>
        <v>0.73469387755102045</v>
      </c>
    </row>
    <row r="698" spans="1:10" x14ac:dyDescent="0.2">
      <c r="A698">
        <v>13067031411</v>
      </c>
      <c r="B698" s="7">
        <v>120</v>
      </c>
      <c r="C698" s="7">
        <v>15</v>
      </c>
      <c r="D698" s="7">
        <v>0</v>
      </c>
      <c r="E698" s="7">
        <f>SUM(HousingProblemsTbl5[[#This Row],[T2_est77]:[T2_est91]])</f>
        <v>135</v>
      </c>
      <c r="F698" s="7">
        <v>175</v>
      </c>
      <c r="G698" s="7">
        <v>65</v>
      </c>
      <c r="H698" s="7">
        <v>40</v>
      </c>
      <c r="I698" s="7">
        <f>SUM(HousingProblemsTbl5[[#This Row],[T7_est109]:[T7_est151]])</f>
        <v>280</v>
      </c>
      <c r="J698" s="5">
        <f>IFERROR(HousingProblemsTbl5[[#This Row],[Total Rental Units with Severe Housing Problems and Equal to or less than 80% AMI]]/HousingProblemsTbl5[[#This Row],[Total Rental Units Equal to or less than 80% AMI]], "-")</f>
        <v>0.48214285714285715</v>
      </c>
    </row>
    <row r="699" spans="1:10" x14ac:dyDescent="0.2">
      <c r="A699">
        <v>13067031412</v>
      </c>
      <c r="B699" s="7">
        <v>260</v>
      </c>
      <c r="C699" s="7">
        <v>4</v>
      </c>
      <c r="D699" s="7">
        <v>0</v>
      </c>
      <c r="E699" s="7">
        <f>SUM(HousingProblemsTbl5[[#This Row],[T2_est77]:[T2_est91]])</f>
        <v>264</v>
      </c>
      <c r="F699" s="7">
        <v>355</v>
      </c>
      <c r="G699" s="7">
        <v>100</v>
      </c>
      <c r="H699" s="7">
        <v>235</v>
      </c>
      <c r="I699" s="7">
        <f>SUM(HousingProblemsTbl5[[#This Row],[T7_est109]:[T7_est151]])</f>
        <v>690</v>
      </c>
      <c r="J699" s="5">
        <f>IFERROR(HousingProblemsTbl5[[#This Row],[Total Rental Units with Severe Housing Problems and Equal to or less than 80% AMI]]/HousingProblemsTbl5[[#This Row],[Total Rental Units Equal to or less than 80% AMI]], "-")</f>
        <v>0.38260869565217392</v>
      </c>
    </row>
    <row r="700" spans="1:10" x14ac:dyDescent="0.2">
      <c r="A700">
        <v>13067031413</v>
      </c>
      <c r="B700" s="7">
        <v>180</v>
      </c>
      <c r="C700" s="7">
        <v>0</v>
      </c>
      <c r="D700" s="7">
        <v>0</v>
      </c>
      <c r="E700" s="7">
        <f>SUM(HousingProblemsTbl5[[#This Row],[T2_est77]:[T2_est91]])</f>
        <v>180</v>
      </c>
      <c r="F700" s="7">
        <v>240</v>
      </c>
      <c r="G700" s="7">
        <v>175</v>
      </c>
      <c r="H700" s="7">
        <v>505</v>
      </c>
      <c r="I700" s="7">
        <f>SUM(HousingProblemsTbl5[[#This Row],[T7_est109]:[T7_est151]])</f>
        <v>920</v>
      </c>
      <c r="J700" s="5">
        <f>IFERROR(HousingProblemsTbl5[[#This Row],[Total Rental Units with Severe Housing Problems and Equal to or less than 80% AMI]]/HousingProblemsTbl5[[#This Row],[Total Rental Units Equal to or less than 80% AMI]], "-")</f>
        <v>0.19565217391304349</v>
      </c>
    </row>
    <row r="701" spans="1:10" x14ac:dyDescent="0.2">
      <c r="A701">
        <v>13067031414</v>
      </c>
      <c r="B701" s="7">
        <v>0</v>
      </c>
      <c r="C701" s="7">
        <v>0</v>
      </c>
      <c r="D701" s="7">
        <v>0</v>
      </c>
      <c r="E701" s="7">
        <f>SUM(HousingProblemsTbl5[[#This Row],[T2_est77]:[T2_est91]])</f>
        <v>0</v>
      </c>
      <c r="F701" s="7">
        <v>0</v>
      </c>
      <c r="G701" s="7">
        <v>20</v>
      </c>
      <c r="H701" s="7">
        <v>40</v>
      </c>
      <c r="I701" s="7">
        <f>SUM(HousingProblemsTbl5[[#This Row],[T7_est109]:[T7_est151]])</f>
        <v>60</v>
      </c>
      <c r="J70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02" spans="1:10" x14ac:dyDescent="0.2">
      <c r="A702">
        <v>13067031415</v>
      </c>
      <c r="B702" s="7">
        <v>85</v>
      </c>
      <c r="C702" s="7">
        <v>60</v>
      </c>
      <c r="D702" s="7">
        <v>0</v>
      </c>
      <c r="E702" s="7">
        <f>SUM(HousingProblemsTbl5[[#This Row],[T2_est77]:[T2_est91]])</f>
        <v>145</v>
      </c>
      <c r="F702" s="7">
        <v>85</v>
      </c>
      <c r="G702" s="7">
        <v>60</v>
      </c>
      <c r="H702" s="7">
        <v>30</v>
      </c>
      <c r="I702" s="7">
        <f>SUM(HousingProblemsTbl5[[#This Row],[T7_est109]:[T7_est151]])</f>
        <v>175</v>
      </c>
      <c r="J702" s="5">
        <f>IFERROR(HousingProblemsTbl5[[#This Row],[Total Rental Units with Severe Housing Problems and Equal to or less than 80% AMI]]/HousingProblemsTbl5[[#This Row],[Total Rental Units Equal to or less than 80% AMI]], "-")</f>
        <v>0.82857142857142863</v>
      </c>
    </row>
    <row r="703" spans="1:10" x14ac:dyDescent="0.2">
      <c r="A703">
        <v>13067031416</v>
      </c>
      <c r="B703" s="7">
        <v>25</v>
      </c>
      <c r="C703" s="7">
        <v>0</v>
      </c>
      <c r="D703" s="7">
        <v>0</v>
      </c>
      <c r="E703" s="7">
        <f>SUM(HousingProblemsTbl5[[#This Row],[T2_est77]:[T2_est91]])</f>
        <v>25</v>
      </c>
      <c r="F703" s="7">
        <v>55</v>
      </c>
      <c r="G703" s="7">
        <v>40</v>
      </c>
      <c r="H703" s="7">
        <v>50</v>
      </c>
      <c r="I703" s="7">
        <f>SUM(HousingProblemsTbl5[[#This Row],[T7_est109]:[T7_est151]])</f>
        <v>145</v>
      </c>
      <c r="J703" s="5">
        <f>IFERROR(HousingProblemsTbl5[[#This Row],[Total Rental Units with Severe Housing Problems and Equal to or less than 80% AMI]]/HousingProblemsTbl5[[#This Row],[Total Rental Units Equal to or less than 80% AMI]], "-")</f>
        <v>0.17241379310344829</v>
      </c>
    </row>
    <row r="704" spans="1:10" x14ac:dyDescent="0.2">
      <c r="A704">
        <v>13067031417</v>
      </c>
      <c r="B704" s="7">
        <v>0</v>
      </c>
      <c r="C704" s="7">
        <v>55</v>
      </c>
      <c r="D704" s="7">
        <v>35</v>
      </c>
      <c r="E704" s="7">
        <f>SUM(HousingProblemsTbl5[[#This Row],[T2_est77]:[T2_est91]])</f>
        <v>90</v>
      </c>
      <c r="F704" s="7">
        <v>20</v>
      </c>
      <c r="G704" s="7">
        <v>290</v>
      </c>
      <c r="H704" s="7">
        <v>150</v>
      </c>
      <c r="I704" s="7">
        <f>SUM(HousingProblemsTbl5[[#This Row],[T7_est109]:[T7_est151]])</f>
        <v>460</v>
      </c>
      <c r="J704" s="5">
        <f>IFERROR(HousingProblemsTbl5[[#This Row],[Total Rental Units with Severe Housing Problems and Equal to or less than 80% AMI]]/HousingProblemsTbl5[[#This Row],[Total Rental Units Equal to or less than 80% AMI]], "-")</f>
        <v>0.19565217391304349</v>
      </c>
    </row>
    <row r="705" spans="1:10" x14ac:dyDescent="0.2">
      <c r="A705">
        <v>13067031506</v>
      </c>
      <c r="B705" s="7">
        <v>110</v>
      </c>
      <c r="C705" s="7">
        <v>40</v>
      </c>
      <c r="D705" s="7">
        <v>0</v>
      </c>
      <c r="E705" s="7">
        <f>SUM(HousingProblemsTbl5[[#This Row],[T2_est77]:[T2_est91]])</f>
        <v>150</v>
      </c>
      <c r="F705" s="7">
        <v>165</v>
      </c>
      <c r="G705" s="7">
        <v>95</v>
      </c>
      <c r="H705" s="7">
        <v>65</v>
      </c>
      <c r="I705" s="7">
        <f>SUM(HousingProblemsTbl5[[#This Row],[T7_est109]:[T7_est151]])</f>
        <v>325</v>
      </c>
      <c r="J705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706" spans="1:10" x14ac:dyDescent="0.2">
      <c r="A706">
        <v>13067031507</v>
      </c>
      <c r="B706" s="7">
        <v>40</v>
      </c>
      <c r="C706" s="7">
        <v>0</v>
      </c>
      <c r="D706" s="7">
        <v>0</v>
      </c>
      <c r="E706" s="7">
        <f>SUM(HousingProblemsTbl5[[#This Row],[T2_est77]:[T2_est91]])</f>
        <v>40</v>
      </c>
      <c r="F706" s="7">
        <v>65</v>
      </c>
      <c r="G706" s="7">
        <v>0</v>
      </c>
      <c r="H706" s="7">
        <v>170</v>
      </c>
      <c r="I706" s="7">
        <f>SUM(HousingProblemsTbl5[[#This Row],[T7_est109]:[T7_est151]])</f>
        <v>235</v>
      </c>
      <c r="J706" s="5">
        <f>IFERROR(HousingProblemsTbl5[[#This Row],[Total Rental Units with Severe Housing Problems and Equal to or less than 80% AMI]]/HousingProblemsTbl5[[#This Row],[Total Rental Units Equal to or less than 80% AMI]], "-")</f>
        <v>0.1702127659574468</v>
      </c>
    </row>
    <row r="707" spans="1:10" x14ac:dyDescent="0.2">
      <c r="A707">
        <v>13067031510</v>
      </c>
      <c r="B707" s="7">
        <v>40</v>
      </c>
      <c r="C707" s="7">
        <v>0</v>
      </c>
      <c r="D707" s="7">
        <v>0</v>
      </c>
      <c r="E707" s="7">
        <f>SUM(HousingProblemsTbl5[[#This Row],[T2_est77]:[T2_est91]])</f>
        <v>40</v>
      </c>
      <c r="F707" s="7">
        <v>40</v>
      </c>
      <c r="G707" s="7">
        <v>50</v>
      </c>
      <c r="H707" s="7">
        <v>95</v>
      </c>
      <c r="I707" s="7">
        <f>SUM(HousingProblemsTbl5[[#This Row],[T7_est109]:[T7_est151]])</f>
        <v>185</v>
      </c>
      <c r="J707" s="5">
        <f>IFERROR(HousingProblemsTbl5[[#This Row],[Total Rental Units with Severe Housing Problems and Equal to or less than 80% AMI]]/HousingProblemsTbl5[[#This Row],[Total Rental Units Equal to or less than 80% AMI]], "-")</f>
        <v>0.21621621621621623</v>
      </c>
    </row>
    <row r="708" spans="1:10" x14ac:dyDescent="0.2">
      <c r="A708">
        <v>13067031511</v>
      </c>
      <c r="B708" s="7">
        <v>0</v>
      </c>
      <c r="C708" s="7">
        <v>70</v>
      </c>
      <c r="D708" s="7">
        <v>0</v>
      </c>
      <c r="E708" s="7">
        <f>SUM(HousingProblemsTbl5[[#This Row],[T2_est77]:[T2_est91]])</f>
        <v>70</v>
      </c>
      <c r="F708" s="7">
        <v>30</v>
      </c>
      <c r="G708" s="7">
        <v>185</v>
      </c>
      <c r="H708" s="7">
        <v>0</v>
      </c>
      <c r="I708" s="7">
        <f>SUM(HousingProblemsTbl5[[#This Row],[T7_est109]:[T7_est151]])</f>
        <v>215</v>
      </c>
      <c r="J708" s="5">
        <f>IFERROR(HousingProblemsTbl5[[#This Row],[Total Rental Units with Severe Housing Problems and Equal to or less than 80% AMI]]/HousingProblemsTbl5[[#This Row],[Total Rental Units Equal to or less than 80% AMI]], "-")</f>
        <v>0.32558139534883723</v>
      </c>
    </row>
    <row r="709" spans="1:10" x14ac:dyDescent="0.2">
      <c r="A709">
        <v>13067031512</v>
      </c>
      <c r="B709" s="7">
        <v>25</v>
      </c>
      <c r="C709" s="7">
        <v>0</v>
      </c>
      <c r="D709" s="7">
        <v>0</v>
      </c>
      <c r="E709" s="7">
        <f>SUM(HousingProblemsTbl5[[#This Row],[T2_est77]:[T2_est91]])</f>
        <v>25</v>
      </c>
      <c r="F709" s="7">
        <v>125</v>
      </c>
      <c r="G709" s="7">
        <v>45</v>
      </c>
      <c r="H709" s="7">
        <v>25</v>
      </c>
      <c r="I709" s="7">
        <f>SUM(HousingProblemsTbl5[[#This Row],[T7_est109]:[T7_est151]])</f>
        <v>195</v>
      </c>
      <c r="J709" s="5">
        <f>IFERROR(HousingProblemsTbl5[[#This Row],[Total Rental Units with Severe Housing Problems and Equal to or less than 80% AMI]]/HousingProblemsTbl5[[#This Row],[Total Rental Units Equal to or less than 80% AMI]], "-")</f>
        <v>0.12820512820512819</v>
      </c>
    </row>
    <row r="710" spans="1:10" x14ac:dyDescent="0.2">
      <c r="A710">
        <v>13067031513</v>
      </c>
      <c r="B710" s="7">
        <v>15</v>
      </c>
      <c r="C710" s="7">
        <v>45</v>
      </c>
      <c r="D710" s="7">
        <v>0</v>
      </c>
      <c r="E710" s="7">
        <f>SUM(HousingProblemsTbl5[[#This Row],[T2_est77]:[T2_est91]])</f>
        <v>60</v>
      </c>
      <c r="F710" s="7">
        <v>15</v>
      </c>
      <c r="G710" s="7">
        <v>70</v>
      </c>
      <c r="H710" s="7">
        <v>60</v>
      </c>
      <c r="I710" s="7">
        <f>SUM(HousingProblemsTbl5[[#This Row],[T7_est109]:[T7_est151]])</f>
        <v>145</v>
      </c>
      <c r="J710" s="5">
        <f>IFERROR(HousingProblemsTbl5[[#This Row],[Total Rental Units with Severe Housing Problems and Equal to or less than 80% AMI]]/HousingProblemsTbl5[[#This Row],[Total Rental Units Equal to or less than 80% AMI]], "-")</f>
        <v>0.41379310344827586</v>
      </c>
    </row>
    <row r="711" spans="1:10" x14ac:dyDescent="0.2">
      <c r="A711">
        <v>13067031514</v>
      </c>
      <c r="B711" s="7">
        <v>0</v>
      </c>
      <c r="C711" s="7">
        <v>0</v>
      </c>
      <c r="D711" s="7">
        <v>35</v>
      </c>
      <c r="E711" s="7">
        <f>SUM(HousingProblemsTbl5[[#This Row],[T2_est77]:[T2_est91]])</f>
        <v>35</v>
      </c>
      <c r="F711" s="7">
        <v>0</v>
      </c>
      <c r="G711" s="7">
        <v>0</v>
      </c>
      <c r="H711" s="7">
        <v>95</v>
      </c>
      <c r="I711" s="7">
        <f>SUM(HousingProblemsTbl5[[#This Row],[T7_est109]:[T7_est151]])</f>
        <v>95</v>
      </c>
      <c r="J711" s="5">
        <f>IFERROR(HousingProblemsTbl5[[#This Row],[Total Rental Units with Severe Housing Problems and Equal to or less than 80% AMI]]/HousingProblemsTbl5[[#This Row],[Total Rental Units Equal to or less than 80% AMI]], "-")</f>
        <v>0.36842105263157893</v>
      </c>
    </row>
    <row r="712" spans="1:10" x14ac:dyDescent="0.2">
      <c r="A712">
        <v>13067031515</v>
      </c>
      <c r="B712" s="7">
        <v>10</v>
      </c>
      <c r="C712" s="7">
        <v>20</v>
      </c>
      <c r="D712" s="7">
        <v>0</v>
      </c>
      <c r="E712" s="7">
        <f>SUM(HousingProblemsTbl5[[#This Row],[T2_est77]:[T2_est91]])</f>
        <v>30</v>
      </c>
      <c r="F712" s="7">
        <v>20</v>
      </c>
      <c r="G712" s="7">
        <v>90</v>
      </c>
      <c r="H712" s="7">
        <v>70</v>
      </c>
      <c r="I712" s="7">
        <f>SUM(HousingProblemsTbl5[[#This Row],[T7_est109]:[T7_est151]])</f>
        <v>180</v>
      </c>
      <c r="J712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713" spans="1:10" x14ac:dyDescent="0.2">
      <c r="A713">
        <v>13067031516</v>
      </c>
      <c r="B713" s="7">
        <v>0</v>
      </c>
      <c r="C713" s="7">
        <v>10</v>
      </c>
      <c r="D713" s="7">
        <v>0</v>
      </c>
      <c r="E713" s="7">
        <f>SUM(HousingProblemsTbl5[[#This Row],[T2_est77]:[T2_est91]])</f>
        <v>10</v>
      </c>
      <c r="F713" s="7">
        <v>0</v>
      </c>
      <c r="G713" s="7">
        <v>50</v>
      </c>
      <c r="H713" s="7">
        <v>15</v>
      </c>
      <c r="I713" s="7">
        <f>SUM(HousingProblemsTbl5[[#This Row],[T7_est109]:[T7_est151]])</f>
        <v>65</v>
      </c>
      <c r="J713" s="5">
        <f>IFERROR(HousingProblemsTbl5[[#This Row],[Total Rental Units with Severe Housing Problems and Equal to or less than 80% AMI]]/HousingProblemsTbl5[[#This Row],[Total Rental Units Equal to or less than 80% AMI]], "-")</f>
        <v>0.15384615384615385</v>
      </c>
    </row>
    <row r="714" spans="1:10" x14ac:dyDescent="0.2">
      <c r="A714">
        <v>13067031517</v>
      </c>
      <c r="B714" s="7">
        <v>95</v>
      </c>
      <c r="C714" s="7">
        <v>0</v>
      </c>
      <c r="D714" s="7">
        <v>20</v>
      </c>
      <c r="E714" s="7">
        <f>SUM(HousingProblemsTbl5[[#This Row],[T2_est77]:[T2_est91]])</f>
        <v>115</v>
      </c>
      <c r="F714" s="7">
        <v>95</v>
      </c>
      <c r="G714" s="7">
        <v>0</v>
      </c>
      <c r="H714" s="7">
        <v>45</v>
      </c>
      <c r="I714" s="7">
        <f>SUM(HousingProblemsTbl5[[#This Row],[T7_est109]:[T7_est151]])</f>
        <v>140</v>
      </c>
      <c r="J714" s="5">
        <f>IFERROR(HousingProblemsTbl5[[#This Row],[Total Rental Units with Severe Housing Problems and Equal to or less than 80% AMI]]/HousingProblemsTbl5[[#This Row],[Total Rental Units Equal to or less than 80% AMI]], "-")</f>
        <v>0.8214285714285714</v>
      </c>
    </row>
    <row r="715" spans="1:10" x14ac:dyDescent="0.2">
      <c r="A715">
        <v>13067031518</v>
      </c>
      <c r="B715" s="7">
        <v>35</v>
      </c>
      <c r="C715" s="7">
        <v>0</v>
      </c>
      <c r="D715" s="7">
        <v>0</v>
      </c>
      <c r="E715" s="7">
        <f>SUM(HousingProblemsTbl5[[#This Row],[T2_est77]:[T2_est91]])</f>
        <v>35</v>
      </c>
      <c r="F715" s="7">
        <v>35</v>
      </c>
      <c r="G715" s="7">
        <v>0</v>
      </c>
      <c r="H715" s="7">
        <v>0</v>
      </c>
      <c r="I715" s="7">
        <f>SUM(HousingProblemsTbl5[[#This Row],[T7_est109]:[T7_est151]])</f>
        <v>35</v>
      </c>
      <c r="J71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716" spans="1:10" x14ac:dyDescent="0.2">
      <c r="A716">
        <v>13069010100</v>
      </c>
      <c r="B716" s="7">
        <v>35</v>
      </c>
      <c r="C716" s="7">
        <v>0</v>
      </c>
      <c r="D716" s="7">
        <v>10</v>
      </c>
      <c r="E716" s="7">
        <f>SUM(HousingProblemsTbl5[[#This Row],[T2_est77]:[T2_est91]])</f>
        <v>45</v>
      </c>
      <c r="F716" s="7">
        <v>120</v>
      </c>
      <c r="G716" s="7">
        <v>15</v>
      </c>
      <c r="H716" s="7">
        <v>80</v>
      </c>
      <c r="I716" s="7">
        <f>SUM(HousingProblemsTbl5[[#This Row],[T7_est109]:[T7_est151]])</f>
        <v>215</v>
      </c>
      <c r="J716" s="5">
        <f>IFERROR(HousingProblemsTbl5[[#This Row],[Total Rental Units with Severe Housing Problems and Equal to or less than 80% AMI]]/HousingProblemsTbl5[[#This Row],[Total Rental Units Equal to or less than 80% AMI]], "-")</f>
        <v>0.20930232558139536</v>
      </c>
    </row>
    <row r="717" spans="1:10" x14ac:dyDescent="0.2">
      <c r="A717">
        <v>13069010200</v>
      </c>
      <c r="B717" s="7">
        <v>0</v>
      </c>
      <c r="C717" s="7">
        <v>0</v>
      </c>
      <c r="D717" s="7">
        <v>10</v>
      </c>
      <c r="E717" s="7">
        <f>SUM(HousingProblemsTbl5[[#This Row],[T2_est77]:[T2_est91]])</f>
        <v>10</v>
      </c>
      <c r="F717" s="7">
        <v>60</v>
      </c>
      <c r="G717" s="7">
        <v>10</v>
      </c>
      <c r="H717" s="7">
        <v>170</v>
      </c>
      <c r="I717" s="7">
        <f>SUM(HousingProblemsTbl5[[#This Row],[T7_est109]:[T7_est151]])</f>
        <v>240</v>
      </c>
      <c r="J717" s="5">
        <f>IFERROR(HousingProblemsTbl5[[#This Row],[Total Rental Units with Severe Housing Problems and Equal to or less than 80% AMI]]/HousingProblemsTbl5[[#This Row],[Total Rental Units Equal to or less than 80% AMI]], "-")</f>
        <v>4.1666666666666664E-2</v>
      </c>
    </row>
    <row r="718" spans="1:10" x14ac:dyDescent="0.2">
      <c r="A718">
        <v>13069010301</v>
      </c>
      <c r="B718" s="7">
        <v>20</v>
      </c>
      <c r="C718" s="7">
        <v>0</v>
      </c>
      <c r="D718" s="7">
        <v>0</v>
      </c>
      <c r="E718" s="7">
        <f>SUM(HousingProblemsTbl5[[#This Row],[T2_est77]:[T2_est91]])</f>
        <v>20</v>
      </c>
      <c r="F718" s="7">
        <v>45</v>
      </c>
      <c r="G718" s="7">
        <v>25</v>
      </c>
      <c r="H718" s="7">
        <v>4</v>
      </c>
      <c r="I718" s="7">
        <f>SUM(HousingProblemsTbl5[[#This Row],[T7_est109]:[T7_est151]])</f>
        <v>74</v>
      </c>
      <c r="J718" s="5">
        <f>IFERROR(HousingProblemsTbl5[[#This Row],[Total Rental Units with Severe Housing Problems and Equal to or less than 80% AMI]]/HousingProblemsTbl5[[#This Row],[Total Rental Units Equal to or less than 80% AMI]], "-")</f>
        <v>0.27027027027027029</v>
      </c>
    </row>
    <row r="719" spans="1:10" x14ac:dyDescent="0.2">
      <c r="A719">
        <v>13069010302</v>
      </c>
      <c r="B719" s="7">
        <v>40</v>
      </c>
      <c r="C719" s="7">
        <v>0</v>
      </c>
      <c r="D719" s="7">
        <v>0</v>
      </c>
      <c r="E719" s="7">
        <f>SUM(HousingProblemsTbl5[[#This Row],[T2_est77]:[T2_est91]])</f>
        <v>40</v>
      </c>
      <c r="F719" s="7">
        <v>50</v>
      </c>
      <c r="G719" s="7">
        <v>45</v>
      </c>
      <c r="H719" s="7">
        <v>30</v>
      </c>
      <c r="I719" s="7">
        <f>SUM(HousingProblemsTbl5[[#This Row],[T7_est109]:[T7_est151]])</f>
        <v>125</v>
      </c>
      <c r="J719" s="5">
        <f>IFERROR(HousingProblemsTbl5[[#This Row],[Total Rental Units with Severe Housing Problems and Equal to or less than 80% AMI]]/HousingProblemsTbl5[[#This Row],[Total Rental Units Equal to or less than 80% AMI]], "-")</f>
        <v>0.32</v>
      </c>
    </row>
    <row r="720" spans="1:10" x14ac:dyDescent="0.2">
      <c r="A720">
        <v>13069010401</v>
      </c>
      <c r="B720" s="7">
        <v>85</v>
      </c>
      <c r="C720" s="7">
        <v>25</v>
      </c>
      <c r="D720" s="7">
        <v>0</v>
      </c>
      <c r="E720" s="7">
        <f>SUM(HousingProblemsTbl5[[#This Row],[T2_est77]:[T2_est91]])</f>
        <v>110</v>
      </c>
      <c r="F720" s="7">
        <v>160</v>
      </c>
      <c r="G720" s="7">
        <v>70</v>
      </c>
      <c r="H720" s="7">
        <v>60</v>
      </c>
      <c r="I720" s="7">
        <f>SUM(HousingProblemsTbl5[[#This Row],[T7_est109]:[T7_est151]])</f>
        <v>290</v>
      </c>
      <c r="J720" s="5">
        <f>IFERROR(HousingProblemsTbl5[[#This Row],[Total Rental Units with Severe Housing Problems and Equal to or less than 80% AMI]]/HousingProblemsTbl5[[#This Row],[Total Rental Units Equal to or less than 80% AMI]], "-")</f>
        <v>0.37931034482758619</v>
      </c>
    </row>
    <row r="721" spans="1:10" x14ac:dyDescent="0.2">
      <c r="A721">
        <v>13069010402</v>
      </c>
      <c r="B721" s="7">
        <v>45</v>
      </c>
      <c r="C721" s="7">
        <v>45</v>
      </c>
      <c r="D721" s="7">
        <v>100</v>
      </c>
      <c r="E721" s="7">
        <f>SUM(HousingProblemsTbl5[[#This Row],[T2_est77]:[T2_est91]])</f>
        <v>190</v>
      </c>
      <c r="F721" s="7">
        <v>75</v>
      </c>
      <c r="G721" s="7">
        <v>95</v>
      </c>
      <c r="H721" s="7">
        <v>230</v>
      </c>
      <c r="I721" s="7">
        <f>SUM(HousingProblemsTbl5[[#This Row],[T7_est109]:[T7_est151]])</f>
        <v>400</v>
      </c>
      <c r="J721" s="5">
        <f>IFERROR(HousingProblemsTbl5[[#This Row],[Total Rental Units with Severe Housing Problems and Equal to or less than 80% AMI]]/HousingProblemsTbl5[[#This Row],[Total Rental Units Equal to or less than 80% AMI]], "-")</f>
        <v>0.47499999999999998</v>
      </c>
    </row>
    <row r="722" spans="1:10" x14ac:dyDescent="0.2">
      <c r="A722">
        <v>13069010500</v>
      </c>
      <c r="B722" s="7">
        <v>90</v>
      </c>
      <c r="C722" s="7">
        <v>20</v>
      </c>
      <c r="D722" s="7">
        <v>30</v>
      </c>
      <c r="E722" s="7">
        <f>SUM(HousingProblemsTbl5[[#This Row],[T2_est77]:[T2_est91]])</f>
        <v>140</v>
      </c>
      <c r="F722" s="7">
        <v>100</v>
      </c>
      <c r="G722" s="7">
        <v>130</v>
      </c>
      <c r="H722" s="7">
        <v>140</v>
      </c>
      <c r="I722" s="7">
        <f>SUM(HousingProblemsTbl5[[#This Row],[T7_est109]:[T7_est151]])</f>
        <v>370</v>
      </c>
      <c r="J722" s="5">
        <f>IFERROR(HousingProblemsTbl5[[#This Row],[Total Rental Units with Severe Housing Problems and Equal to or less than 80% AMI]]/HousingProblemsTbl5[[#This Row],[Total Rental Units Equal to or less than 80% AMI]], "-")</f>
        <v>0.3783783783783784</v>
      </c>
    </row>
    <row r="723" spans="1:10" x14ac:dyDescent="0.2">
      <c r="A723">
        <v>13069010600</v>
      </c>
      <c r="B723" s="7">
        <v>4</v>
      </c>
      <c r="C723" s="7">
        <v>0</v>
      </c>
      <c r="D723" s="7">
        <v>4</v>
      </c>
      <c r="E723" s="7">
        <f>SUM(HousingProblemsTbl5[[#This Row],[T2_est77]:[T2_est91]])</f>
        <v>8</v>
      </c>
      <c r="F723" s="7">
        <v>60</v>
      </c>
      <c r="G723" s="7">
        <v>55</v>
      </c>
      <c r="H723" s="7">
        <v>120</v>
      </c>
      <c r="I723" s="7">
        <f>SUM(HousingProblemsTbl5[[#This Row],[T7_est109]:[T7_est151]])</f>
        <v>235</v>
      </c>
      <c r="J723" s="5">
        <f>IFERROR(HousingProblemsTbl5[[#This Row],[Total Rental Units with Severe Housing Problems and Equal to or less than 80% AMI]]/HousingProblemsTbl5[[#This Row],[Total Rental Units Equal to or less than 80% AMI]], "-")</f>
        <v>3.4042553191489362E-2</v>
      </c>
    </row>
    <row r="724" spans="1:10" x14ac:dyDescent="0.2">
      <c r="A724">
        <v>13069010701</v>
      </c>
      <c r="B724" s="7">
        <v>95</v>
      </c>
      <c r="C724" s="7">
        <v>25</v>
      </c>
      <c r="D724" s="7">
        <v>0</v>
      </c>
      <c r="E724" s="7">
        <f>SUM(HousingProblemsTbl5[[#This Row],[T2_est77]:[T2_est91]])</f>
        <v>120</v>
      </c>
      <c r="F724" s="7">
        <v>135</v>
      </c>
      <c r="G724" s="7">
        <v>125</v>
      </c>
      <c r="H724" s="7">
        <v>85</v>
      </c>
      <c r="I724" s="7">
        <f>SUM(HousingProblemsTbl5[[#This Row],[T7_est109]:[T7_est151]])</f>
        <v>345</v>
      </c>
      <c r="J724" s="5">
        <f>IFERROR(HousingProblemsTbl5[[#This Row],[Total Rental Units with Severe Housing Problems and Equal to or less than 80% AMI]]/HousingProblemsTbl5[[#This Row],[Total Rental Units Equal to or less than 80% AMI]], "-")</f>
        <v>0.34782608695652173</v>
      </c>
    </row>
    <row r="725" spans="1:10" x14ac:dyDescent="0.2">
      <c r="A725">
        <v>13069010702</v>
      </c>
      <c r="B725" s="7">
        <v>105</v>
      </c>
      <c r="C725" s="7">
        <v>0</v>
      </c>
      <c r="D725" s="7">
        <v>0</v>
      </c>
      <c r="E725" s="7">
        <f>SUM(HousingProblemsTbl5[[#This Row],[T2_est77]:[T2_est91]])</f>
        <v>105</v>
      </c>
      <c r="F725" s="7">
        <v>105</v>
      </c>
      <c r="G725" s="7">
        <v>0</v>
      </c>
      <c r="H725" s="7">
        <v>40</v>
      </c>
      <c r="I725" s="7">
        <f>SUM(HousingProblemsTbl5[[#This Row],[T7_est109]:[T7_est151]])</f>
        <v>145</v>
      </c>
      <c r="J725" s="5">
        <f>IFERROR(HousingProblemsTbl5[[#This Row],[Total Rental Units with Severe Housing Problems and Equal to or less than 80% AMI]]/HousingProblemsTbl5[[#This Row],[Total Rental Units Equal to or less than 80% AMI]], "-")</f>
        <v>0.72413793103448276</v>
      </c>
    </row>
    <row r="726" spans="1:10" x14ac:dyDescent="0.2">
      <c r="A726">
        <v>13069010801</v>
      </c>
      <c r="B726" s="7">
        <v>75</v>
      </c>
      <c r="C726" s="7">
        <v>55</v>
      </c>
      <c r="D726" s="7">
        <v>0</v>
      </c>
      <c r="E726" s="7">
        <f>SUM(HousingProblemsTbl5[[#This Row],[T2_est77]:[T2_est91]])</f>
        <v>130</v>
      </c>
      <c r="F726" s="7">
        <v>145</v>
      </c>
      <c r="G726" s="7">
        <v>130</v>
      </c>
      <c r="H726" s="7">
        <v>120</v>
      </c>
      <c r="I726" s="7">
        <f>SUM(HousingProblemsTbl5[[#This Row],[T7_est109]:[T7_est151]])</f>
        <v>395</v>
      </c>
      <c r="J726" s="5">
        <f>IFERROR(HousingProblemsTbl5[[#This Row],[Total Rental Units with Severe Housing Problems and Equal to or less than 80% AMI]]/HousingProblemsTbl5[[#This Row],[Total Rental Units Equal to or less than 80% AMI]], "-")</f>
        <v>0.32911392405063289</v>
      </c>
    </row>
    <row r="727" spans="1:10" x14ac:dyDescent="0.2">
      <c r="A727">
        <v>13069010802</v>
      </c>
      <c r="B727" s="7">
        <v>105</v>
      </c>
      <c r="C727" s="7">
        <v>0</v>
      </c>
      <c r="D727" s="7">
        <v>30</v>
      </c>
      <c r="E727" s="7">
        <f>SUM(HousingProblemsTbl5[[#This Row],[T2_est77]:[T2_est91]])</f>
        <v>135</v>
      </c>
      <c r="F727" s="7">
        <v>410</v>
      </c>
      <c r="G727" s="7">
        <v>145</v>
      </c>
      <c r="H727" s="7">
        <v>200</v>
      </c>
      <c r="I727" s="7">
        <f>SUM(HousingProblemsTbl5[[#This Row],[T7_est109]:[T7_est151]])</f>
        <v>755</v>
      </c>
      <c r="J727" s="5">
        <f>IFERROR(HousingProblemsTbl5[[#This Row],[Total Rental Units with Severe Housing Problems and Equal to or less than 80% AMI]]/HousingProblemsTbl5[[#This Row],[Total Rental Units Equal to or less than 80% AMI]], "-")</f>
        <v>0.17880794701986755</v>
      </c>
    </row>
    <row r="728" spans="1:10" x14ac:dyDescent="0.2">
      <c r="A728">
        <v>13071970101</v>
      </c>
      <c r="B728" s="7">
        <v>40</v>
      </c>
      <c r="C728" s="7">
        <v>10</v>
      </c>
      <c r="D728" s="7">
        <v>4</v>
      </c>
      <c r="E728" s="7">
        <f>SUM(HousingProblemsTbl5[[#This Row],[T2_est77]:[T2_est91]])</f>
        <v>54</v>
      </c>
      <c r="F728" s="7">
        <v>100</v>
      </c>
      <c r="G728" s="7">
        <v>40</v>
      </c>
      <c r="H728" s="7">
        <v>80</v>
      </c>
      <c r="I728" s="7">
        <f>SUM(HousingProblemsTbl5[[#This Row],[T7_est109]:[T7_est151]])</f>
        <v>220</v>
      </c>
      <c r="J728" s="5">
        <f>IFERROR(HousingProblemsTbl5[[#This Row],[Total Rental Units with Severe Housing Problems and Equal to or less than 80% AMI]]/HousingProblemsTbl5[[#This Row],[Total Rental Units Equal to or less than 80% AMI]], "-")</f>
        <v>0.24545454545454545</v>
      </c>
    </row>
    <row r="729" spans="1:10" x14ac:dyDescent="0.2">
      <c r="A729">
        <v>13071970102</v>
      </c>
      <c r="B729" s="7">
        <v>0</v>
      </c>
      <c r="C729" s="7">
        <v>0</v>
      </c>
      <c r="D729" s="7">
        <v>0</v>
      </c>
      <c r="E729" s="7">
        <f>SUM(HousingProblemsTbl5[[#This Row],[T2_est77]:[T2_est91]])</f>
        <v>0</v>
      </c>
      <c r="F729" s="7">
        <v>4</v>
      </c>
      <c r="G729" s="7">
        <v>25</v>
      </c>
      <c r="H729" s="7">
        <v>10</v>
      </c>
      <c r="I729" s="7">
        <f>SUM(HousingProblemsTbl5[[#This Row],[T7_est109]:[T7_est151]])</f>
        <v>39</v>
      </c>
      <c r="J72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30" spans="1:10" x14ac:dyDescent="0.2">
      <c r="A730">
        <v>13071970200</v>
      </c>
      <c r="B730" s="7">
        <v>25</v>
      </c>
      <c r="C730" s="7">
        <v>0</v>
      </c>
      <c r="D730" s="7">
        <v>20</v>
      </c>
      <c r="E730" s="7">
        <f>SUM(HousingProblemsTbl5[[#This Row],[T2_est77]:[T2_est91]])</f>
        <v>45</v>
      </c>
      <c r="F730" s="7">
        <v>55</v>
      </c>
      <c r="G730" s="7">
        <v>25</v>
      </c>
      <c r="H730" s="7">
        <v>150</v>
      </c>
      <c r="I730" s="7">
        <f>SUM(HousingProblemsTbl5[[#This Row],[T7_est109]:[T7_est151]])</f>
        <v>230</v>
      </c>
      <c r="J730" s="5">
        <f>IFERROR(HousingProblemsTbl5[[#This Row],[Total Rental Units with Severe Housing Problems and Equal to or less than 80% AMI]]/HousingProblemsTbl5[[#This Row],[Total Rental Units Equal to or less than 80% AMI]], "-")</f>
        <v>0.19565217391304349</v>
      </c>
    </row>
    <row r="731" spans="1:10" x14ac:dyDescent="0.2">
      <c r="A731">
        <v>13071970301</v>
      </c>
      <c r="B731" s="7">
        <v>115</v>
      </c>
      <c r="C731" s="7">
        <v>60</v>
      </c>
      <c r="D731" s="7">
        <v>0</v>
      </c>
      <c r="E731" s="7">
        <f>SUM(HousingProblemsTbl5[[#This Row],[T2_est77]:[T2_est91]])</f>
        <v>175</v>
      </c>
      <c r="F731" s="7">
        <v>455</v>
      </c>
      <c r="G731" s="7">
        <v>160</v>
      </c>
      <c r="H731" s="7">
        <v>135</v>
      </c>
      <c r="I731" s="7">
        <f>SUM(HousingProblemsTbl5[[#This Row],[T7_est109]:[T7_est151]])</f>
        <v>750</v>
      </c>
      <c r="J731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732" spans="1:10" x14ac:dyDescent="0.2">
      <c r="A732">
        <v>13071970302</v>
      </c>
      <c r="B732" s="7">
        <v>0</v>
      </c>
      <c r="C732" s="7">
        <v>0</v>
      </c>
      <c r="D732" s="7">
        <v>0</v>
      </c>
      <c r="E732" s="7">
        <f>SUM(HousingProblemsTbl5[[#This Row],[T2_est77]:[T2_est91]])</f>
        <v>0</v>
      </c>
      <c r="F732" s="7">
        <v>45</v>
      </c>
      <c r="G732" s="7">
        <v>25</v>
      </c>
      <c r="H732" s="7">
        <v>65</v>
      </c>
      <c r="I732" s="7">
        <f>SUM(HousingProblemsTbl5[[#This Row],[T7_est109]:[T7_est151]])</f>
        <v>135</v>
      </c>
      <c r="J73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33" spans="1:10" x14ac:dyDescent="0.2">
      <c r="A733">
        <v>13071970400</v>
      </c>
      <c r="B733" s="7">
        <v>60</v>
      </c>
      <c r="C733" s="7">
        <v>4</v>
      </c>
      <c r="D733" s="7">
        <v>0</v>
      </c>
      <c r="E733" s="7">
        <f>SUM(HousingProblemsTbl5[[#This Row],[T2_est77]:[T2_est91]])</f>
        <v>64</v>
      </c>
      <c r="F733" s="7">
        <v>80</v>
      </c>
      <c r="G733" s="7">
        <v>75</v>
      </c>
      <c r="H733" s="7">
        <v>175</v>
      </c>
      <c r="I733" s="7">
        <f>SUM(HousingProblemsTbl5[[#This Row],[T7_est109]:[T7_est151]])</f>
        <v>330</v>
      </c>
      <c r="J733" s="5">
        <f>IFERROR(HousingProblemsTbl5[[#This Row],[Total Rental Units with Severe Housing Problems and Equal to or less than 80% AMI]]/HousingProblemsTbl5[[#This Row],[Total Rental Units Equal to or less than 80% AMI]], "-")</f>
        <v>0.19393939393939394</v>
      </c>
    </row>
    <row r="734" spans="1:10" x14ac:dyDescent="0.2">
      <c r="A734">
        <v>13071970500</v>
      </c>
      <c r="B734" s="7">
        <v>15</v>
      </c>
      <c r="C734" s="7">
        <v>25</v>
      </c>
      <c r="D734" s="7">
        <v>4</v>
      </c>
      <c r="E734" s="7">
        <f>SUM(HousingProblemsTbl5[[#This Row],[T2_est77]:[T2_est91]])</f>
        <v>44</v>
      </c>
      <c r="F734" s="7">
        <v>30</v>
      </c>
      <c r="G734" s="7">
        <v>35</v>
      </c>
      <c r="H734" s="7">
        <v>50</v>
      </c>
      <c r="I734" s="7">
        <f>SUM(HousingProblemsTbl5[[#This Row],[T7_est109]:[T7_est151]])</f>
        <v>115</v>
      </c>
      <c r="J734" s="5">
        <f>IFERROR(HousingProblemsTbl5[[#This Row],[Total Rental Units with Severe Housing Problems and Equal to or less than 80% AMI]]/HousingProblemsTbl5[[#This Row],[Total Rental Units Equal to or less than 80% AMI]], "-")</f>
        <v>0.38260869565217392</v>
      </c>
    </row>
    <row r="735" spans="1:10" x14ac:dyDescent="0.2">
      <c r="A735">
        <v>13071970601</v>
      </c>
      <c r="B735" s="7">
        <v>35</v>
      </c>
      <c r="C735" s="7">
        <v>50</v>
      </c>
      <c r="D735" s="7">
        <v>0</v>
      </c>
      <c r="E735" s="7">
        <f>SUM(HousingProblemsTbl5[[#This Row],[T2_est77]:[T2_est91]])</f>
        <v>85</v>
      </c>
      <c r="F735" s="7">
        <v>35</v>
      </c>
      <c r="G735" s="7">
        <v>50</v>
      </c>
      <c r="H735" s="7">
        <v>120</v>
      </c>
      <c r="I735" s="7">
        <f>SUM(HousingProblemsTbl5[[#This Row],[T7_est109]:[T7_est151]])</f>
        <v>205</v>
      </c>
      <c r="J735" s="5">
        <f>IFERROR(HousingProblemsTbl5[[#This Row],[Total Rental Units with Severe Housing Problems and Equal to or less than 80% AMI]]/HousingProblemsTbl5[[#This Row],[Total Rental Units Equal to or less than 80% AMI]], "-")</f>
        <v>0.41463414634146339</v>
      </c>
    </row>
    <row r="736" spans="1:10" x14ac:dyDescent="0.2">
      <c r="A736">
        <v>13071970602</v>
      </c>
      <c r="B736" s="7">
        <v>80</v>
      </c>
      <c r="C736" s="7">
        <v>0</v>
      </c>
      <c r="D736" s="7">
        <v>0</v>
      </c>
      <c r="E736" s="7">
        <f>SUM(HousingProblemsTbl5[[#This Row],[T2_est77]:[T2_est91]])</f>
        <v>80</v>
      </c>
      <c r="F736" s="7">
        <v>160</v>
      </c>
      <c r="G736" s="7">
        <v>0</v>
      </c>
      <c r="H736" s="7">
        <v>85</v>
      </c>
      <c r="I736" s="7">
        <f>SUM(HousingProblemsTbl5[[#This Row],[T7_est109]:[T7_est151]])</f>
        <v>245</v>
      </c>
      <c r="J736" s="5">
        <f>IFERROR(HousingProblemsTbl5[[#This Row],[Total Rental Units with Severe Housing Problems and Equal to or less than 80% AMI]]/HousingProblemsTbl5[[#This Row],[Total Rental Units Equal to or less than 80% AMI]], "-")</f>
        <v>0.32653061224489793</v>
      </c>
    </row>
    <row r="737" spans="1:10" x14ac:dyDescent="0.2">
      <c r="A737">
        <v>13071970702</v>
      </c>
      <c r="B737" s="7">
        <v>80</v>
      </c>
      <c r="C737" s="7">
        <v>150</v>
      </c>
      <c r="D737" s="7">
        <v>0</v>
      </c>
      <c r="E737" s="7">
        <f>SUM(HousingProblemsTbl5[[#This Row],[T2_est77]:[T2_est91]])</f>
        <v>230</v>
      </c>
      <c r="F737" s="7">
        <v>150</v>
      </c>
      <c r="G737" s="7">
        <v>235</v>
      </c>
      <c r="H737" s="7">
        <v>45</v>
      </c>
      <c r="I737" s="7">
        <f>SUM(HousingProblemsTbl5[[#This Row],[T7_est109]:[T7_est151]])</f>
        <v>430</v>
      </c>
      <c r="J737" s="5">
        <f>IFERROR(HousingProblemsTbl5[[#This Row],[Total Rental Units with Severe Housing Problems and Equal to or less than 80% AMI]]/HousingProblemsTbl5[[#This Row],[Total Rental Units Equal to or less than 80% AMI]], "-")</f>
        <v>0.53488372093023251</v>
      </c>
    </row>
    <row r="738" spans="1:10" x14ac:dyDescent="0.2">
      <c r="A738">
        <v>13071970703</v>
      </c>
      <c r="B738" s="7">
        <v>55</v>
      </c>
      <c r="C738" s="7">
        <v>95</v>
      </c>
      <c r="D738" s="7">
        <v>15</v>
      </c>
      <c r="E738" s="7">
        <f>SUM(HousingProblemsTbl5[[#This Row],[T2_est77]:[T2_est91]])</f>
        <v>165</v>
      </c>
      <c r="F738" s="7">
        <v>180</v>
      </c>
      <c r="G738" s="7">
        <v>320</v>
      </c>
      <c r="H738" s="7">
        <v>65</v>
      </c>
      <c r="I738" s="7">
        <f>SUM(HousingProblemsTbl5[[#This Row],[T7_est109]:[T7_est151]])</f>
        <v>565</v>
      </c>
      <c r="J738" s="5">
        <f>IFERROR(HousingProblemsTbl5[[#This Row],[Total Rental Units with Severe Housing Problems and Equal to or less than 80% AMI]]/HousingProblemsTbl5[[#This Row],[Total Rental Units Equal to or less than 80% AMI]], "-")</f>
        <v>0.29203539823008851</v>
      </c>
    </row>
    <row r="739" spans="1:10" x14ac:dyDescent="0.2">
      <c r="A739">
        <v>13071970704</v>
      </c>
      <c r="B739" s="7">
        <v>55</v>
      </c>
      <c r="C739" s="7">
        <v>0</v>
      </c>
      <c r="D739" s="7">
        <v>0</v>
      </c>
      <c r="E739" s="7">
        <f>SUM(HousingProblemsTbl5[[#This Row],[T2_est77]:[T2_est91]])</f>
        <v>55</v>
      </c>
      <c r="F739" s="7">
        <v>80</v>
      </c>
      <c r="G739" s="7">
        <v>110</v>
      </c>
      <c r="H739" s="7">
        <v>100</v>
      </c>
      <c r="I739" s="7">
        <f>SUM(HousingProblemsTbl5[[#This Row],[T7_est109]:[T7_est151]])</f>
        <v>290</v>
      </c>
      <c r="J739" s="5">
        <f>IFERROR(HousingProblemsTbl5[[#This Row],[Total Rental Units with Severe Housing Problems and Equal to or less than 80% AMI]]/HousingProblemsTbl5[[#This Row],[Total Rental Units Equal to or less than 80% AMI]], "-")</f>
        <v>0.18965517241379309</v>
      </c>
    </row>
    <row r="740" spans="1:10" x14ac:dyDescent="0.2">
      <c r="A740">
        <v>13071970800</v>
      </c>
      <c r="B740" s="7">
        <v>20</v>
      </c>
      <c r="C740" s="7">
        <v>30</v>
      </c>
      <c r="D740" s="7">
        <v>0</v>
      </c>
      <c r="E740" s="7">
        <f>SUM(HousingProblemsTbl5[[#This Row],[T2_est77]:[T2_est91]])</f>
        <v>50</v>
      </c>
      <c r="F740" s="7">
        <v>40</v>
      </c>
      <c r="G740" s="7">
        <v>115</v>
      </c>
      <c r="H740" s="7">
        <v>125</v>
      </c>
      <c r="I740" s="7">
        <f>SUM(HousingProblemsTbl5[[#This Row],[T7_est109]:[T7_est151]])</f>
        <v>280</v>
      </c>
      <c r="J740" s="5">
        <f>IFERROR(HousingProblemsTbl5[[#This Row],[Total Rental Units with Severe Housing Problems and Equal to or less than 80% AMI]]/HousingProblemsTbl5[[#This Row],[Total Rental Units Equal to or less than 80% AMI]], "-")</f>
        <v>0.17857142857142858</v>
      </c>
    </row>
    <row r="741" spans="1:10" x14ac:dyDescent="0.2">
      <c r="A741">
        <v>13071970901</v>
      </c>
      <c r="B741" s="7">
        <v>35</v>
      </c>
      <c r="C741" s="7">
        <v>0</v>
      </c>
      <c r="D741" s="7">
        <v>0</v>
      </c>
      <c r="E741" s="7">
        <f>SUM(HousingProblemsTbl5[[#This Row],[T2_est77]:[T2_est91]])</f>
        <v>35</v>
      </c>
      <c r="F741" s="7">
        <v>55</v>
      </c>
      <c r="G741" s="7">
        <v>0</v>
      </c>
      <c r="H741" s="7">
        <v>50</v>
      </c>
      <c r="I741" s="7">
        <f>SUM(HousingProblemsTbl5[[#This Row],[T7_est109]:[T7_est151]])</f>
        <v>105</v>
      </c>
      <c r="J741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742" spans="1:10" x14ac:dyDescent="0.2">
      <c r="A742">
        <v>13071970902</v>
      </c>
      <c r="B742" s="7">
        <v>45</v>
      </c>
      <c r="C742" s="7">
        <v>4</v>
      </c>
      <c r="D742" s="7">
        <v>35</v>
      </c>
      <c r="E742" s="7">
        <f>SUM(HousingProblemsTbl5[[#This Row],[T2_est77]:[T2_est91]])</f>
        <v>84</v>
      </c>
      <c r="F742" s="7">
        <v>300</v>
      </c>
      <c r="G742" s="7">
        <v>4</v>
      </c>
      <c r="H742" s="7">
        <v>135</v>
      </c>
      <c r="I742" s="7">
        <f>SUM(HousingProblemsTbl5[[#This Row],[T7_est109]:[T7_est151]])</f>
        <v>439</v>
      </c>
      <c r="J742" s="5">
        <f>IFERROR(HousingProblemsTbl5[[#This Row],[Total Rental Units with Severe Housing Problems and Equal to or less than 80% AMI]]/HousingProblemsTbl5[[#This Row],[Total Rental Units Equal to or less than 80% AMI]], "-")</f>
        <v>0.19134396355353075</v>
      </c>
    </row>
    <row r="743" spans="1:10" x14ac:dyDescent="0.2">
      <c r="A743">
        <v>13073030103</v>
      </c>
      <c r="B743" s="7">
        <v>25</v>
      </c>
      <c r="C743" s="7">
        <v>0</v>
      </c>
      <c r="D743" s="7">
        <v>4</v>
      </c>
      <c r="E743" s="7">
        <f>SUM(HousingProblemsTbl5[[#This Row],[T2_est77]:[T2_est91]])</f>
        <v>29</v>
      </c>
      <c r="F743" s="7">
        <v>30</v>
      </c>
      <c r="G743" s="7">
        <v>0</v>
      </c>
      <c r="H743" s="7">
        <v>20</v>
      </c>
      <c r="I743" s="7">
        <f>SUM(HousingProblemsTbl5[[#This Row],[T7_est109]:[T7_est151]])</f>
        <v>50</v>
      </c>
      <c r="J743" s="5">
        <f>IFERROR(HousingProblemsTbl5[[#This Row],[Total Rental Units with Severe Housing Problems and Equal to or less than 80% AMI]]/HousingProblemsTbl5[[#This Row],[Total Rental Units Equal to or less than 80% AMI]], "-")</f>
        <v>0.57999999999999996</v>
      </c>
    </row>
    <row r="744" spans="1:10" x14ac:dyDescent="0.2">
      <c r="A744">
        <v>13073030105</v>
      </c>
      <c r="B744" s="7">
        <v>55</v>
      </c>
      <c r="C744" s="7">
        <v>20</v>
      </c>
      <c r="D744" s="7">
        <v>4</v>
      </c>
      <c r="E744" s="7">
        <f>SUM(HousingProblemsTbl5[[#This Row],[T2_est77]:[T2_est91]])</f>
        <v>79</v>
      </c>
      <c r="F744" s="7">
        <v>55</v>
      </c>
      <c r="G744" s="7">
        <v>80</v>
      </c>
      <c r="H744" s="7">
        <v>20</v>
      </c>
      <c r="I744" s="7">
        <f>SUM(HousingProblemsTbl5[[#This Row],[T7_est109]:[T7_est151]])</f>
        <v>155</v>
      </c>
      <c r="J744" s="5">
        <f>IFERROR(HousingProblemsTbl5[[#This Row],[Total Rental Units with Severe Housing Problems and Equal to or less than 80% AMI]]/HousingProblemsTbl5[[#This Row],[Total Rental Units Equal to or less than 80% AMI]], "-")</f>
        <v>0.50967741935483868</v>
      </c>
    </row>
    <row r="745" spans="1:10" x14ac:dyDescent="0.2">
      <c r="A745">
        <v>13073030106</v>
      </c>
      <c r="B745" s="7">
        <v>0</v>
      </c>
      <c r="C745" s="7">
        <v>30</v>
      </c>
      <c r="D745" s="7">
        <v>0</v>
      </c>
      <c r="E745" s="7">
        <f>SUM(HousingProblemsTbl5[[#This Row],[T2_est77]:[T2_est91]])</f>
        <v>30</v>
      </c>
      <c r="F745" s="7">
        <v>10</v>
      </c>
      <c r="G745" s="7">
        <v>65</v>
      </c>
      <c r="H745" s="7">
        <v>20</v>
      </c>
      <c r="I745" s="7">
        <f>SUM(HousingProblemsTbl5[[#This Row],[T7_est109]:[T7_est151]])</f>
        <v>95</v>
      </c>
      <c r="J745" s="5">
        <f>IFERROR(HousingProblemsTbl5[[#This Row],[Total Rental Units with Severe Housing Problems and Equal to or less than 80% AMI]]/HousingProblemsTbl5[[#This Row],[Total Rental Units Equal to or less than 80% AMI]], "-")</f>
        <v>0.31578947368421051</v>
      </c>
    </row>
    <row r="746" spans="1:10" x14ac:dyDescent="0.2">
      <c r="A746">
        <v>13073030107</v>
      </c>
      <c r="B746" s="7">
        <v>0</v>
      </c>
      <c r="C746" s="7">
        <v>0</v>
      </c>
      <c r="D746" s="7">
        <v>0</v>
      </c>
      <c r="E746" s="7">
        <f>SUM(HousingProblemsTbl5[[#This Row],[T2_est77]:[T2_est91]])</f>
        <v>0</v>
      </c>
      <c r="F746" s="7">
        <v>15</v>
      </c>
      <c r="G746" s="7">
        <v>0</v>
      </c>
      <c r="H746" s="7">
        <v>0</v>
      </c>
      <c r="I746" s="7">
        <f>SUM(HousingProblemsTbl5[[#This Row],[T7_est109]:[T7_est151]])</f>
        <v>15</v>
      </c>
      <c r="J7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47" spans="1:10" x14ac:dyDescent="0.2">
      <c r="A747">
        <v>13073030108</v>
      </c>
      <c r="B747" s="7">
        <v>20</v>
      </c>
      <c r="C747" s="7">
        <v>0</v>
      </c>
      <c r="D747" s="7">
        <v>0</v>
      </c>
      <c r="E747" s="7">
        <f>SUM(HousingProblemsTbl5[[#This Row],[T2_est77]:[T2_est91]])</f>
        <v>20</v>
      </c>
      <c r="F747" s="7">
        <v>20</v>
      </c>
      <c r="G747" s="7">
        <v>0</v>
      </c>
      <c r="H747" s="7">
        <v>10</v>
      </c>
      <c r="I747" s="7">
        <f>SUM(HousingProblemsTbl5[[#This Row],[T7_est109]:[T7_est151]])</f>
        <v>30</v>
      </c>
      <c r="J747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748" spans="1:10" x14ac:dyDescent="0.2">
      <c r="A748">
        <v>13073030201</v>
      </c>
      <c r="B748" s="7">
        <v>0</v>
      </c>
      <c r="C748" s="7">
        <v>100</v>
      </c>
      <c r="D748" s="7">
        <v>35</v>
      </c>
      <c r="E748" s="7">
        <f>SUM(HousingProblemsTbl5[[#This Row],[T2_est77]:[T2_est91]])</f>
        <v>135</v>
      </c>
      <c r="F748" s="7">
        <v>15</v>
      </c>
      <c r="G748" s="7">
        <v>100</v>
      </c>
      <c r="H748" s="7">
        <v>150</v>
      </c>
      <c r="I748" s="7">
        <f>SUM(HousingProblemsTbl5[[#This Row],[T7_est109]:[T7_est151]])</f>
        <v>265</v>
      </c>
      <c r="J748" s="5">
        <f>IFERROR(HousingProblemsTbl5[[#This Row],[Total Rental Units with Severe Housing Problems and Equal to or less than 80% AMI]]/HousingProblemsTbl5[[#This Row],[Total Rental Units Equal to or less than 80% AMI]], "-")</f>
        <v>0.50943396226415094</v>
      </c>
    </row>
    <row r="749" spans="1:10" x14ac:dyDescent="0.2">
      <c r="A749">
        <v>13073030202</v>
      </c>
      <c r="B749" s="7">
        <v>85</v>
      </c>
      <c r="C749" s="7">
        <v>0</v>
      </c>
      <c r="D749" s="7">
        <v>0</v>
      </c>
      <c r="E749" s="7">
        <f>SUM(HousingProblemsTbl5[[#This Row],[T2_est77]:[T2_est91]])</f>
        <v>85</v>
      </c>
      <c r="F749" s="7">
        <v>95</v>
      </c>
      <c r="G749" s="7">
        <v>0</v>
      </c>
      <c r="H749" s="7">
        <v>105</v>
      </c>
      <c r="I749" s="7">
        <f>SUM(HousingProblemsTbl5[[#This Row],[T7_est109]:[T7_est151]])</f>
        <v>200</v>
      </c>
      <c r="J749" s="5">
        <f>IFERROR(HousingProblemsTbl5[[#This Row],[Total Rental Units with Severe Housing Problems and Equal to or less than 80% AMI]]/HousingProblemsTbl5[[#This Row],[Total Rental Units Equal to or less than 80% AMI]], "-")</f>
        <v>0.42499999999999999</v>
      </c>
    </row>
    <row r="750" spans="1:10" x14ac:dyDescent="0.2">
      <c r="A750">
        <v>13073030203</v>
      </c>
      <c r="B750" s="7">
        <v>10</v>
      </c>
      <c r="C750" s="7">
        <v>40</v>
      </c>
      <c r="D750" s="7">
        <v>55</v>
      </c>
      <c r="E750" s="7">
        <f>SUM(HousingProblemsTbl5[[#This Row],[T2_est77]:[T2_est91]])</f>
        <v>105</v>
      </c>
      <c r="F750" s="7">
        <v>10</v>
      </c>
      <c r="G750" s="7">
        <v>95</v>
      </c>
      <c r="H750" s="7">
        <v>100</v>
      </c>
      <c r="I750" s="7">
        <f>SUM(HousingProblemsTbl5[[#This Row],[T7_est109]:[T7_est151]])</f>
        <v>205</v>
      </c>
      <c r="J750" s="5">
        <f>IFERROR(HousingProblemsTbl5[[#This Row],[Total Rental Units with Severe Housing Problems and Equal to or less than 80% AMI]]/HousingProblemsTbl5[[#This Row],[Total Rental Units Equal to or less than 80% AMI]], "-")</f>
        <v>0.51219512195121952</v>
      </c>
    </row>
    <row r="751" spans="1:10" x14ac:dyDescent="0.2">
      <c r="A751">
        <v>13073030304</v>
      </c>
      <c r="B751" s="7">
        <v>0</v>
      </c>
      <c r="C751" s="7">
        <v>10</v>
      </c>
      <c r="D751" s="7">
        <v>0</v>
      </c>
      <c r="E751" s="7">
        <f>SUM(HousingProblemsTbl5[[#This Row],[T2_est77]:[T2_est91]])</f>
        <v>10</v>
      </c>
      <c r="F751" s="7">
        <v>0</v>
      </c>
      <c r="G751" s="7">
        <v>10</v>
      </c>
      <c r="H751" s="7">
        <v>60</v>
      </c>
      <c r="I751" s="7">
        <f>SUM(HousingProblemsTbl5[[#This Row],[T7_est109]:[T7_est151]])</f>
        <v>70</v>
      </c>
      <c r="J751" s="5">
        <f>IFERROR(HousingProblemsTbl5[[#This Row],[Total Rental Units with Severe Housing Problems and Equal to or less than 80% AMI]]/HousingProblemsTbl5[[#This Row],[Total Rental Units Equal to or less than 80% AMI]], "-")</f>
        <v>0.14285714285714285</v>
      </c>
    </row>
    <row r="752" spans="1:10" x14ac:dyDescent="0.2">
      <c r="A752">
        <v>13073030306</v>
      </c>
      <c r="B752" s="7">
        <v>50</v>
      </c>
      <c r="C752" s="7">
        <v>0</v>
      </c>
      <c r="D752" s="7">
        <v>10</v>
      </c>
      <c r="E752" s="7">
        <f>SUM(HousingProblemsTbl5[[#This Row],[T2_est77]:[T2_est91]])</f>
        <v>60</v>
      </c>
      <c r="F752" s="7">
        <v>65</v>
      </c>
      <c r="G752" s="7">
        <v>0</v>
      </c>
      <c r="H752" s="7">
        <v>85</v>
      </c>
      <c r="I752" s="7">
        <f>SUM(HousingProblemsTbl5[[#This Row],[T7_est109]:[T7_est151]])</f>
        <v>150</v>
      </c>
      <c r="J752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753" spans="1:10" x14ac:dyDescent="0.2">
      <c r="A753">
        <v>13073030307</v>
      </c>
      <c r="B753" s="7">
        <v>15</v>
      </c>
      <c r="C753" s="7">
        <v>20</v>
      </c>
      <c r="D753" s="7">
        <v>0</v>
      </c>
      <c r="E753" s="7">
        <f>SUM(HousingProblemsTbl5[[#This Row],[T2_est77]:[T2_est91]])</f>
        <v>35</v>
      </c>
      <c r="F753" s="7">
        <v>45</v>
      </c>
      <c r="G753" s="7">
        <v>20</v>
      </c>
      <c r="H753" s="7">
        <v>75</v>
      </c>
      <c r="I753" s="7">
        <f>SUM(HousingProblemsTbl5[[#This Row],[T7_est109]:[T7_est151]])</f>
        <v>140</v>
      </c>
      <c r="J753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754" spans="1:10" x14ac:dyDescent="0.2">
      <c r="A754">
        <v>13073030308</v>
      </c>
      <c r="B754" s="7">
        <v>0</v>
      </c>
      <c r="C754" s="7">
        <v>35</v>
      </c>
      <c r="D754" s="7">
        <v>0</v>
      </c>
      <c r="E754" s="7">
        <f>SUM(HousingProblemsTbl5[[#This Row],[T2_est77]:[T2_est91]])</f>
        <v>35</v>
      </c>
      <c r="F754" s="7">
        <v>20</v>
      </c>
      <c r="G754" s="7">
        <v>35</v>
      </c>
      <c r="H754" s="7">
        <v>0</v>
      </c>
      <c r="I754" s="7">
        <f>SUM(HousingProblemsTbl5[[#This Row],[T7_est109]:[T7_est151]])</f>
        <v>55</v>
      </c>
      <c r="J754" s="5">
        <f>IFERROR(HousingProblemsTbl5[[#This Row],[Total Rental Units with Severe Housing Problems and Equal to or less than 80% AMI]]/HousingProblemsTbl5[[#This Row],[Total Rental Units Equal to or less than 80% AMI]], "-")</f>
        <v>0.63636363636363635</v>
      </c>
    </row>
    <row r="755" spans="1:10" x14ac:dyDescent="0.2">
      <c r="A755">
        <v>13073030310</v>
      </c>
      <c r="B755" s="7">
        <v>0</v>
      </c>
      <c r="C755" s="7">
        <v>4</v>
      </c>
      <c r="D755" s="7">
        <v>0</v>
      </c>
      <c r="E755" s="7">
        <f>SUM(HousingProblemsTbl5[[#This Row],[T2_est77]:[T2_est91]])</f>
        <v>4</v>
      </c>
      <c r="F755" s="7">
        <v>0</v>
      </c>
      <c r="G755" s="7">
        <v>20</v>
      </c>
      <c r="H755" s="7">
        <v>25</v>
      </c>
      <c r="I755" s="7">
        <f>SUM(HousingProblemsTbl5[[#This Row],[T7_est109]:[T7_est151]])</f>
        <v>45</v>
      </c>
      <c r="J755" s="5">
        <f>IFERROR(HousingProblemsTbl5[[#This Row],[Total Rental Units with Severe Housing Problems and Equal to or less than 80% AMI]]/HousingProblemsTbl5[[#This Row],[Total Rental Units Equal to or less than 80% AMI]], "-")</f>
        <v>8.8888888888888892E-2</v>
      </c>
    </row>
    <row r="756" spans="1:10" x14ac:dyDescent="0.2">
      <c r="A756">
        <v>13073030311</v>
      </c>
      <c r="B756" s="7">
        <v>0</v>
      </c>
      <c r="C756" s="7">
        <v>0</v>
      </c>
      <c r="D756" s="7">
        <v>0</v>
      </c>
      <c r="E756" s="7">
        <f>SUM(HousingProblemsTbl5[[#This Row],[T2_est77]:[T2_est91]])</f>
        <v>0</v>
      </c>
      <c r="F756" s="7">
        <v>0</v>
      </c>
      <c r="G756" s="7">
        <v>15</v>
      </c>
      <c r="H756" s="7">
        <v>0</v>
      </c>
      <c r="I756" s="7">
        <f>SUM(HousingProblemsTbl5[[#This Row],[T7_est109]:[T7_est151]])</f>
        <v>15</v>
      </c>
      <c r="J75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57" spans="1:10" x14ac:dyDescent="0.2">
      <c r="A757">
        <v>13073030312</v>
      </c>
      <c r="B757" s="7">
        <v>15</v>
      </c>
      <c r="C757" s="7">
        <v>0</v>
      </c>
      <c r="D757" s="7">
        <v>0</v>
      </c>
      <c r="E757" s="7">
        <f>SUM(HousingProblemsTbl5[[#This Row],[T2_est77]:[T2_est91]])</f>
        <v>15</v>
      </c>
      <c r="F757" s="7">
        <v>15</v>
      </c>
      <c r="G757" s="7">
        <v>0</v>
      </c>
      <c r="H757" s="7">
        <v>30</v>
      </c>
      <c r="I757" s="7">
        <f>SUM(HousingProblemsTbl5[[#This Row],[T7_est109]:[T7_est151]])</f>
        <v>45</v>
      </c>
      <c r="J757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758" spans="1:10" x14ac:dyDescent="0.2">
      <c r="A758">
        <v>13073030313</v>
      </c>
      <c r="B758" s="7">
        <v>25</v>
      </c>
      <c r="C758" s="7">
        <v>0</v>
      </c>
      <c r="D758" s="7">
        <v>0</v>
      </c>
      <c r="E758" s="7">
        <f>SUM(HousingProblemsTbl5[[#This Row],[T2_est77]:[T2_est91]])</f>
        <v>25</v>
      </c>
      <c r="F758" s="7">
        <v>25</v>
      </c>
      <c r="G758" s="7">
        <v>120</v>
      </c>
      <c r="H758" s="7">
        <v>135</v>
      </c>
      <c r="I758" s="7">
        <f>SUM(HousingProblemsTbl5[[#This Row],[T7_est109]:[T7_est151]])</f>
        <v>280</v>
      </c>
      <c r="J758" s="5">
        <f>IFERROR(HousingProblemsTbl5[[#This Row],[Total Rental Units with Severe Housing Problems and Equal to or less than 80% AMI]]/HousingProblemsTbl5[[#This Row],[Total Rental Units Equal to or less than 80% AMI]], "-")</f>
        <v>8.9285714285714288E-2</v>
      </c>
    </row>
    <row r="759" spans="1:10" x14ac:dyDescent="0.2">
      <c r="A759">
        <v>13073030401</v>
      </c>
      <c r="B759" s="7">
        <v>0</v>
      </c>
      <c r="C759" s="7">
        <v>0</v>
      </c>
      <c r="D759" s="7">
        <v>0</v>
      </c>
      <c r="E759" s="7">
        <f>SUM(HousingProblemsTbl5[[#This Row],[T2_est77]:[T2_est91]])</f>
        <v>0</v>
      </c>
      <c r="F759" s="7">
        <v>0</v>
      </c>
      <c r="G759" s="7">
        <v>0</v>
      </c>
      <c r="H759" s="7">
        <v>30</v>
      </c>
      <c r="I759" s="7">
        <f>SUM(HousingProblemsTbl5[[#This Row],[T7_est109]:[T7_est151]])</f>
        <v>30</v>
      </c>
      <c r="J75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60" spans="1:10" x14ac:dyDescent="0.2">
      <c r="A760">
        <v>13073030403</v>
      </c>
      <c r="B760" s="7">
        <v>135</v>
      </c>
      <c r="C760" s="7">
        <v>25</v>
      </c>
      <c r="D760" s="7">
        <v>55</v>
      </c>
      <c r="E760" s="7">
        <f>SUM(HousingProblemsTbl5[[#This Row],[T2_est77]:[T2_est91]])</f>
        <v>215</v>
      </c>
      <c r="F760" s="7">
        <v>135</v>
      </c>
      <c r="G760" s="7">
        <v>60</v>
      </c>
      <c r="H760" s="7">
        <v>175</v>
      </c>
      <c r="I760" s="7">
        <f>SUM(HousingProblemsTbl5[[#This Row],[T7_est109]:[T7_est151]])</f>
        <v>370</v>
      </c>
      <c r="J760" s="5">
        <f>IFERROR(HousingProblemsTbl5[[#This Row],[Total Rental Units with Severe Housing Problems and Equal to or less than 80% AMI]]/HousingProblemsTbl5[[#This Row],[Total Rental Units Equal to or less than 80% AMI]], "-")</f>
        <v>0.58108108108108103</v>
      </c>
    </row>
    <row r="761" spans="1:10" x14ac:dyDescent="0.2">
      <c r="A761">
        <v>13073030404</v>
      </c>
      <c r="B761" s="7">
        <v>0</v>
      </c>
      <c r="C761" s="7">
        <v>20</v>
      </c>
      <c r="D761" s="7">
        <v>0</v>
      </c>
      <c r="E761" s="7">
        <f>SUM(HousingProblemsTbl5[[#This Row],[T2_est77]:[T2_est91]])</f>
        <v>20</v>
      </c>
      <c r="F761" s="7">
        <v>115</v>
      </c>
      <c r="G761" s="7">
        <v>20</v>
      </c>
      <c r="H761" s="7">
        <v>0</v>
      </c>
      <c r="I761" s="7">
        <f>SUM(HousingProblemsTbl5[[#This Row],[T7_est109]:[T7_est151]])</f>
        <v>135</v>
      </c>
      <c r="J761" s="5">
        <f>IFERROR(HousingProblemsTbl5[[#This Row],[Total Rental Units with Severe Housing Problems and Equal to or less than 80% AMI]]/HousingProblemsTbl5[[#This Row],[Total Rental Units Equal to or less than 80% AMI]], "-")</f>
        <v>0.14814814814814814</v>
      </c>
    </row>
    <row r="762" spans="1:10" x14ac:dyDescent="0.2">
      <c r="A762">
        <v>13073030503</v>
      </c>
      <c r="B762" s="7">
        <v>70</v>
      </c>
      <c r="C762" s="7">
        <v>0</v>
      </c>
      <c r="D762" s="7">
        <v>0</v>
      </c>
      <c r="E762" s="7">
        <f>SUM(HousingProblemsTbl5[[#This Row],[T2_est77]:[T2_est91]])</f>
        <v>70</v>
      </c>
      <c r="F762" s="7">
        <v>80</v>
      </c>
      <c r="G762" s="7">
        <v>100</v>
      </c>
      <c r="H762" s="7">
        <v>230</v>
      </c>
      <c r="I762" s="7">
        <f>SUM(HousingProblemsTbl5[[#This Row],[T7_est109]:[T7_est151]])</f>
        <v>410</v>
      </c>
      <c r="J762" s="5">
        <f>IFERROR(HousingProblemsTbl5[[#This Row],[Total Rental Units with Severe Housing Problems and Equal to or less than 80% AMI]]/HousingProblemsTbl5[[#This Row],[Total Rental Units Equal to or less than 80% AMI]], "-")</f>
        <v>0.17073170731707318</v>
      </c>
    </row>
    <row r="763" spans="1:10" x14ac:dyDescent="0.2">
      <c r="A763">
        <v>13073030504</v>
      </c>
      <c r="B763" s="7">
        <v>35</v>
      </c>
      <c r="C763" s="7">
        <v>0</v>
      </c>
      <c r="D763" s="7">
        <v>65</v>
      </c>
      <c r="E763" s="7">
        <f>SUM(HousingProblemsTbl5[[#This Row],[T2_est77]:[T2_est91]])</f>
        <v>100</v>
      </c>
      <c r="F763" s="7">
        <v>45</v>
      </c>
      <c r="G763" s="7">
        <v>10</v>
      </c>
      <c r="H763" s="7">
        <v>90</v>
      </c>
      <c r="I763" s="7">
        <f>SUM(HousingProblemsTbl5[[#This Row],[T7_est109]:[T7_est151]])</f>
        <v>145</v>
      </c>
      <c r="J763" s="5">
        <f>IFERROR(HousingProblemsTbl5[[#This Row],[Total Rental Units with Severe Housing Problems and Equal to or less than 80% AMI]]/HousingProblemsTbl5[[#This Row],[Total Rental Units Equal to or less than 80% AMI]], "-")</f>
        <v>0.68965517241379315</v>
      </c>
    </row>
    <row r="764" spans="1:10" x14ac:dyDescent="0.2">
      <c r="A764">
        <v>13073030505</v>
      </c>
      <c r="B764" s="7">
        <v>95</v>
      </c>
      <c r="C764" s="7">
        <v>80</v>
      </c>
      <c r="D764" s="7">
        <v>0</v>
      </c>
      <c r="E764" s="7">
        <f>SUM(HousingProblemsTbl5[[#This Row],[T2_est77]:[T2_est91]])</f>
        <v>175</v>
      </c>
      <c r="F764" s="7">
        <v>95</v>
      </c>
      <c r="G764" s="7">
        <v>125</v>
      </c>
      <c r="H764" s="7">
        <v>260</v>
      </c>
      <c r="I764" s="7">
        <f>SUM(HousingProblemsTbl5[[#This Row],[T7_est109]:[T7_est151]])</f>
        <v>480</v>
      </c>
      <c r="J764" s="5">
        <f>IFERROR(HousingProblemsTbl5[[#This Row],[Total Rental Units with Severe Housing Problems and Equal to or less than 80% AMI]]/HousingProblemsTbl5[[#This Row],[Total Rental Units Equal to or less than 80% AMI]], "-")</f>
        <v>0.36458333333333331</v>
      </c>
    </row>
    <row r="765" spans="1:10" x14ac:dyDescent="0.2">
      <c r="A765">
        <v>13073030507</v>
      </c>
      <c r="B765" s="7">
        <v>0</v>
      </c>
      <c r="C765" s="7">
        <v>45</v>
      </c>
      <c r="D765" s="7">
        <v>25</v>
      </c>
      <c r="E765" s="7">
        <f>SUM(HousingProblemsTbl5[[#This Row],[T2_est77]:[T2_est91]])</f>
        <v>70</v>
      </c>
      <c r="F765" s="7">
        <v>35</v>
      </c>
      <c r="G765" s="7">
        <v>45</v>
      </c>
      <c r="H765" s="7">
        <v>60</v>
      </c>
      <c r="I765" s="7">
        <f>SUM(HousingProblemsTbl5[[#This Row],[T7_est109]:[T7_est151]])</f>
        <v>140</v>
      </c>
      <c r="J76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766" spans="1:10" x14ac:dyDescent="0.2">
      <c r="A766">
        <v>13073030508</v>
      </c>
      <c r="B766" s="7">
        <v>0</v>
      </c>
      <c r="C766" s="7">
        <v>25</v>
      </c>
      <c r="D766" s="7">
        <v>30</v>
      </c>
      <c r="E766" s="7">
        <f>SUM(HousingProblemsTbl5[[#This Row],[T2_est77]:[T2_est91]])</f>
        <v>55</v>
      </c>
      <c r="F766" s="7">
        <v>0</v>
      </c>
      <c r="G766" s="7">
        <v>25</v>
      </c>
      <c r="H766" s="7">
        <v>85</v>
      </c>
      <c r="I766" s="7">
        <f>SUM(HousingProblemsTbl5[[#This Row],[T7_est109]:[T7_est151]])</f>
        <v>110</v>
      </c>
      <c r="J766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767" spans="1:10" x14ac:dyDescent="0.2">
      <c r="A767">
        <v>13073030603</v>
      </c>
      <c r="B767" s="7">
        <v>45</v>
      </c>
      <c r="C767" s="7">
        <v>25</v>
      </c>
      <c r="D767" s="7">
        <v>0</v>
      </c>
      <c r="E767" s="7">
        <f>SUM(HousingProblemsTbl5[[#This Row],[T2_est77]:[T2_est91]])</f>
        <v>70</v>
      </c>
      <c r="F767" s="7">
        <v>55</v>
      </c>
      <c r="G767" s="7">
        <v>35</v>
      </c>
      <c r="H767" s="7">
        <v>50</v>
      </c>
      <c r="I767" s="7">
        <f>SUM(HousingProblemsTbl5[[#This Row],[T7_est109]:[T7_est151]])</f>
        <v>140</v>
      </c>
      <c r="J767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768" spans="1:10" x14ac:dyDescent="0.2">
      <c r="A768">
        <v>13075960100</v>
      </c>
      <c r="B768" s="7">
        <v>30</v>
      </c>
      <c r="C768" s="7">
        <v>10</v>
      </c>
      <c r="D768" s="7">
        <v>0</v>
      </c>
      <c r="E768" s="7">
        <f>SUM(HousingProblemsTbl5[[#This Row],[T2_est77]:[T2_est91]])</f>
        <v>40</v>
      </c>
      <c r="F768" s="7">
        <v>50</v>
      </c>
      <c r="G768" s="7">
        <v>55</v>
      </c>
      <c r="H768" s="7">
        <v>20</v>
      </c>
      <c r="I768" s="7">
        <f>SUM(HousingProblemsTbl5[[#This Row],[T7_est109]:[T7_est151]])</f>
        <v>125</v>
      </c>
      <c r="J768" s="5">
        <f>IFERROR(HousingProblemsTbl5[[#This Row],[Total Rental Units with Severe Housing Problems and Equal to or less than 80% AMI]]/HousingProblemsTbl5[[#This Row],[Total Rental Units Equal to or less than 80% AMI]], "-")</f>
        <v>0.32</v>
      </c>
    </row>
    <row r="769" spans="1:10" x14ac:dyDescent="0.2">
      <c r="A769">
        <v>13075960200</v>
      </c>
      <c r="B769" s="7">
        <v>65</v>
      </c>
      <c r="C769" s="7">
        <v>15</v>
      </c>
      <c r="D769" s="7">
        <v>10</v>
      </c>
      <c r="E769" s="7">
        <f>SUM(HousingProblemsTbl5[[#This Row],[T2_est77]:[T2_est91]])</f>
        <v>90</v>
      </c>
      <c r="F769" s="7">
        <v>135</v>
      </c>
      <c r="G769" s="7">
        <v>90</v>
      </c>
      <c r="H769" s="7">
        <v>110</v>
      </c>
      <c r="I769" s="7">
        <f>SUM(HousingProblemsTbl5[[#This Row],[T7_est109]:[T7_est151]])</f>
        <v>335</v>
      </c>
      <c r="J769" s="5">
        <f>IFERROR(HousingProblemsTbl5[[#This Row],[Total Rental Units with Severe Housing Problems and Equal to or less than 80% AMI]]/HousingProblemsTbl5[[#This Row],[Total Rental Units Equal to or less than 80% AMI]], "-")</f>
        <v>0.26865671641791045</v>
      </c>
    </row>
    <row r="770" spans="1:10" x14ac:dyDescent="0.2">
      <c r="A770">
        <v>13075960301</v>
      </c>
      <c r="B770" s="7">
        <v>30</v>
      </c>
      <c r="C770" s="7">
        <v>4</v>
      </c>
      <c r="D770" s="7">
        <v>4</v>
      </c>
      <c r="E770" s="7">
        <f>SUM(HousingProblemsTbl5[[#This Row],[T2_est77]:[T2_est91]])</f>
        <v>38</v>
      </c>
      <c r="F770" s="7">
        <v>55</v>
      </c>
      <c r="G770" s="7">
        <v>65</v>
      </c>
      <c r="H770" s="7">
        <v>75</v>
      </c>
      <c r="I770" s="7">
        <f>SUM(HousingProblemsTbl5[[#This Row],[T7_est109]:[T7_est151]])</f>
        <v>195</v>
      </c>
      <c r="J770" s="5">
        <f>IFERROR(HousingProblemsTbl5[[#This Row],[Total Rental Units with Severe Housing Problems and Equal to or less than 80% AMI]]/HousingProblemsTbl5[[#This Row],[Total Rental Units Equal to or less than 80% AMI]], "-")</f>
        <v>0.19487179487179487</v>
      </c>
    </row>
    <row r="771" spans="1:10" x14ac:dyDescent="0.2">
      <c r="A771">
        <v>13075960302</v>
      </c>
      <c r="B771" s="7">
        <v>80</v>
      </c>
      <c r="C771" s="7">
        <v>0</v>
      </c>
      <c r="D771" s="7">
        <v>155</v>
      </c>
      <c r="E771" s="7">
        <f>SUM(HousingProblemsTbl5[[#This Row],[T2_est77]:[T2_est91]])</f>
        <v>235</v>
      </c>
      <c r="F771" s="7">
        <v>180</v>
      </c>
      <c r="G771" s="7">
        <v>10</v>
      </c>
      <c r="H771" s="7">
        <v>180</v>
      </c>
      <c r="I771" s="7">
        <f>SUM(HousingProblemsTbl5[[#This Row],[T7_est109]:[T7_est151]])</f>
        <v>370</v>
      </c>
      <c r="J771" s="5">
        <f>IFERROR(HousingProblemsTbl5[[#This Row],[Total Rental Units with Severe Housing Problems and Equal to or less than 80% AMI]]/HousingProblemsTbl5[[#This Row],[Total Rental Units Equal to or less than 80% AMI]], "-")</f>
        <v>0.63513513513513509</v>
      </c>
    </row>
    <row r="772" spans="1:10" x14ac:dyDescent="0.2">
      <c r="A772">
        <v>13075960400</v>
      </c>
      <c r="B772" s="7">
        <v>65</v>
      </c>
      <c r="C772" s="7">
        <v>15</v>
      </c>
      <c r="D772" s="7">
        <v>30</v>
      </c>
      <c r="E772" s="7">
        <f>SUM(HousingProblemsTbl5[[#This Row],[T2_est77]:[T2_est91]])</f>
        <v>110</v>
      </c>
      <c r="F772" s="7">
        <v>130</v>
      </c>
      <c r="G772" s="7">
        <v>135</v>
      </c>
      <c r="H772" s="7">
        <v>170</v>
      </c>
      <c r="I772" s="7">
        <f>SUM(HousingProblemsTbl5[[#This Row],[T7_est109]:[T7_est151]])</f>
        <v>435</v>
      </c>
      <c r="J772" s="5">
        <f>IFERROR(HousingProblemsTbl5[[#This Row],[Total Rental Units with Severe Housing Problems and Equal to or less than 80% AMI]]/HousingProblemsTbl5[[#This Row],[Total Rental Units Equal to or less than 80% AMI]], "-")</f>
        <v>0.25287356321839083</v>
      </c>
    </row>
    <row r="773" spans="1:10" x14ac:dyDescent="0.2">
      <c r="A773">
        <v>13077170101</v>
      </c>
      <c r="B773" s="7">
        <v>45</v>
      </c>
      <c r="C773" s="7">
        <v>0</v>
      </c>
      <c r="D773" s="7">
        <v>0</v>
      </c>
      <c r="E773" s="7">
        <f>SUM(HousingProblemsTbl5[[#This Row],[T2_est77]:[T2_est91]])</f>
        <v>45</v>
      </c>
      <c r="F773" s="7">
        <v>45</v>
      </c>
      <c r="G773" s="7">
        <v>10</v>
      </c>
      <c r="H773" s="7">
        <v>15</v>
      </c>
      <c r="I773" s="7">
        <f>SUM(HousingProblemsTbl5[[#This Row],[T7_est109]:[T7_est151]])</f>
        <v>70</v>
      </c>
      <c r="J773" s="5">
        <f>IFERROR(HousingProblemsTbl5[[#This Row],[Total Rental Units with Severe Housing Problems and Equal to or less than 80% AMI]]/HousingProblemsTbl5[[#This Row],[Total Rental Units Equal to or less than 80% AMI]], "-")</f>
        <v>0.6428571428571429</v>
      </c>
    </row>
    <row r="774" spans="1:10" x14ac:dyDescent="0.2">
      <c r="A774">
        <v>13077170102</v>
      </c>
      <c r="B774" s="7">
        <v>80</v>
      </c>
      <c r="C774" s="7">
        <v>0</v>
      </c>
      <c r="D774" s="7">
        <v>10</v>
      </c>
      <c r="E774" s="7">
        <f>SUM(HousingProblemsTbl5[[#This Row],[T2_est77]:[T2_est91]])</f>
        <v>90</v>
      </c>
      <c r="F774" s="7">
        <v>145</v>
      </c>
      <c r="G774" s="7">
        <v>30</v>
      </c>
      <c r="H774" s="7">
        <v>135</v>
      </c>
      <c r="I774" s="7">
        <f>SUM(HousingProblemsTbl5[[#This Row],[T7_est109]:[T7_est151]])</f>
        <v>310</v>
      </c>
      <c r="J774" s="5">
        <f>IFERROR(HousingProblemsTbl5[[#This Row],[Total Rental Units with Severe Housing Problems and Equal to or less than 80% AMI]]/HousingProblemsTbl5[[#This Row],[Total Rental Units Equal to or less than 80% AMI]], "-")</f>
        <v>0.29032258064516131</v>
      </c>
    </row>
    <row r="775" spans="1:10" x14ac:dyDescent="0.2">
      <c r="A775">
        <v>13077170200</v>
      </c>
      <c r="B775" s="7">
        <v>75</v>
      </c>
      <c r="C775" s="7">
        <v>0</v>
      </c>
      <c r="D775" s="7">
        <v>20</v>
      </c>
      <c r="E775" s="7">
        <f>SUM(HousingProblemsTbl5[[#This Row],[T2_est77]:[T2_est91]])</f>
        <v>95</v>
      </c>
      <c r="F775" s="7">
        <v>100</v>
      </c>
      <c r="G775" s="7">
        <v>255</v>
      </c>
      <c r="H775" s="7">
        <v>270</v>
      </c>
      <c r="I775" s="7">
        <f>SUM(HousingProblemsTbl5[[#This Row],[T7_est109]:[T7_est151]])</f>
        <v>625</v>
      </c>
      <c r="J775" s="5">
        <f>IFERROR(HousingProblemsTbl5[[#This Row],[Total Rental Units with Severe Housing Problems and Equal to or less than 80% AMI]]/HousingProblemsTbl5[[#This Row],[Total Rental Units Equal to or less than 80% AMI]], "-")</f>
        <v>0.152</v>
      </c>
    </row>
    <row r="776" spans="1:10" x14ac:dyDescent="0.2">
      <c r="A776">
        <v>13077170303</v>
      </c>
      <c r="B776" s="7">
        <v>10</v>
      </c>
      <c r="C776" s="7">
        <v>0</v>
      </c>
      <c r="D776" s="7">
        <v>0</v>
      </c>
      <c r="E776" s="7">
        <f>SUM(HousingProblemsTbl5[[#This Row],[T2_est77]:[T2_est91]])</f>
        <v>10</v>
      </c>
      <c r="F776" s="7">
        <v>40</v>
      </c>
      <c r="G776" s="7">
        <v>20</v>
      </c>
      <c r="H776" s="7">
        <v>40</v>
      </c>
      <c r="I776" s="7">
        <f>SUM(HousingProblemsTbl5[[#This Row],[T7_est109]:[T7_est151]])</f>
        <v>100</v>
      </c>
      <c r="J776" s="5">
        <f>IFERROR(HousingProblemsTbl5[[#This Row],[Total Rental Units with Severe Housing Problems and Equal to or less than 80% AMI]]/HousingProblemsTbl5[[#This Row],[Total Rental Units Equal to or less than 80% AMI]], "-")</f>
        <v>0.1</v>
      </c>
    </row>
    <row r="777" spans="1:10" x14ac:dyDescent="0.2">
      <c r="A777">
        <v>13077170304</v>
      </c>
      <c r="B777" s="7">
        <v>60</v>
      </c>
      <c r="C777" s="7">
        <v>60</v>
      </c>
      <c r="D777" s="7">
        <v>0</v>
      </c>
      <c r="E777" s="7">
        <f>SUM(HousingProblemsTbl5[[#This Row],[T2_est77]:[T2_est91]])</f>
        <v>120</v>
      </c>
      <c r="F777" s="7">
        <v>95</v>
      </c>
      <c r="G777" s="7">
        <v>135</v>
      </c>
      <c r="H777" s="7">
        <v>130</v>
      </c>
      <c r="I777" s="7">
        <f>SUM(HousingProblemsTbl5[[#This Row],[T7_est109]:[T7_est151]])</f>
        <v>360</v>
      </c>
      <c r="J777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778" spans="1:10" x14ac:dyDescent="0.2">
      <c r="A778">
        <v>13077170307</v>
      </c>
      <c r="B778" s="7">
        <v>255</v>
      </c>
      <c r="C778" s="7">
        <v>30</v>
      </c>
      <c r="D778" s="7">
        <v>45</v>
      </c>
      <c r="E778" s="7">
        <f>SUM(HousingProblemsTbl5[[#This Row],[T2_est77]:[T2_est91]])</f>
        <v>330</v>
      </c>
      <c r="F778" s="7">
        <v>485</v>
      </c>
      <c r="G778" s="7">
        <v>330</v>
      </c>
      <c r="H778" s="7">
        <v>705</v>
      </c>
      <c r="I778" s="7">
        <f>SUM(HousingProblemsTbl5[[#This Row],[T7_est109]:[T7_est151]])</f>
        <v>1520</v>
      </c>
      <c r="J778" s="5">
        <f>IFERROR(HousingProblemsTbl5[[#This Row],[Total Rental Units with Severe Housing Problems and Equal to or less than 80% AMI]]/HousingProblemsTbl5[[#This Row],[Total Rental Units Equal to or less than 80% AMI]], "-")</f>
        <v>0.21710526315789475</v>
      </c>
    </row>
    <row r="779" spans="1:10" x14ac:dyDescent="0.2">
      <c r="A779">
        <v>13077170308</v>
      </c>
      <c r="B779" s="7">
        <v>85</v>
      </c>
      <c r="C779" s="7">
        <v>85</v>
      </c>
      <c r="D779" s="7">
        <v>0</v>
      </c>
      <c r="E779" s="7">
        <f>SUM(HousingProblemsTbl5[[#This Row],[T2_est77]:[T2_est91]])</f>
        <v>170</v>
      </c>
      <c r="F779" s="7">
        <v>100</v>
      </c>
      <c r="G779" s="7">
        <v>175</v>
      </c>
      <c r="H779" s="7">
        <v>305</v>
      </c>
      <c r="I779" s="7">
        <f>SUM(HousingProblemsTbl5[[#This Row],[T7_est109]:[T7_est151]])</f>
        <v>580</v>
      </c>
      <c r="J779" s="5">
        <f>IFERROR(HousingProblemsTbl5[[#This Row],[Total Rental Units with Severe Housing Problems and Equal to or less than 80% AMI]]/HousingProblemsTbl5[[#This Row],[Total Rental Units Equal to or less than 80% AMI]], "-")</f>
        <v>0.29310344827586204</v>
      </c>
    </row>
    <row r="780" spans="1:10" x14ac:dyDescent="0.2">
      <c r="A780">
        <v>13077170309</v>
      </c>
      <c r="B780" s="7">
        <v>100</v>
      </c>
      <c r="C780" s="7">
        <v>135</v>
      </c>
      <c r="D780" s="7">
        <v>0</v>
      </c>
      <c r="E780" s="7">
        <f>SUM(HousingProblemsTbl5[[#This Row],[T2_est77]:[T2_est91]])</f>
        <v>235</v>
      </c>
      <c r="F780" s="7">
        <v>135</v>
      </c>
      <c r="G780" s="7">
        <v>245</v>
      </c>
      <c r="H780" s="7">
        <v>60</v>
      </c>
      <c r="I780" s="7">
        <f>SUM(HousingProblemsTbl5[[#This Row],[T7_est109]:[T7_est151]])</f>
        <v>440</v>
      </c>
      <c r="J780" s="5">
        <f>IFERROR(HousingProblemsTbl5[[#This Row],[Total Rental Units with Severe Housing Problems and Equal to or less than 80% AMI]]/HousingProblemsTbl5[[#This Row],[Total Rental Units Equal to or less than 80% AMI]], "-")</f>
        <v>0.53409090909090906</v>
      </c>
    </row>
    <row r="781" spans="1:10" x14ac:dyDescent="0.2">
      <c r="A781">
        <v>13077170310</v>
      </c>
      <c r="B781" s="7">
        <v>205</v>
      </c>
      <c r="C781" s="7">
        <v>15</v>
      </c>
      <c r="D781" s="7">
        <v>10</v>
      </c>
      <c r="E781" s="7">
        <f>SUM(HousingProblemsTbl5[[#This Row],[T2_est77]:[T2_est91]])</f>
        <v>230</v>
      </c>
      <c r="F781" s="7">
        <v>270</v>
      </c>
      <c r="G781" s="7">
        <v>80</v>
      </c>
      <c r="H781" s="7">
        <v>60</v>
      </c>
      <c r="I781" s="7">
        <f>SUM(HousingProblemsTbl5[[#This Row],[T7_est109]:[T7_est151]])</f>
        <v>410</v>
      </c>
      <c r="J781" s="5">
        <f>IFERROR(HousingProblemsTbl5[[#This Row],[Total Rental Units with Severe Housing Problems and Equal to or less than 80% AMI]]/HousingProblemsTbl5[[#This Row],[Total Rental Units Equal to or less than 80% AMI]], "-")</f>
        <v>0.56097560975609762</v>
      </c>
    </row>
    <row r="782" spans="1:10" x14ac:dyDescent="0.2">
      <c r="A782">
        <v>13077170403</v>
      </c>
      <c r="B782" s="7">
        <v>0</v>
      </c>
      <c r="C782" s="7">
        <v>0</v>
      </c>
      <c r="D782" s="7">
        <v>0</v>
      </c>
      <c r="E782" s="7">
        <f>SUM(HousingProblemsTbl5[[#This Row],[T2_est77]:[T2_est91]])</f>
        <v>0</v>
      </c>
      <c r="F782" s="7">
        <v>40</v>
      </c>
      <c r="G782" s="7">
        <v>20</v>
      </c>
      <c r="H782" s="7">
        <v>80</v>
      </c>
      <c r="I782" s="7">
        <f>SUM(HousingProblemsTbl5[[#This Row],[T7_est109]:[T7_est151]])</f>
        <v>140</v>
      </c>
      <c r="J78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83" spans="1:10" x14ac:dyDescent="0.2">
      <c r="A783">
        <v>13077170404</v>
      </c>
      <c r="B783" s="7">
        <v>0</v>
      </c>
      <c r="C783" s="7">
        <v>0</v>
      </c>
      <c r="D783" s="7">
        <v>0</v>
      </c>
      <c r="E783" s="7">
        <f>SUM(HousingProblemsTbl5[[#This Row],[T2_est77]:[T2_est91]])</f>
        <v>0</v>
      </c>
      <c r="F783" s="7">
        <v>10</v>
      </c>
      <c r="G783" s="7">
        <v>0</v>
      </c>
      <c r="H783" s="7">
        <v>65</v>
      </c>
      <c r="I783" s="7">
        <f>SUM(HousingProblemsTbl5[[#This Row],[T7_est109]:[T7_est151]])</f>
        <v>75</v>
      </c>
      <c r="J78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84" spans="1:10" x14ac:dyDescent="0.2">
      <c r="A784">
        <v>13077170405</v>
      </c>
      <c r="B784" s="7">
        <v>0</v>
      </c>
      <c r="C784" s="7">
        <v>70</v>
      </c>
      <c r="D784" s="7">
        <v>0</v>
      </c>
      <c r="E784" s="7">
        <f>SUM(HousingProblemsTbl5[[#This Row],[T2_est77]:[T2_est91]])</f>
        <v>70</v>
      </c>
      <c r="F784" s="7">
        <v>0</v>
      </c>
      <c r="G784" s="7">
        <v>85</v>
      </c>
      <c r="H784" s="7">
        <v>100</v>
      </c>
      <c r="I784" s="7">
        <f>SUM(HousingProblemsTbl5[[#This Row],[T7_est109]:[T7_est151]])</f>
        <v>185</v>
      </c>
      <c r="J784" s="5">
        <f>IFERROR(HousingProblemsTbl5[[#This Row],[Total Rental Units with Severe Housing Problems and Equal to or less than 80% AMI]]/HousingProblemsTbl5[[#This Row],[Total Rental Units Equal to or less than 80% AMI]], "-")</f>
        <v>0.3783783783783784</v>
      </c>
    </row>
    <row r="785" spans="1:10" x14ac:dyDescent="0.2">
      <c r="A785">
        <v>13077170406</v>
      </c>
      <c r="B785" s="7">
        <v>10</v>
      </c>
      <c r="C785" s="7">
        <v>0</v>
      </c>
      <c r="D785" s="7">
        <v>0</v>
      </c>
      <c r="E785" s="7">
        <f>SUM(HousingProblemsTbl5[[#This Row],[T2_est77]:[T2_est91]])</f>
        <v>10</v>
      </c>
      <c r="F785" s="7">
        <v>10</v>
      </c>
      <c r="G785" s="7">
        <v>15</v>
      </c>
      <c r="H785" s="7">
        <v>0</v>
      </c>
      <c r="I785" s="7">
        <f>SUM(HousingProblemsTbl5[[#This Row],[T7_est109]:[T7_est151]])</f>
        <v>25</v>
      </c>
      <c r="J785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786" spans="1:10" x14ac:dyDescent="0.2">
      <c r="A786">
        <v>13077170407</v>
      </c>
      <c r="B786" s="7">
        <v>25</v>
      </c>
      <c r="C786" s="7">
        <v>0</v>
      </c>
      <c r="D786" s="7">
        <v>15</v>
      </c>
      <c r="E786" s="7">
        <f>SUM(HousingProblemsTbl5[[#This Row],[T2_est77]:[T2_est91]])</f>
        <v>40</v>
      </c>
      <c r="F786" s="7">
        <v>25</v>
      </c>
      <c r="G786" s="7">
        <v>0</v>
      </c>
      <c r="H786" s="7">
        <v>45</v>
      </c>
      <c r="I786" s="7">
        <f>SUM(HousingProblemsTbl5[[#This Row],[T7_est109]:[T7_est151]])</f>
        <v>70</v>
      </c>
      <c r="J786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787" spans="1:10" x14ac:dyDescent="0.2">
      <c r="A787">
        <v>13077170408</v>
      </c>
      <c r="B787" s="7">
        <v>45</v>
      </c>
      <c r="C787" s="7">
        <v>0</v>
      </c>
      <c r="D787" s="7">
        <v>0</v>
      </c>
      <c r="E787" s="7">
        <f>SUM(HousingProblemsTbl5[[#This Row],[T2_est77]:[T2_est91]])</f>
        <v>45</v>
      </c>
      <c r="F787" s="7">
        <v>45</v>
      </c>
      <c r="G787" s="7">
        <v>40</v>
      </c>
      <c r="H787" s="7">
        <v>40</v>
      </c>
      <c r="I787" s="7">
        <f>SUM(HousingProblemsTbl5[[#This Row],[T7_est109]:[T7_est151]])</f>
        <v>125</v>
      </c>
      <c r="J787" s="5">
        <f>IFERROR(HousingProblemsTbl5[[#This Row],[Total Rental Units with Severe Housing Problems and Equal to or less than 80% AMI]]/HousingProblemsTbl5[[#This Row],[Total Rental Units Equal to or less than 80% AMI]], "-")</f>
        <v>0.36</v>
      </c>
    </row>
    <row r="788" spans="1:10" x14ac:dyDescent="0.2">
      <c r="A788">
        <v>13077170501</v>
      </c>
      <c r="B788" s="7">
        <v>55</v>
      </c>
      <c r="C788" s="7">
        <v>20</v>
      </c>
      <c r="D788" s="7">
        <v>0</v>
      </c>
      <c r="E788" s="7">
        <f>SUM(HousingProblemsTbl5[[#This Row],[T2_est77]:[T2_est91]])</f>
        <v>75</v>
      </c>
      <c r="F788" s="7">
        <v>55</v>
      </c>
      <c r="G788" s="7">
        <v>130</v>
      </c>
      <c r="H788" s="7">
        <v>60</v>
      </c>
      <c r="I788" s="7">
        <f>SUM(HousingProblemsTbl5[[#This Row],[T7_est109]:[T7_est151]])</f>
        <v>245</v>
      </c>
      <c r="J788" s="5">
        <f>IFERROR(HousingProblemsTbl5[[#This Row],[Total Rental Units with Severe Housing Problems and Equal to or less than 80% AMI]]/HousingProblemsTbl5[[#This Row],[Total Rental Units Equal to or less than 80% AMI]], "-")</f>
        <v>0.30612244897959184</v>
      </c>
    </row>
    <row r="789" spans="1:10" x14ac:dyDescent="0.2">
      <c r="A789">
        <v>13077170502</v>
      </c>
      <c r="B789" s="7">
        <v>25</v>
      </c>
      <c r="C789" s="7">
        <v>0</v>
      </c>
      <c r="D789" s="7">
        <v>0</v>
      </c>
      <c r="E789" s="7">
        <f>SUM(HousingProblemsTbl5[[#This Row],[T2_est77]:[T2_est91]])</f>
        <v>25</v>
      </c>
      <c r="F789" s="7">
        <v>75</v>
      </c>
      <c r="G789" s="7">
        <v>60</v>
      </c>
      <c r="H789" s="7">
        <v>25</v>
      </c>
      <c r="I789" s="7">
        <f>SUM(HousingProblemsTbl5[[#This Row],[T7_est109]:[T7_est151]])</f>
        <v>160</v>
      </c>
      <c r="J789" s="5">
        <f>IFERROR(HousingProblemsTbl5[[#This Row],[Total Rental Units with Severe Housing Problems and Equal to or less than 80% AMI]]/HousingProblemsTbl5[[#This Row],[Total Rental Units Equal to or less than 80% AMI]], "-")</f>
        <v>0.15625</v>
      </c>
    </row>
    <row r="790" spans="1:10" x14ac:dyDescent="0.2">
      <c r="A790">
        <v>13077170503</v>
      </c>
      <c r="B790" s="7">
        <v>0</v>
      </c>
      <c r="C790" s="7">
        <v>15</v>
      </c>
      <c r="D790" s="7">
        <v>0</v>
      </c>
      <c r="E790" s="7">
        <f>SUM(HousingProblemsTbl5[[#This Row],[T2_est77]:[T2_est91]])</f>
        <v>15</v>
      </c>
      <c r="F790" s="7">
        <v>0</v>
      </c>
      <c r="G790" s="7">
        <v>45</v>
      </c>
      <c r="H790" s="7">
        <v>55</v>
      </c>
      <c r="I790" s="7">
        <f>SUM(HousingProblemsTbl5[[#This Row],[T7_est109]:[T7_est151]])</f>
        <v>100</v>
      </c>
      <c r="J790" s="5">
        <f>IFERROR(HousingProblemsTbl5[[#This Row],[Total Rental Units with Severe Housing Problems and Equal to or less than 80% AMI]]/HousingProblemsTbl5[[#This Row],[Total Rental Units Equal to or less than 80% AMI]], "-")</f>
        <v>0.15</v>
      </c>
    </row>
    <row r="791" spans="1:10" x14ac:dyDescent="0.2">
      <c r="A791">
        <v>13077170603</v>
      </c>
      <c r="B791" s="7">
        <v>15</v>
      </c>
      <c r="C791" s="7">
        <v>0</v>
      </c>
      <c r="D791" s="7">
        <v>0</v>
      </c>
      <c r="E791" s="7">
        <f>SUM(HousingProblemsTbl5[[#This Row],[T2_est77]:[T2_est91]])</f>
        <v>15</v>
      </c>
      <c r="F791" s="7">
        <v>15</v>
      </c>
      <c r="G791" s="7">
        <v>15</v>
      </c>
      <c r="H791" s="7">
        <v>80</v>
      </c>
      <c r="I791" s="7">
        <f>SUM(HousingProblemsTbl5[[#This Row],[T7_est109]:[T7_est151]])</f>
        <v>110</v>
      </c>
      <c r="J791" s="5">
        <f>IFERROR(HousingProblemsTbl5[[#This Row],[Total Rental Units with Severe Housing Problems and Equal to or less than 80% AMI]]/HousingProblemsTbl5[[#This Row],[Total Rental Units Equal to or less than 80% AMI]], "-")</f>
        <v>0.13636363636363635</v>
      </c>
    </row>
    <row r="792" spans="1:10" x14ac:dyDescent="0.2">
      <c r="A792">
        <v>13077170604</v>
      </c>
      <c r="B792" s="7">
        <v>125</v>
      </c>
      <c r="C792" s="7">
        <v>60</v>
      </c>
      <c r="D792" s="7">
        <v>0</v>
      </c>
      <c r="E792" s="7">
        <f>SUM(HousingProblemsTbl5[[#This Row],[T2_est77]:[T2_est91]])</f>
        <v>185</v>
      </c>
      <c r="F792" s="7">
        <v>190</v>
      </c>
      <c r="G792" s="7">
        <v>320</v>
      </c>
      <c r="H792" s="7">
        <v>15</v>
      </c>
      <c r="I792" s="7">
        <f>SUM(HousingProblemsTbl5[[#This Row],[T7_est109]:[T7_est151]])</f>
        <v>525</v>
      </c>
      <c r="J792" s="5">
        <f>IFERROR(HousingProblemsTbl5[[#This Row],[Total Rental Units with Severe Housing Problems and Equal to or less than 80% AMI]]/HousingProblemsTbl5[[#This Row],[Total Rental Units Equal to or less than 80% AMI]], "-")</f>
        <v>0.35238095238095241</v>
      </c>
    </row>
    <row r="793" spans="1:10" x14ac:dyDescent="0.2">
      <c r="A793">
        <v>13077170605</v>
      </c>
      <c r="B793" s="7">
        <v>225</v>
      </c>
      <c r="C793" s="7">
        <v>20</v>
      </c>
      <c r="D793" s="7">
        <v>0</v>
      </c>
      <c r="E793" s="7">
        <f>SUM(HousingProblemsTbl5[[#This Row],[T2_est77]:[T2_est91]])</f>
        <v>245</v>
      </c>
      <c r="F793" s="7">
        <v>385</v>
      </c>
      <c r="G793" s="7">
        <v>185</v>
      </c>
      <c r="H793" s="7">
        <v>70</v>
      </c>
      <c r="I793" s="7">
        <f>SUM(HousingProblemsTbl5[[#This Row],[T7_est109]:[T7_est151]])</f>
        <v>640</v>
      </c>
      <c r="J793" s="5">
        <f>IFERROR(HousingProblemsTbl5[[#This Row],[Total Rental Units with Severe Housing Problems and Equal to or less than 80% AMI]]/HousingProblemsTbl5[[#This Row],[Total Rental Units Equal to or less than 80% AMI]], "-")</f>
        <v>0.3828125</v>
      </c>
    </row>
    <row r="794" spans="1:10" x14ac:dyDescent="0.2">
      <c r="A794">
        <v>13077170606</v>
      </c>
      <c r="B794" s="7">
        <v>45</v>
      </c>
      <c r="C794" s="7">
        <v>60</v>
      </c>
      <c r="D794" s="7">
        <v>0</v>
      </c>
      <c r="E794" s="7">
        <f>SUM(HousingProblemsTbl5[[#This Row],[T2_est77]:[T2_est91]])</f>
        <v>105</v>
      </c>
      <c r="F794" s="7">
        <v>55</v>
      </c>
      <c r="G794" s="7">
        <v>145</v>
      </c>
      <c r="H794" s="7">
        <v>90</v>
      </c>
      <c r="I794" s="7">
        <f>SUM(HousingProblemsTbl5[[#This Row],[T7_est109]:[T7_est151]])</f>
        <v>290</v>
      </c>
      <c r="J794" s="5">
        <f>IFERROR(HousingProblemsTbl5[[#This Row],[Total Rental Units with Severe Housing Problems and Equal to or less than 80% AMI]]/HousingProblemsTbl5[[#This Row],[Total Rental Units Equal to or less than 80% AMI]], "-")</f>
        <v>0.36206896551724138</v>
      </c>
    </row>
    <row r="795" spans="1:10" x14ac:dyDescent="0.2">
      <c r="A795">
        <v>13077170607</v>
      </c>
      <c r="B795" s="7">
        <v>0</v>
      </c>
      <c r="C795" s="7">
        <v>0</v>
      </c>
      <c r="D795" s="7">
        <v>0</v>
      </c>
      <c r="E795" s="7">
        <f>SUM(HousingProblemsTbl5[[#This Row],[T2_est77]:[T2_est91]])</f>
        <v>0</v>
      </c>
      <c r="F795" s="7">
        <v>0</v>
      </c>
      <c r="G795" s="7">
        <v>0</v>
      </c>
      <c r="H795" s="7">
        <v>15</v>
      </c>
      <c r="I795" s="7">
        <f>SUM(HousingProblemsTbl5[[#This Row],[T7_est109]:[T7_est151]])</f>
        <v>15</v>
      </c>
      <c r="J79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796" spans="1:10" x14ac:dyDescent="0.2">
      <c r="A796">
        <v>13077170701</v>
      </c>
      <c r="B796" s="7">
        <v>70</v>
      </c>
      <c r="C796" s="7">
        <v>20</v>
      </c>
      <c r="D796" s="7">
        <v>0</v>
      </c>
      <c r="E796" s="7">
        <f>SUM(HousingProblemsTbl5[[#This Row],[T2_est77]:[T2_est91]])</f>
        <v>90</v>
      </c>
      <c r="F796" s="7">
        <v>130</v>
      </c>
      <c r="G796" s="7">
        <v>200</v>
      </c>
      <c r="H796" s="7">
        <v>130</v>
      </c>
      <c r="I796" s="7">
        <f>SUM(HousingProblemsTbl5[[#This Row],[T7_est109]:[T7_est151]])</f>
        <v>460</v>
      </c>
      <c r="J796" s="5">
        <f>IFERROR(HousingProblemsTbl5[[#This Row],[Total Rental Units with Severe Housing Problems and Equal to or less than 80% AMI]]/HousingProblemsTbl5[[#This Row],[Total Rental Units Equal to or less than 80% AMI]], "-")</f>
        <v>0.19565217391304349</v>
      </c>
    </row>
    <row r="797" spans="1:10" x14ac:dyDescent="0.2">
      <c r="A797">
        <v>13077170702</v>
      </c>
      <c r="B797" s="7">
        <v>25</v>
      </c>
      <c r="C797" s="7">
        <v>55</v>
      </c>
      <c r="D797" s="7">
        <v>165</v>
      </c>
      <c r="E797" s="7">
        <f>SUM(HousingProblemsTbl5[[#This Row],[T2_est77]:[T2_est91]])</f>
        <v>245</v>
      </c>
      <c r="F797" s="7">
        <v>25</v>
      </c>
      <c r="G797" s="7">
        <v>100</v>
      </c>
      <c r="H797" s="7">
        <v>260</v>
      </c>
      <c r="I797" s="7">
        <f>SUM(HousingProblemsTbl5[[#This Row],[T7_est109]:[T7_est151]])</f>
        <v>385</v>
      </c>
      <c r="J797" s="5">
        <f>IFERROR(HousingProblemsTbl5[[#This Row],[Total Rental Units with Severe Housing Problems and Equal to or less than 80% AMI]]/HousingProblemsTbl5[[#This Row],[Total Rental Units Equal to or less than 80% AMI]], "-")</f>
        <v>0.63636363636363635</v>
      </c>
    </row>
    <row r="798" spans="1:10" x14ac:dyDescent="0.2">
      <c r="A798">
        <v>13077170801</v>
      </c>
      <c r="B798" s="7">
        <v>55</v>
      </c>
      <c r="C798" s="7">
        <v>10</v>
      </c>
      <c r="D798" s="7">
        <v>0</v>
      </c>
      <c r="E798" s="7">
        <f>SUM(HousingProblemsTbl5[[#This Row],[T2_est77]:[T2_est91]])</f>
        <v>65</v>
      </c>
      <c r="F798" s="7">
        <v>75</v>
      </c>
      <c r="G798" s="7">
        <v>95</v>
      </c>
      <c r="H798" s="7">
        <v>75</v>
      </c>
      <c r="I798" s="7">
        <f>SUM(HousingProblemsTbl5[[#This Row],[T7_est109]:[T7_est151]])</f>
        <v>245</v>
      </c>
      <c r="J798" s="5">
        <f>IFERROR(HousingProblemsTbl5[[#This Row],[Total Rental Units with Severe Housing Problems and Equal to or less than 80% AMI]]/HousingProblemsTbl5[[#This Row],[Total Rental Units Equal to or less than 80% AMI]], "-")</f>
        <v>0.26530612244897961</v>
      </c>
    </row>
    <row r="799" spans="1:10" x14ac:dyDescent="0.2">
      <c r="A799">
        <v>13077170802</v>
      </c>
      <c r="B799" s="7">
        <v>30</v>
      </c>
      <c r="C799" s="7">
        <v>4</v>
      </c>
      <c r="D799" s="7">
        <v>0</v>
      </c>
      <c r="E799" s="7">
        <f>SUM(HousingProblemsTbl5[[#This Row],[T2_est77]:[T2_est91]])</f>
        <v>34</v>
      </c>
      <c r="F799" s="7">
        <v>30</v>
      </c>
      <c r="G799" s="7">
        <v>50</v>
      </c>
      <c r="H799" s="7">
        <v>65</v>
      </c>
      <c r="I799" s="7">
        <f>SUM(HousingProblemsTbl5[[#This Row],[T7_est109]:[T7_est151]])</f>
        <v>145</v>
      </c>
      <c r="J799" s="5">
        <f>IFERROR(HousingProblemsTbl5[[#This Row],[Total Rental Units with Severe Housing Problems and Equal to or less than 80% AMI]]/HousingProblemsTbl5[[#This Row],[Total Rental Units Equal to or less than 80% AMI]], "-")</f>
        <v>0.23448275862068965</v>
      </c>
    </row>
    <row r="800" spans="1:10" x14ac:dyDescent="0.2">
      <c r="A800">
        <v>13079070100</v>
      </c>
      <c r="B800" s="7">
        <v>65</v>
      </c>
      <c r="C800" s="7">
        <v>4</v>
      </c>
      <c r="D800" s="7">
        <v>4</v>
      </c>
      <c r="E800" s="7">
        <f>SUM(HousingProblemsTbl5[[#This Row],[T2_est77]:[T2_est91]])</f>
        <v>73</v>
      </c>
      <c r="F800" s="7">
        <v>120</v>
      </c>
      <c r="G800" s="7">
        <v>85</v>
      </c>
      <c r="H800" s="7">
        <v>120</v>
      </c>
      <c r="I800" s="7">
        <f>SUM(HousingProblemsTbl5[[#This Row],[T7_est109]:[T7_est151]])</f>
        <v>325</v>
      </c>
      <c r="J800" s="5">
        <f>IFERROR(HousingProblemsTbl5[[#This Row],[Total Rental Units with Severe Housing Problems and Equal to or less than 80% AMI]]/HousingProblemsTbl5[[#This Row],[Total Rental Units Equal to or less than 80% AMI]], "-")</f>
        <v>0.22461538461538461</v>
      </c>
    </row>
    <row r="801" spans="1:10" x14ac:dyDescent="0.2">
      <c r="A801">
        <v>13079070201</v>
      </c>
      <c r="B801" s="7">
        <v>10</v>
      </c>
      <c r="C801" s="7">
        <v>20</v>
      </c>
      <c r="D801" s="7">
        <v>0</v>
      </c>
      <c r="E801" s="7">
        <f>SUM(HousingProblemsTbl5[[#This Row],[T2_est77]:[T2_est91]])</f>
        <v>30</v>
      </c>
      <c r="F801" s="7">
        <v>50</v>
      </c>
      <c r="G801" s="7">
        <v>20</v>
      </c>
      <c r="H801" s="7">
        <v>65</v>
      </c>
      <c r="I801" s="7">
        <f>SUM(HousingProblemsTbl5[[#This Row],[T7_est109]:[T7_est151]])</f>
        <v>135</v>
      </c>
      <c r="J801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802" spans="1:10" x14ac:dyDescent="0.2">
      <c r="A802">
        <v>13079070202</v>
      </c>
      <c r="B802" s="7">
        <v>10</v>
      </c>
      <c r="C802" s="7">
        <v>0</v>
      </c>
      <c r="D802" s="7">
        <v>0</v>
      </c>
      <c r="E802" s="7">
        <f>SUM(HousingProblemsTbl5[[#This Row],[T2_est77]:[T2_est91]])</f>
        <v>10</v>
      </c>
      <c r="F802" s="7">
        <v>25</v>
      </c>
      <c r="G802" s="7">
        <v>4</v>
      </c>
      <c r="H802" s="7">
        <v>10</v>
      </c>
      <c r="I802" s="7">
        <f>SUM(HousingProblemsTbl5[[#This Row],[T7_est109]:[T7_est151]])</f>
        <v>39</v>
      </c>
      <c r="J802" s="5">
        <f>IFERROR(HousingProblemsTbl5[[#This Row],[Total Rental Units with Severe Housing Problems and Equal to or less than 80% AMI]]/HousingProblemsTbl5[[#This Row],[Total Rental Units Equal to or less than 80% AMI]], "-")</f>
        <v>0.25641025641025639</v>
      </c>
    </row>
    <row r="803" spans="1:10" x14ac:dyDescent="0.2">
      <c r="A803">
        <v>13081010100</v>
      </c>
      <c r="B803" s="7">
        <v>140</v>
      </c>
      <c r="C803" s="7">
        <v>160</v>
      </c>
      <c r="D803" s="7">
        <v>80</v>
      </c>
      <c r="E803" s="7">
        <f>SUM(HousingProblemsTbl5[[#This Row],[T2_est77]:[T2_est91]])</f>
        <v>380</v>
      </c>
      <c r="F803" s="7">
        <v>260</v>
      </c>
      <c r="G803" s="7">
        <v>335</v>
      </c>
      <c r="H803" s="7">
        <v>110</v>
      </c>
      <c r="I803" s="7">
        <f>SUM(HousingProblemsTbl5[[#This Row],[T7_est109]:[T7_est151]])</f>
        <v>705</v>
      </c>
      <c r="J803" s="5">
        <f>IFERROR(HousingProblemsTbl5[[#This Row],[Total Rental Units with Severe Housing Problems and Equal to or less than 80% AMI]]/HousingProblemsTbl5[[#This Row],[Total Rental Units Equal to or less than 80% AMI]], "-")</f>
        <v>0.53900709219858156</v>
      </c>
    </row>
    <row r="804" spans="1:10" x14ac:dyDescent="0.2">
      <c r="A804">
        <v>13081010201</v>
      </c>
      <c r="B804" s="7">
        <v>270</v>
      </c>
      <c r="C804" s="7">
        <v>0</v>
      </c>
      <c r="D804" s="7">
        <v>0</v>
      </c>
      <c r="E804" s="7">
        <f>SUM(HousingProblemsTbl5[[#This Row],[T2_est77]:[T2_est91]])</f>
        <v>270</v>
      </c>
      <c r="F804" s="7">
        <v>345</v>
      </c>
      <c r="G804" s="7">
        <v>155</v>
      </c>
      <c r="H804" s="7">
        <v>80</v>
      </c>
      <c r="I804" s="7">
        <f>SUM(HousingProblemsTbl5[[#This Row],[T7_est109]:[T7_est151]])</f>
        <v>580</v>
      </c>
      <c r="J804" s="5">
        <f>IFERROR(HousingProblemsTbl5[[#This Row],[Total Rental Units with Severe Housing Problems and Equal to or less than 80% AMI]]/HousingProblemsTbl5[[#This Row],[Total Rental Units Equal to or less than 80% AMI]], "-")</f>
        <v>0.46551724137931033</v>
      </c>
    </row>
    <row r="805" spans="1:10" x14ac:dyDescent="0.2">
      <c r="A805">
        <v>13081010202</v>
      </c>
      <c r="B805" s="7">
        <v>100</v>
      </c>
      <c r="C805" s="7">
        <v>30</v>
      </c>
      <c r="D805" s="7">
        <v>0</v>
      </c>
      <c r="E805" s="7">
        <f>SUM(HousingProblemsTbl5[[#This Row],[T2_est77]:[T2_est91]])</f>
        <v>130</v>
      </c>
      <c r="F805" s="7">
        <v>225</v>
      </c>
      <c r="G805" s="7">
        <v>60</v>
      </c>
      <c r="H805" s="7">
        <v>105</v>
      </c>
      <c r="I805" s="7">
        <f>SUM(HousingProblemsTbl5[[#This Row],[T7_est109]:[T7_est151]])</f>
        <v>390</v>
      </c>
      <c r="J805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806" spans="1:10" x14ac:dyDescent="0.2">
      <c r="A806">
        <v>13081010300</v>
      </c>
      <c r="B806" s="7">
        <v>85</v>
      </c>
      <c r="C806" s="7">
        <v>60</v>
      </c>
      <c r="D806" s="7">
        <v>0</v>
      </c>
      <c r="E806" s="7">
        <f>SUM(HousingProblemsTbl5[[#This Row],[T2_est77]:[T2_est91]])</f>
        <v>145</v>
      </c>
      <c r="F806" s="7">
        <v>185</v>
      </c>
      <c r="G806" s="7">
        <v>80</v>
      </c>
      <c r="H806" s="7">
        <v>20</v>
      </c>
      <c r="I806" s="7">
        <f>SUM(HousingProblemsTbl5[[#This Row],[T7_est109]:[T7_est151]])</f>
        <v>285</v>
      </c>
      <c r="J806" s="5">
        <f>IFERROR(HousingProblemsTbl5[[#This Row],[Total Rental Units with Severe Housing Problems and Equal to or less than 80% AMI]]/HousingProblemsTbl5[[#This Row],[Total Rental Units Equal to or less than 80% AMI]], "-")</f>
        <v>0.50877192982456143</v>
      </c>
    </row>
    <row r="807" spans="1:10" x14ac:dyDescent="0.2">
      <c r="A807">
        <v>13081010400</v>
      </c>
      <c r="B807" s="7">
        <v>255</v>
      </c>
      <c r="C807" s="7">
        <v>110</v>
      </c>
      <c r="D807" s="7">
        <v>0</v>
      </c>
      <c r="E807" s="7">
        <f>SUM(HousingProblemsTbl5[[#This Row],[T2_est77]:[T2_est91]])</f>
        <v>365</v>
      </c>
      <c r="F807" s="7">
        <v>345</v>
      </c>
      <c r="G807" s="7">
        <v>135</v>
      </c>
      <c r="H807" s="7">
        <v>135</v>
      </c>
      <c r="I807" s="7">
        <f>SUM(HousingProblemsTbl5[[#This Row],[T7_est109]:[T7_est151]])</f>
        <v>615</v>
      </c>
      <c r="J807" s="5">
        <f>IFERROR(HousingProblemsTbl5[[#This Row],[Total Rental Units with Severe Housing Problems and Equal to or less than 80% AMI]]/HousingProblemsTbl5[[#This Row],[Total Rental Units Equal to or less than 80% AMI]], "-")</f>
        <v>0.5934959349593496</v>
      </c>
    </row>
    <row r="808" spans="1:10" x14ac:dyDescent="0.2">
      <c r="A808">
        <v>13081010500</v>
      </c>
      <c r="B808" s="7">
        <v>0</v>
      </c>
      <c r="C808" s="7">
        <v>4</v>
      </c>
      <c r="D808" s="7">
        <v>0</v>
      </c>
      <c r="E808" s="7">
        <f>SUM(HousingProblemsTbl5[[#This Row],[T2_est77]:[T2_est91]])</f>
        <v>4</v>
      </c>
      <c r="F808" s="7">
        <v>4</v>
      </c>
      <c r="G808" s="7">
        <v>30</v>
      </c>
      <c r="H808" s="7">
        <v>55</v>
      </c>
      <c r="I808" s="7">
        <f>SUM(HousingProblemsTbl5[[#This Row],[T7_est109]:[T7_est151]])</f>
        <v>89</v>
      </c>
      <c r="J808" s="5">
        <f>IFERROR(HousingProblemsTbl5[[#This Row],[Total Rental Units with Severe Housing Problems and Equal to or less than 80% AMI]]/HousingProblemsTbl5[[#This Row],[Total Rental Units Equal to or less than 80% AMI]], "-")</f>
        <v>4.49438202247191E-2</v>
      </c>
    </row>
    <row r="809" spans="1:10" x14ac:dyDescent="0.2">
      <c r="A809">
        <v>13083040102</v>
      </c>
      <c r="B809" s="7">
        <v>50</v>
      </c>
      <c r="C809" s="7">
        <v>20</v>
      </c>
      <c r="D809" s="7">
        <v>0</v>
      </c>
      <c r="E809" s="7">
        <f>SUM(HousingProblemsTbl5[[#This Row],[T2_est77]:[T2_est91]])</f>
        <v>70</v>
      </c>
      <c r="F809" s="7">
        <v>110</v>
      </c>
      <c r="G809" s="7">
        <v>110</v>
      </c>
      <c r="H809" s="7">
        <v>150</v>
      </c>
      <c r="I809" s="7">
        <f>SUM(HousingProblemsTbl5[[#This Row],[T7_est109]:[T7_est151]])</f>
        <v>370</v>
      </c>
      <c r="J809" s="5">
        <f>IFERROR(HousingProblemsTbl5[[#This Row],[Total Rental Units with Severe Housing Problems and Equal to or less than 80% AMI]]/HousingProblemsTbl5[[#This Row],[Total Rental Units Equal to or less than 80% AMI]], "-")</f>
        <v>0.1891891891891892</v>
      </c>
    </row>
    <row r="810" spans="1:10" x14ac:dyDescent="0.2">
      <c r="A810">
        <v>13083040103</v>
      </c>
      <c r="B810" s="7">
        <v>40</v>
      </c>
      <c r="C810" s="7">
        <v>0</v>
      </c>
      <c r="D810" s="7">
        <v>0</v>
      </c>
      <c r="E810" s="7">
        <f>SUM(HousingProblemsTbl5[[#This Row],[T2_est77]:[T2_est91]])</f>
        <v>40</v>
      </c>
      <c r="F810" s="7">
        <v>75</v>
      </c>
      <c r="G810" s="7">
        <v>65</v>
      </c>
      <c r="H810" s="7">
        <v>135</v>
      </c>
      <c r="I810" s="7">
        <f>SUM(HousingProblemsTbl5[[#This Row],[T7_est109]:[T7_est151]])</f>
        <v>275</v>
      </c>
      <c r="J810" s="5">
        <f>IFERROR(HousingProblemsTbl5[[#This Row],[Total Rental Units with Severe Housing Problems and Equal to or less than 80% AMI]]/HousingProblemsTbl5[[#This Row],[Total Rental Units Equal to or less than 80% AMI]], "-")</f>
        <v>0.14545454545454545</v>
      </c>
    </row>
    <row r="811" spans="1:10" x14ac:dyDescent="0.2">
      <c r="A811">
        <v>13083040104</v>
      </c>
      <c r="B811" s="7">
        <v>35</v>
      </c>
      <c r="C811" s="7">
        <v>0</v>
      </c>
      <c r="D811" s="7">
        <v>0</v>
      </c>
      <c r="E811" s="7">
        <f>SUM(HousingProblemsTbl5[[#This Row],[T2_est77]:[T2_est91]])</f>
        <v>35</v>
      </c>
      <c r="F811" s="7">
        <v>35</v>
      </c>
      <c r="G811" s="7">
        <v>45</v>
      </c>
      <c r="H811" s="7">
        <v>250</v>
      </c>
      <c r="I811" s="7">
        <f>SUM(HousingProblemsTbl5[[#This Row],[T7_est109]:[T7_est151]])</f>
        <v>330</v>
      </c>
      <c r="J811" s="5">
        <f>IFERROR(HousingProblemsTbl5[[#This Row],[Total Rental Units with Severe Housing Problems and Equal to or less than 80% AMI]]/HousingProblemsTbl5[[#This Row],[Total Rental Units Equal to or less than 80% AMI]], "-")</f>
        <v>0.10606060606060606</v>
      </c>
    </row>
    <row r="812" spans="1:10" x14ac:dyDescent="0.2">
      <c r="A812">
        <v>13083040200</v>
      </c>
      <c r="B812" s="7">
        <v>15</v>
      </c>
      <c r="C812" s="7">
        <v>55</v>
      </c>
      <c r="D812" s="7">
        <v>0</v>
      </c>
      <c r="E812" s="7">
        <f>SUM(HousingProblemsTbl5[[#This Row],[T2_est77]:[T2_est91]])</f>
        <v>70</v>
      </c>
      <c r="F812" s="7">
        <v>40</v>
      </c>
      <c r="G812" s="7">
        <v>80</v>
      </c>
      <c r="H812" s="7">
        <v>75</v>
      </c>
      <c r="I812" s="7">
        <f>SUM(HousingProblemsTbl5[[#This Row],[T7_est109]:[T7_est151]])</f>
        <v>195</v>
      </c>
      <c r="J812" s="5">
        <f>IFERROR(HousingProblemsTbl5[[#This Row],[Total Rental Units with Severe Housing Problems and Equal to or less than 80% AMI]]/HousingProblemsTbl5[[#This Row],[Total Rental Units Equal to or less than 80% AMI]], "-")</f>
        <v>0.35897435897435898</v>
      </c>
    </row>
    <row r="813" spans="1:10" x14ac:dyDescent="0.2">
      <c r="A813">
        <v>13083040300</v>
      </c>
      <c r="B813" s="7">
        <v>0</v>
      </c>
      <c r="C813" s="7">
        <v>0</v>
      </c>
      <c r="D813" s="7">
        <v>20</v>
      </c>
      <c r="E813" s="7">
        <f>SUM(HousingProblemsTbl5[[#This Row],[T2_est77]:[T2_est91]])</f>
        <v>20</v>
      </c>
      <c r="F813" s="7">
        <v>0</v>
      </c>
      <c r="G813" s="7">
        <v>20</v>
      </c>
      <c r="H813" s="7">
        <v>50</v>
      </c>
      <c r="I813" s="7">
        <f>SUM(HousingProblemsTbl5[[#This Row],[T7_est109]:[T7_est151]])</f>
        <v>70</v>
      </c>
      <c r="J813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814" spans="1:10" x14ac:dyDescent="0.2">
      <c r="A814">
        <v>13085970101</v>
      </c>
      <c r="B814" s="7">
        <v>0</v>
      </c>
      <c r="C814" s="7">
        <v>0</v>
      </c>
      <c r="D814" s="7">
        <v>0</v>
      </c>
      <c r="E814" s="7">
        <f>SUM(HousingProblemsTbl5[[#This Row],[T2_est77]:[T2_est91]])</f>
        <v>0</v>
      </c>
      <c r="F814" s="7">
        <v>0</v>
      </c>
      <c r="G814" s="7">
        <v>0</v>
      </c>
      <c r="H814" s="7">
        <v>0</v>
      </c>
      <c r="I814" s="7">
        <f>SUM(HousingProblemsTbl5[[#This Row],[T7_est109]:[T7_est151]])</f>
        <v>0</v>
      </c>
      <c r="J81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815" spans="1:10" x14ac:dyDescent="0.2">
      <c r="A815">
        <v>13085970102</v>
      </c>
      <c r="B815" s="7">
        <v>75</v>
      </c>
      <c r="C815" s="7">
        <v>50</v>
      </c>
      <c r="D815" s="7">
        <v>15</v>
      </c>
      <c r="E815" s="7">
        <f>SUM(HousingProblemsTbl5[[#This Row],[T2_est77]:[T2_est91]])</f>
        <v>140</v>
      </c>
      <c r="F815" s="7">
        <v>110</v>
      </c>
      <c r="G815" s="7">
        <v>105</v>
      </c>
      <c r="H815" s="7">
        <v>110</v>
      </c>
      <c r="I815" s="7">
        <f>SUM(HousingProblemsTbl5[[#This Row],[T7_est109]:[T7_est151]])</f>
        <v>325</v>
      </c>
      <c r="J815" s="5">
        <f>IFERROR(HousingProblemsTbl5[[#This Row],[Total Rental Units with Severe Housing Problems and Equal to or less than 80% AMI]]/HousingProblemsTbl5[[#This Row],[Total Rental Units Equal to or less than 80% AMI]], "-")</f>
        <v>0.43076923076923079</v>
      </c>
    </row>
    <row r="816" spans="1:10" x14ac:dyDescent="0.2">
      <c r="A816">
        <v>13085970103</v>
      </c>
      <c r="B816" s="7">
        <v>0</v>
      </c>
      <c r="C816" s="7">
        <v>0</v>
      </c>
      <c r="D816" s="7">
        <v>0</v>
      </c>
      <c r="E816" s="7">
        <f>SUM(HousingProblemsTbl5[[#This Row],[T2_est77]:[T2_est91]])</f>
        <v>0</v>
      </c>
      <c r="F816" s="7">
        <v>15</v>
      </c>
      <c r="G816" s="7">
        <v>35</v>
      </c>
      <c r="H816" s="7">
        <v>120</v>
      </c>
      <c r="I816" s="7">
        <f>SUM(HousingProblemsTbl5[[#This Row],[T7_est109]:[T7_est151]])</f>
        <v>170</v>
      </c>
      <c r="J81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817" spans="1:10" x14ac:dyDescent="0.2">
      <c r="A817">
        <v>13085970203</v>
      </c>
      <c r="B817" s="7">
        <v>0</v>
      </c>
      <c r="C817" s="7">
        <v>0</v>
      </c>
      <c r="D817" s="7">
        <v>0</v>
      </c>
      <c r="E817" s="7">
        <f>SUM(HousingProblemsTbl5[[#This Row],[T2_est77]:[T2_est91]])</f>
        <v>0</v>
      </c>
      <c r="F817" s="7">
        <v>0</v>
      </c>
      <c r="G817" s="7">
        <v>0</v>
      </c>
      <c r="H817" s="7">
        <v>40</v>
      </c>
      <c r="I817" s="7">
        <f>SUM(HousingProblemsTbl5[[#This Row],[T7_est109]:[T7_est151]])</f>
        <v>40</v>
      </c>
      <c r="J81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818" spans="1:10" x14ac:dyDescent="0.2">
      <c r="A818">
        <v>13085970204</v>
      </c>
      <c r="B818" s="7">
        <v>15</v>
      </c>
      <c r="C818" s="7">
        <v>40</v>
      </c>
      <c r="D818" s="7">
        <v>0</v>
      </c>
      <c r="E818" s="7">
        <f>SUM(HousingProblemsTbl5[[#This Row],[T2_est77]:[T2_est91]])</f>
        <v>55</v>
      </c>
      <c r="F818" s="7">
        <v>110</v>
      </c>
      <c r="G818" s="7">
        <v>110</v>
      </c>
      <c r="H818" s="7">
        <v>220</v>
      </c>
      <c r="I818" s="7">
        <f>SUM(HousingProblemsTbl5[[#This Row],[T7_est109]:[T7_est151]])</f>
        <v>440</v>
      </c>
      <c r="J818" s="5">
        <f>IFERROR(HousingProblemsTbl5[[#This Row],[Total Rental Units with Severe Housing Problems and Equal to or less than 80% AMI]]/HousingProblemsTbl5[[#This Row],[Total Rental Units Equal to or less than 80% AMI]], "-")</f>
        <v>0.125</v>
      </c>
    </row>
    <row r="819" spans="1:10" x14ac:dyDescent="0.2">
      <c r="A819">
        <v>13085970205</v>
      </c>
      <c r="B819" s="7">
        <v>130</v>
      </c>
      <c r="C819" s="7">
        <v>0</v>
      </c>
      <c r="D819" s="7">
        <v>0</v>
      </c>
      <c r="E819" s="7">
        <f>SUM(HousingProblemsTbl5[[#This Row],[T2_est77]:[T2_est91]])</f>
        <v>130</v>
      </c>
      <c r="F819" s="7">
        <v>130</v>
      </c>
      <c r="G819" s="7">
        <v>0</v>
      </c>
      <c r="H819" s="7">
        <v>10</v>
      </c>
      <c r="I819" s="7">
        <f>SUM(HousingProblemsTbl5[[#This Row],[T7_est109]:[T7_est151]])</f>
        <v>140</v>
      </c>
      <c r="J819" s="5">
        <f>IFERROR(HousingProblemsTbl5[[#This Row],[Total Rental Units with Severe Housing Problems and Equal to or less than 80% AMI]]/HousingProblemsTbl5[[#This Row],[Total Rental Units Equal to or less than 80% AMI]], "-")</f>
        <v>0.9285714285714286</v>
      </c>
    </row>
    <row r="820" spans="1:10" x14ac:dyDescent="0.2">
      <c r="A820">
        <v>13085970206</v>
      </c>
      <c r="B820" s="7">
        <v>45</v>
      </c>
      <c r="C820" s="7">
        <v>4</v>
      </c>
      <c r="D820" s="7">
        <v>0</v>
      </c>
      <c r="E820" s="7">
        <f>SUM(HousingProblemsTbl5[[#This Row],[T2_est77]:[T2_est91]])</f>
        <v>49</v>
      </c>
      <c r="F820" s="7">
        <v>75</v>
      </c>
      <c r="G820" s="7">
        <v>70</v>
      </c>
      <c r="H820" s="7">
        <v>4</v>
      </c>
      <c r="I820" s="7">
        <f>SUM(HousingProblemsTbl5[[#This Row],[T7_est109]:[T7_est151]])</f>
        <v>149</v>
      </c>
      <c r="J820" s="5">
        <f>IFERROR(HousingProblemsTbl5[[#This Row],[Total Rental Units with Severe Housing Problems and Equal to or less than 80% AMI]]/HousingProblemsTbl5[[#This Row],[Total Rental Units Equal to or less than 80% AMI]], "-")</f>
        <v>0.32885906040268459</v>
      </c>
    </row>
    <row r="821" spans="1:10" x14ac:dyDescent="0.2">
      <c r="A821">
        <v>13087970100</v>
      </c>
      <c r="B821" s="7">
        <v>20</v>
      </c>
      <c r="C821" s="7">
        <v>4</v>
      </c>
      <c r="D821" s="7">
        <v>60</v>
      </c>
      <c r="E821" s="7">
        <f>SUM(HousingProblemsTbl5[[#This Row],[T2_est77]:[T2_est91]])</f>
        <v>84</v>
      </c>
      <c r="F821" s="7">
        <v>45</v>
      </c>
      <c r="G821" s="7">
        <v>40</v>
      </c>
      <c r="H821" s="7">
        <v>85</v>
      </c>
      <c r="I821" s="7">
        <f>SUM(HousingProblemsTbl5[[#This Row],[T7_est109]:[T7_est151]])</f>
        <v>170</v>
      </c>
      <c r="J821" s="5">
        <f>IFERROR(HousingProblemsTbl5[[#This Row],[Total Rental Units with Severe Housing Problems and Equal to or less than 80% AMI]]/HousingProblemsTbl5[[#This Row],[Total Rental Units Equal to or less than 80% AMI]], "-")</f>
        <v>0.49411764705882355</v>
      </c>
    </row>
    <row r="822" spans="1:10" x14ac:dyDescent="0.2">
      <c r="A822">
        <v>13087970200</v>
      </c>
      <c r="B822" s="7">
        <v>50</v>
      </c>
      <c r="C822" s="7">
        <v>0</v>
      </c>
      <c r="D822" s="7">
        <v>30</v>
      </c>
      <c r="E822" s="7">
        <f>SUM(HousingProblemsTbl5[[#This Row],[T2_est77]:[T2_est91]])</f>
        <v>80</v>
      </c>
      <c r="F822" s="7">
        <v>85</v>
      </c>
      <c r="G822" s="7">
        <v>10</v>
      </c>
      <c r="H822" s="7">
        <v>110</v>
      </c>
      <c r="I822" s="7">
        <f>SUM(HousingProblemsTbl5[[#This Row],[T7_est109]:[T7_est151]])</f>
        <v>205</v>
      </c>
      <c r="J822" s="5">
        <f>IFERROR(HousingProblemsTbl5[[#This Row],[Total Rental Units with Severe Housing Problems and Equal to or less than 80% AMI]]/HousingProblemsTbl5[[#This Row],[Total Rental Units Equal to or less than 80% AMI]], "-")</f>
        <v>0.3902439024390244</v>
      </c>
    </row>
    <row r="823" spans="1:10" x14ac:dyDescent="0.2">
      <c r="A823">
        <v>13087970301</v>
      </c>
      <c r="B823" s="7">
        <v>15</v>
      </c>
      <c r="C823" s="7">
        <v>0</v>
      </c>
      <c r="D823" s="7">
        <v>80</v>
      </c>
      <c r="E823" s="7">
        <f>SUM(HousingProblemsTbl5[[#This Row],[T2_est77]:[T2_est91]])</f>
        <v>95</v>
      </c>
      <c r="F823" s="7">
        <v>35</v>
      </c>
      <c r="G823" s="7">
        <v>100</v>
      </c>
      <c r="H823" s="7">
        <v>115</v>
      </c>
      <c r="I823" s="7">
        <f>SUM(HousingProblemsTbl5[[#This Row],[T7_est109]:[T7_est151]])</f>
        <v>250</v>
      </c>
      <c r="J823" s="5">
        <f>IFERROR(HousingProblemsTbl5[[#This Row],[Total Rental Units with Severe Housing Problems and Equal to or less than 80% AMI]]/HousingProblemsTbl5[[#This Row],[Total Rental Units Equal to or less than 80% AMI]], "-")</f>
        <v>0.38</v>
      </c>
    </row>
    <row r="824" spans="1:10" x14ac:dyDescent="0.2">
      <c r="A824">
        <v>13087970302</v>
      </c>
      <c r="B824" s="7">
        <v>25</v>
      </c>
      <c r="C824" s="7">
        <v>85</v>
      </c>
      <c r="D824" s="7">
        <v>0</v>
      </c>
      <c r="E824" s="7">
        <f>SUM(HousingProblemsTbl5[[#This Row],[T2_est77]:[T2_est91]])</f>
        <v>110</v>
      </c>
      <c r="F824" s="7">
        <v>120</v>
      </c>
      <c r="G824" s="7">
        <v>100</v>
      </c>
      <c r="H824" s="7">
        <v>80</v>
      </c>
      <c r="I824" s="7">
        <f>SUM(HousingProblemsTbl5[[#This Row],[T7_est109]:[T7_est151]])</f>
        <v>300</v>
      </c>
      <c r="J824" s="5">
        <f>IFERROR(HousingProblemsTbl5[[#This Row],[Total Rental Units with Severe Housing Problems and Equal to or less than 80% AMI]]/HousingProblemsTbl5[[#This Row],[Total Rental Units Equal to or less than 80% AMI]], "-")</f>
        <v>0.36666666666666664</v>
      </c>
    </row>
    <row r="825" spans="1:10" x14ac:dyDescent="0.2">
      <c r="A825">
        <v>13087970400</v>
      </c>
      <c r="B825" s="7">
        <v>250</v>
      </c>
      <c r="C825" s="7">
        <v>0</v>
      </c>
      <c r="D825" s="7">
        <v>55</v>
      </c>
      <c r="E825" s="7">
        <f>SUM(HousingProblemsTbl5[[#This Row],[T2_est77]:[T2_est91]])</f>
        <v>305</v>
      </c>
      <c r="F825" s="7">
        <v>485</v>
      </c>
      <c r="G825" s="7">
        <v>55</v>
      </c>
      <c r="H825" s="7">
        <v>140</v>
      </c>
      <c r="I825" s="7">
        <f>SUM(HousingProblemsTbl5[[#This Row],[T7_est109]:[T7_est151]])</f>
        <v>680</v>
      </c>
      <c r="J825" s="5">
        <f>IFERROR(HousingProblemsTbl5[[#This Row],[Total Rental Units with Severe Housing Problems and Equal to or less than 80% AMI]]/HousingProblemsTbl5[[#This Row],[Total Rental Units Equal to or less than 80% AMI]], "-")</f>
        <v>0.4485294117647059</v>
      </c>
    </row>
    <row r="826" spans="1:10" x14ac:dyDescent="0.2">
      <c r="A826">
        <v>13087970600</v>
      </c>
      <c r="B826" s="7">
        <v>120</v>
      </c>
      <c r="C826" s="7">
        <v>35</v>
      </c>
      <c r="D826" s="7">
        <v>0</v>
      </c>
      <c r="E826" s="7">
        <f>SUM(HousingProblemsTbl5[[#This Row],[T2_est77]:[T2_est91]])</f>
        <v>155</v>
      </c>
      <c r="F826" s="7">
        <v>165</v>
      </c>
      <c r="G826" s="7">
        <v>90</v>
      </c>
      <c r="H826" s="7">
        <v>210</v>
      </c>
      <c r="I826" s="7">
        <f>SUM(HousingProblemsTbl5[[#This Row],[T7_est109]:[T7_est151]])</f>
        <v>465</v>
      </c>
      <c r="J826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827" spans="1:10" x14ac:dyDescent="0.2">
      <c r="A827">
        <v>13087970700</v>
      </c>
      <c r="B827" s="7">
        <v>15</v>
      </c>
      <c r="C827" s="7">
        <v>0</v>
      </c>
      <c r="D827" s="7">
        <v>0</v>
      </c>
      <c r="E827" s="7">
        <f>SUM(HousingProblemsTbl5[[#This Row],[T2_est77]:[T2_est91]])</f>
        <v>15</v>
      </c>
      <c r="F827" s="7">
        <v>45</v>
      </c>
      <c r="G827" s="7">
        <v>4</v>
      </c>
      <c r="H827" s="7">
        <v>15</v>
      </c>
      <c r="I827" s="7">
        <f>SUM(HousingProblemsTbl5[[#This Row],[T7_est109]:[T7_est151]])</f>
        <v>64</v>
      </c>
      <c r="J827" s="5">
        <f>IFERROR(HousingProblemsTbl5[[#This Row],[Total Rental Units with Severe Housing Problems and Equal to or less than 80% AMI]]/HousingProblemsTbl5[[#This Row],[Total Rental Units Equal to or less than 80% AMI]], "-")</f>
        <v>0.234375</v>
      </c>
    </row>
    <row r="828" spans="1:10" x14ac:dyDescent="0.2">
      <c r="A828">
        <v>13087970800</v>
      </c>
      <c r="B828" s="7">
        <v>20</v>
      </c>
      <c r="C828" s="7">
        <v>65</v>
      </c>
      <c r="D828" s="7">
        <v>20</v>
      </c>
      <c r="E828" s="7">
        <f>SUM(HousingProblemsTbl5[[#This Row],[T2_est77]:[T2_est91]])</f>
        <v>105</v>
      </c>
      <c r="F828" s="7">
        <v>45</v>
      </c>
      <c r="G828" s="7">
        <v>85</v>
      </c>
      <c r="H828" s="7">
        <v>40</v>
      </c>
      <c r="I828" s="7">
        <f>SUM(HousingProblemsTbl5[[#This Row],[T7_est109]:[T7_est151]])</f>
        <v>170</v>
      </c>
      <c r="J828" s="5">
        <f>IFERROR(HousingProblemsTbl5[[#This Row],[Total Rental Units with Severe Housing Problems and Equal to or less than 80% AMI]]/HousingProblemsTbl5[[#This Row],[Total Rental Units Equal to or less than 80% AMI]], "-")</f>
        <v>0.61764705882352944</v>
      </c>
    </row>
    <row r="829" spans="1:10" x14ac:dyDescent="0.2">
      <c r="A829">
        <v>13089020100</v>
      </c>
      <c r="B829" s="7">
        <v>15</v>
      </c>
      <c r="C829" s="7">
        <v>0</v>
      </c>
      <c r="D829" s="7">
        <v>10</v>
      </c>
      <c r="E829" s="7">
        <f>SUM(HousingProblemsTbl5[[#This Row],[T2_est77]:[T2_est91]])</f>
        <v>25</v>
      </c>
      <c r="F829" s="7">
        <v>15</v>
      </c>
      <c r="G829" s="7">
        <v>15</v>
      </c>
      <c r="H829" s="7">
        <v>10</v>
      </c>
      <c r="I829" s="7">
        <f>SUM(HousingProblemsTbl5[[#This Row],[T7_est109]:[T7_est151]])</f>
        <v>40</v>
      </c>
      <c r="J829" s="5">
        <f>IFERROR(HousingProblemsTbl5[[#This Row],[Total Rental Units with Severe Housing Problems and Equal to or less than 80% AMI]]/HousingProblemsTbl5[[#This Row],[Total Rental Units Equal to or less than 80% AMI]], "-")</f>
        <v>0.625</v>
      </c>
    </row>
    <row r="830" spans="1:10" x14ac:dyDescent="0.2">
      <c r="A830">
        <v>13089020200</v>
      </c>
      <c r="B830" s="7">
        <v>40</v>
      </c>
      <c r="C830" s="7">
        <v>0</v>
      </c>
      <c r="D830" s="7">
        <v>10</v>
      </c>
      <c r="E830" s="7">
        <f>SUM(HousingProblemsTbl5[[#This Row],[T2_est77]:[T2_est91]])</f>
        <v>50</v>
      </c>
      <c r="F830" s="7">
        <v>70</v>
      </c>
      <c r="G830" s="7">
        <v>20</v>
      </c>
      <c r="H830" s="7">
        <v>60</v>
      </c>
      <c r="I830" s="7">
        <f>SUM(HousingProblemsTbl5[[#This Row],[T7_est109]:[T7_est151]])</f>
        <v>150</v>
      </c>
      <c r="J830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831" spans="1:10" x14ac:dyDescent="0.2">
      <c r="A831">
        <v>13089020300</v>
      </c>
      <c r="B831" s="7">
        <v>25</v>
      </c>
      <c r="C831" s="7">
        <v>0</v>
      </c>
      <c r="D831" s="7">
        <v>0</v>
      </c>
      <c r="E831" s="7">
        <f>SUM(HousingProblemsTbl5[[#This Row],[T2_est77]:[T2_est91]])</f>
        <v>25</v>
      </c>
      <c r="F831" s="7">
        <v>25</v>
      </c>
      <c r="G831" s="7">
        <v>0</v>
      </c>
      <c r="H831" s="7">
        <v>45</v>
      </c>
      <c r="I831" s="7">
        <f>SUM(HousingProblemsTbl5[[#This Row],[T7_est109]:[T7_est151]])</f>
        <v>70</v>
      </c>
      <c r="J831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832" spans="1:10" x14ac:dyDescent="0.2">
      <c r="A832">
        <v>13089020400</v>
      </c>
      <c r="B832" s="7">
        <v>10</v>
      </c>
      <c r="C832" s="7">
        <v>15</v>
      </c>
      <c r="D832" s="7">
        <v>0</v>
      </c>
      <c r="E832" s="7">
        <f>SUM(HousingProblemsTbl5[[#This Row],[T2_est77]:[T2_est91]])</f>
        <v>25</v>
      </c>
      <c r="F832" s="7">
        <v>10</v>
      </c>
      <c r="G832" s="7">
        <v>25</v>
      </c>
      <c r="H832" s="7">
        <v>85</v>
      </c>
      <c r="I832" s="7">
        <f>SUM(HousingProblemsTbl5[[#This Row],[T7_est109]:[T7_est151]])</f>
        <v>120</v>
      </c>
      <c r="J832" s="5">
        <f>IFERROR(HousingProblemsTbl5[[#This Row],[Total Rental Units with Severe Housing Problems and Equal to or less than 80% AMI]]/HousingProblemsTbl5[[#This Row],[Total Rental Units Equal to or less than 80% AMI]], "-")</f>
        <v>0.20833333333333334</v>
      </c>
    </row>
    <row r="833" spans="1:10" x14ac:dyDescent="0.2">
      <c r="A833">
        <v>13089020500</v>
      </c>
      <c r="B833" s="7">
        <v>75</v>
      </c>
      <c r="C833" s="7">
        <v>0</v>
      </c>
      <c r="D833" s="7">
        <v>10</v>
      </c>
      <c r="E833" s="7">
        <f>SUM(HousingProblemsTbl5[[#This Row],[T2_est77]:[T2_est91]])</f>
        <v>85</v>
      </c>
      <c r="F833" s="7">
        <v>210</v>
      </c>
      <c r="G833" s="7">
        <v>40</v>
      </c>
      <c r="H833" s="7">
        <v>95</v>
      </c>
      <c r="I833" s="7">
        <f>SUM(HousingProblemsTbl5[[#This Row],[T7_est109]:[T7_est151]])</f>
        <v>345</v>
      </c>
      <c r="J833" s="5">
        <f>IFERROR(HousingProblemsTbl5[[#This Row],[Total Rental Units with Severe Housing Problems and Equal to or less than 80% AMI]]/HousingProblemsTbl5[[#This Row],[Total Rental Units Equal to or less than 80% AMI]], "-")</f>
        <v>0.24637681159420291</v>
      </c>
    </row>
    <row r="834" spans="1:10" x14ac:dyDescent="0.2">
      <c r="A834">
        <v>13089020600</v>
      </c>
      <c r="B834" s="7">
        <v>75</v>
      </c>
      <c r="C834" s="7">
        <v>20</v>
      </c>
      <c r="D834" s="7">
        <v>20</v>
      </c>
      <c r="E834" s="7">
        <f>SUM(HousingProblemsTbl5[[#This Row],[T2_est77]:[T2_est91]])</f>
        <v>115</v>
      </c>
      <c r="F834" s="7">
        <v>155</v>
      </c>
      <c r="G834" s="7">
        <v>50</v>
      </c>
      <c r="H834" s="7">
        <v>45</v>
      </c>
      <c r="I834" s="7">
        <f>SUM(HousingProblemsTbl5[[#This Row],[T7_est109]:[T7_est151]])</f>
        <v>250</v>
      </c>
      <c r="J834" s="5">
        <f>IFERROR(HousingProblemsTbl5[[#This Row],[Total Rental Units with Severe Housing Problems and Equal to or less than 80% AMI]]/HousingProblemsTbl5[[#This Row],[Total Rental Units Equal to or less than 80% AMI]], "-")</f>
        <v>0.46</v>
      </c>
    </row>
    <row r="835" spans="1:10" x14ac:dyDescent="0.2">
      <c r="A835">
        <v>13089020700</v>
      </c>
      <c r="B835" s="7">
        <v>245</v>
      </c>
      <c r="C835" s="7">
        <v>25</v>
      </c>
      <c r="D835" s="7">
        <v>4</v>
      </c>
      <c r="E835" s="7">
        <f>SUM(HousingProblemsTbl5[[#This Row],[T2_est77]:[T2_est91]])</f>
        <v>274</v>
      </c>
      <c r="F835" s="7">
        <v>255</v>
      </c>
      <c r="G835" s="7">
        <v>120</v>
      </c>
      <c r="H835" s="7">
        <v>65</v>
      </c>
      <c r="I835" s="7">
        <f>SUM(HousingProblemsTbl5[[#This Row],[T7_est109]:[T7_est151]])</f>
        <v>440</v>
      </c>
      <c r="J835" s="5">
        <f>IFERROR(HousingProblemsTbl5[[#This Row],[Total Rental Units with Severe Housing Problems and Equal to or less than 80% AMI]]/HousingProblemsTbl5[[#This Row],[Total Rental Units Equal to or less than 80% AMI]], "-")</f>
        <v>0.62272727272727268</v>
      </c>
    </row>
    <row r="836" spans="1:10" x14ac:dyDescent="0.2">
      <c r="A836">
        <v>13089020801</v>
      </c>
      <c r="B836" s="7">
        <v>20</v>
      </c>
      <c r="C836" s="7">
        <v>20</v>
      </c>
      <c r="D836" s="7">
        <v>4</v>
      </c>
      <c r="E836" s="7">
        <f>SUM(HousingProblemsTbl5[[#This Row],[T2_est77]:[T2_est91]])</f>
        <v>44</v>
      </c>
      <c r="F836" s="7">
        <v>20</v>
      </c>
      <c r="G836" s="7">
        <v>40</v>
      </c>
      <c r="H836" s="7">
        <v>4</v>
      </c>
      <c r="I836" s="7">
        <f>SUM(HousingProblemsTbl5[[#This Row],[T7_est109]:[T7_est151]])</f>
        <v>64</v>
      </c>
      <c r="J836" s="5">
        <f>IFERROR(HousingProblemsTbl5[[#This Row],[Total Rental Units with Severe Housing Problems and Equal to or less than 80% AMI]]/HousingProblemsTbl5[[#This Row],[Total Rental Units Equal to or less than 80% AMI]], "-")</f>
        <v>0.6875</v>
      </c>
    </row>
    <row r="837" spans="1:10" x14ac:dyDescent="0.2">
      <c r="A837">
        <v>13089020802</v>
      </c>
      <c r="B837" s="7">
        <v>35</v>
      </c>
      <c r="C837" s="7">
        <v>25</v>
      </c>
      <c r="D837" s="7">
        <v>0</v>
      </c>
      <c r="E837" s="7">
        <f>SUM(HousingProblemsTbl5[[#This Row],[T2_est77]:[T2_est91]])</f>
        <v>60</v>
      </c>
      <c r="F837" s="7">
        <v>175</v>
      </c>
      <c r="G837" s="7">
        <v>55</v>
      </c>
      <c r="H837" s="7">
        <v>80</v>
      </c>
      <c r="I837" s="7">
        <f>SUM(HousingProblemsTbl5[[#This Row],[T7_est109]:[T7_est151]])</f>
        <v>310</v>
      </c>
      <c r="J837" s="5">
        <f>IFERROR(HousingProblemsTbl5[[#This Row],[Total Rental Units with Severe Housing Problems and Equal to or less than 80% AMI]]/HousingProblemsTbl5[[#This Row],[Total Rental Units Equal to or less than 80% AMI]], "-")</f>
        <v>0.19354838709677419</v>
      </c>
    </row>
    <row r="838" spans="1:10" x14ac:dyDescent="0.2">
      <c r="A838">
        <v>13089020901</v>
      </c>
      <c r="B838" s="7">
        <v>15</v>
      </c>
      <c r="C838" s="7">
        <v>0</v>
      </c>
      <c r="D838" s="7">
        <v>0</v>
      </c>
      <c r="E838" s="7">
        <f>SUM(HousingProblemsTbl5[[#This Row],[T2_est77]:[T2_est91]])</f>
        <v>15</v>
      </c>
      <c r="F838" s="7">
        <v>185</v>
      </c>
      <c r="G838" s="7">
        <v>25</v>
      </c>
      <c r="H838" s="7">
        <v>65</v>
      </c>
      <c r="I838" s="7">
        <f>SUM(HousingProblemsTbl5[[#This Row],[T7_est109]:[T7_est151]])</f>
        <v>275</v>
      </c>
      <c r="J838" s="5">
        <f>IFERROR(HousingProblemsTbl5[[#This Row],[Total Rental Units with Severe Housing Problems and Equal to or less than 80% AMI]]/HousingProblemsTbl5[[#This Row],[Total Rental Units Equal to or less than 80% AMI]], "-")</f>
        <v>5.4545454545454543E-2</v>
      </c>
    </row>
    <row r="839" spans="1:10" x14ac:dyDescent="0.2">
      <c r="A839">
        <v>13089020902</v>
      </c>
      <c r="B839" s="7">
        <v>15</v>
      </c>
      <c r="C839" s="7">
        <v>15</v>
      </c>
      <c r="D839" s="7">
        <v>150</v>
      </c>
      <c r="E839" s="7">
        <f>SUM(HousingProblemsTbl5[[#This Row],[T2_est77]:[T2_est91]])</f>
        <v>180</v>
      </c>
      <c r="F839" s="7">
        <v>95</v>
      </c>
      <c r="G839" s="7">
        <v>100</v>
      </c>
      <c r="H839" s="7">
        <v>150</v>
      </c>
      <c r="I839" s="7">
        <f>SUM(HousingProblemsTbl5[[#This Row],[T7_est109]:[T7_est151]])</f>
        <v>345</v>
      </c>
      <c r="J839" s="5">
        <f>IFERROR(HousingProblemsTbl5[[#This Row],[Total Rental Units with Severe Housing Problems and Equal to or less than 80% AMI]]/HousingProblemsTbl5[[#This Row],[Total Rental Units Equal to or less than 80% AMI]], "-")</f>
        <v>0.52173913043478259</v>
      </c>
    </row>
    <row r="840" spans="1:10" x14ac:dyDescent="0.2">
      <c r="A840">
        <v>13089021101</v>
      </c>
      <c r="B840" s="7">
        <v>4</v>
      </c>
      <c r="C840" s="7">
        <v>10</v>
      </c>
      <c r="D840" s="7">
        <v>0</v>
      </c>
      <c r="E840" s="7">
        <f>SUM(HousingProblemsTbl5[[#This Row],[T2_est77]:[T2_est91]])</f>
        <v>14</v>
      </c>
      <c r="F840" s="7">
        <v>4</v>
      </c>
      <c r="G840" s="7">
        <v>20</v>
      </c>
      <c r="H840" s="7">
        <v>45</v>
      </c>
      <c r="I840" s="7">
        <f>SUM(HousingProblemsTbl5[[#This Row],[T7_est109]:[T7_est151]])</f>
        <v>69</v>
      </c>
      <c r="J840" s="5">
        <f>IFERROR(HousingProblemsTbl5[[#This Row],[Total Rental Units with Severe Housing Problems and Equal to or less than 80% AMI]]/HousingProblemsTbl5[[#This Row],[Total Rental Units Equal to or less than 80% AMI]], "-")</f>
        <v>0.20289855072463769</v>
      </c>
    </row>
    <row r="841" spans="1:10" x14ac:dyDescent="0.2">
      <c r="A841">
        <v>13089021103</v>
      </c>
      <c r="B841" s="7">
        <v>90</v>
      </c>
      <c r="C841" s="7">
        <v>20</v>
      </c>
      <c r="D841" s="7">
        <v>45</v>
      </c>
      <c r="E841" s="7">
        <f>SUM(HousingProblemsTbl5[[#This Row],[T2_est77]:[T2_est91]])</f>
        <v>155</v>
      </c>
      <c r="F841" s="7">
        <v>105</v>
      </c>
      <c r="G841" s="7">
        <v>60</v>
      </c>
      <c r="H841" s="7">
        <v>100</v>
      </c>
      <c r="I841" s="7">
        <f>SUM(HousingProblemsTbl5[[#This Row],[T7_est109]:[T7_est151]])</f>
        <v>265</v>
      </c>
      <c r="J841" s="5">
        <f>IFERROR(HousingProblemsTbl5[[#This Row],[Total Rental Units with Severe Housing Problems and Equal to or less than 80% AMI]]/HousingProblemsTbl5[[#This Row],[Total Rental Units Equal to or less than 80% AMI]], "-")</f>
        <v>0.58490566037735847</v>
      </c>
    </row>
    <row r="842" spans="1:10" x14ac:dyDescent="0.2">
      <c r="A842">
        <v>13089021104</v>
      </c>
      <c r="B842" s="7">
        <v>0</v>
      </c>
      <c r="C842" s="7">
        <v>0</v>
      </c>
      <c r="D842" s="7">
        <v>0</v>
      </c>
      <c r="E842" s="7">
        <f>SUM(HousingProblemsTbl5[[#This Row],[T2_est77]:[T2_est91]])</f>
        <v>0</v>
      </c>
      <c r="F842" s="7">
        <v>140</v>
      </c>
      <c r="G842" s="7">
        <v>0</v>
      </c>
      <c r="H842" s="7">
        <v>45</v>
      </c>
      <c r="I842" s="7">
        <f>SUM(HousingProblemsTbl5[[#This Row],[T7_est109]:[T7_est151]])</f>
        <v>185</v>
      </c>
      <c r="J84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843" spans="1:10" x14ac:dyDescent="0.2">
      <c r="A843">
        <v>13089021204</v>
      </c>
      <c r="B843" s="7">
        <v>225</v>
      </c>
      <c r="C843" s="7">
        <v>205</v>
      </c>
      <c r="D843" s="7">
        <v>0</v>
      </c>
      <c r="E843" s="7">
        <f>SUM(HousingProblemsTbl5[[#This Row],[T2_est77]:[T2_est91]])</f>
        <v>430</v>
      </c>
      <c r="F843" s="7">
        <v>260</v>
      </c>
      <c r="G843" s="7">
        <v>315</v>
      </c>
      <c r="H843" s="7">
        <v>70</v>
      </c>
      <c r="I843" s="7">
        <f>SUM(HousingProblemsTbl5[[#This Row],[T7_est109]:[T7_est151]])</f>
        <v>645</v>
      </c>
      <c r="J843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844" spans="1:10" x14ac:dyDescent="0.2">
      <c r="A844">
        <v>13089021208</v>
      </c>
      <c r="B844" s="7">
        <v>135</v>
      </c>
      <c r="C844" s="7">
        <v>45</v>
      </c>
      <c r="D844" s="7">
        <v>10</v>
      </c>
      <c r="E844" s="7">
        <f>SUM(HousingProblemsTbl5[[#This Row],[T2_est77]:[T2_est91]])</f>
        <v>190</v>
      </c>
      <c r="F844" s="7">
        <v>200</v>
      </c>
      <c r="G844" s="7">
        <v>120</v>
      </c>
      <c r="H844" s="7">
        <v>55</v>
      </c>
      <c r="I844" s="7">
        <f>SUM(HousingProblemsTbl5[[#This Row],[T7_est109]:[T7_est151]])</f>
        <v>375</v>
      </c>
      <c r="J844" s="5">
        <f>IFERROR(HousingProblemsTbl5[[#This Row],[Total Rental Units with Severe Housing Problems and Equal to or less than 80% AMI]]/HousingProblemsTbl5[[#This Row],[Total Rental Units Equal to or less than 80% AMI]], "-")</f>
        <v>0.50666666666666671</v>
      </c>
    </row>
    <row r="845" spans="1:10" x14ac:dyDescent="0.2">
      <c r="A845">
        <v>13089021210</v>
      </c>
      <c r="B845" s="7">
        <v>0</v>
      </c>
      <c r="C845" s="7">
        <v>0</v>
      </c>
      <c r="D845" s="7">
        <v>0</v>
      </c>
      <c r="E845" s="7">
        <f>SUM(HousingProblemsTbl5[[#This Row],[T2_est77]:[T2_est91]])</f>
        <v>0</v>
      </c>
      <c r="F845" s="7">
        <v>0</v>
      </c>
      <c r="G845" s="7">
        <v>0</v>
      </c>
      <c r="H845" s="7">
        <v>0</v>
      </c>
      <c r="I845" s="7">
        <f>SUM(HousingProblemsTbl5[[#This Row],[T7_est109]:[T7_est151]])</f>
        <v>0</v>
      </c>
      <c r="J84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846" spans="1:10" x14ac:dyDescent="0.2">
      <c r="A846">
        <v>13089021211</v>
      </c>
      <c r="B846" s="7">
        <v>0</v>
      </c>
      <c r="C846" s="7">
        <v>0</v>
      </c>
      <c r="D846" s="7">
        <v>4</v>
      </c>
      <c r="E846" s="7">
        <f>SUM(HousingProblemsTbl5[[#This Row],[T2_est77]:[T2_est91]])</f>
        <v>4</v>
      </c>
      <c r="F846" s="7">
        <v>0</v>
      </c>
      <c r="G846" s="7">
        <v>0</v>
      </c>
      <c r="H846" s="7">
        <v>4</v>
      </c>
      <c r="I846" s="7">
        <f>SUM(HousingProblemsTbl5[[#This Row],[T7_est109]:[T7_est151]])</f>
        <v>4</v>
      </c>
      <c r="J84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847" spans="1:10" x14ac:dyDescent="0.2">
      <c r="A847">
        <v>13089021213</v>
      </c>
      <c r="B847" s="7">
        <v>0</v>
      </c>
      <c r="C847" s="7">
        <v>0</v>
      </c>
      <c r="D847" s="7">
        <v>0</v>
      </c>
      <c r="E847" s="7">
        <f>SUM(HousingProblemsTbl5[[#This Row],[T2_est77]:[T2_est91]])</f>
        <v>0</v>
      </c>
      <c r="F847" s="7">
        <v>0</v>
      </c>
      <c r="G847" s="7">
        <v>0</v>
      </c>
      <c r="H847" s="7">
        <v>0</v>
      </c>
      <c r="I847" s="7">
        <f>SUM(HousingProblemsTbl5[[#This Row],[T7_est109]:[T7_est151]])</f>
        <v>0</v>
      </c>
      <c r="J84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848" spans="1:10" x14ac:dyDescent="0.2">
      <c r="A848">
        <v>13089021217</v>
      </c>
      <c r="B848" s="7">
        <v>30</v>
      </c>
      <c r="C848" s="7">
        <v>30</v>
      </c>
      <c r="D848" s="7">
        <v>4</v>
      </c>
      <c r="E848" s="7">
        <f>SUM(HousingProblemsTbl5[[#This Row],[T2_est77]:[T2_est91]])</f>
        <v>64</v>
      </c>
      <c r="F848" s="7">
        <v>35</v>
      </c>
      <c r="G848" s="7">
        <v>60</v>
      </c>
      <c r="H848" s="7">
        <v>45</v>
      </c>
      <c r="I848" s="7">
        <f>SUM(HousingProblemsTbl5[[#This Row],[T7_est109]:[T7_est151]])</f>
        <v>140</v>
      </c>
      <c r="J848" s="5">
        <f>IFERROR(HousingProblemsTbl5[[#This Row],[Total Rental Units with Severe Housing Problems and Equal to or less than 80% AMI]]/HousingProblemsTbl5[[#This Row],[Total Rental Units Equal to or less than 80% AMI]], "-")</f>
        <v>0.45714285714285713</v>
      </c>
    </row>
    <row r="849" spans="1:10" x14ac:dyDescent="0.2">
      <c r="A849">
        <v>13089021219</v>
      </c>
      <c r="B849" s="7">
        <v>35</v>
      </c>
      <c r="C849" s="7">
        <v>10</v>
      </c>
      <c r="D849" s="7">
        <v>0</v>
      </c>
      <c r="E849" s="7">
        <f>SUM(HousingProblemsTbl5[[#This Row],[T2_est77]:[T2_est91]])</f>
        <v>45</v>
      </c>
      <c r="F849" s="7">
        <v>35</v>
      </c>
      <c r="G849" s="7">
        <v>10</v>
      </c>
      <c r="H849" s="7">
        <v>0</v>
      </c>
      <c r="I849" s="7">
        <f>SUM(HousingProblemsTbl5[[#This Row],[T7_est109]:[T7_est151]])</f>
        <v>45</v>
      </c>
      <c r="J84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850" spans="1:10" x14ac:dyDescent="0.2">
      <c r="A850">
        <v>13089021220</v>
      </c>
      <c r="B850" s="7">
        <v>0</v>
      </c>
      <c r="C850" s="7">
        <v>45</v>
      </c>
      <c r="D850" s="7">
        <v>35</v>
      </c>
      <c r="E850" s="7">
        <f>SUM(HousingProblemsTbl5[[#This Row],[T2_est77]:[T2_est91]])</f>
        <v>80</v>
      </c>
      <c r="F850" s="7">
        <v>0</v>
      </c>
      <c r="G850" s="7">
        <v>45</v>
      </c>
      <c r="H850" s="7">
        <v>70</v>
      </c>
      <c r="I850" s="7">
        <f>SUM(HousingProblemsTbl5[[#This Row],[T7_est109]:[T7_est151]])</f>
        <v>115</v>
      </c>
      <c r="J850" s="5">
        <f>IFERROR(HousingProblemsTbl5[[#This Row],[Total Rental Units with Severe Housing Problems and Equal to or less than 80% AMI]]/HousingProblemsTbl5[[#This Row],[Total Rental Units Equal to or less than 80% AMI]], "-")</f>
        <v>0.69565217391304346</v>
      </c>
    </row>
    <row r="851" spans="1:10" x14ac:dyDescent="0.2">
      <c r="A851">
        <v>13089021221</v>
      </c>
      <c r="B851" s="7">
        <v>50</v>
      </c>
      <c r="C851" s="7">
        <v>0</v>
      </c>
      <c r="D851" s="7">
        <v>20</v>
      </c>
      <c r="E851" s="7">
        <f>SUM(HousingProblemsTbl5[[#This Row],[T2_est77]:[T2_est91]])</f>
        <v>70</v>
      </c>
      <c r="F851" s="7">
        <v>75</v>
      </c>
      <c r="G851" s="7">
        <v>20</v>
      </c>
      <c r="H851" s="7">
        <v>290</v>
      </c>
      <c r="I851" s="7">
        <f>SUM(HousingProblemsTbl5[[#This Row],[T7_est109]:[T7_est151]])</f>
        <v>385</v>
      </c>
      <c r="J851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852" spans="1:10" x14ac:dyDescent="0.2">
      <c r="A852">
        <v>13089021222</v>
      </c>
      <c r="B852" s="7">
        <v>125</v>
      </c>
      <c r="C852" s="7">
        <v>115</v>
      </c>
      <c r="D852" s="7">
        <v>60</v>
      </c>
      <c r="E852" s="7">
        <f>SUM(HousingProblemsTbl5[[#This Row],[T2_est77]:[T2_est91]])</f>
        <v>300</v>
      </c>
      <c r="F852" s="7">
        <v>660</v>
      </c>
      <c r="G852" s="7">
        <v>150</v>
      </c>
      <c r="H852" s="7">
        <v>180</v>
      </c>
      <c r="I852" s="7">
        <f>SUM(HousingProblemsTbl5[[#This Row],[T7_est109]:[T7_est151]])</f>
        <v>990</v>
      </c>
      <c r="J852" s="5">
        <f>IFERROR(HousingProblemsTbl5[[#This Row],[Total Rental Units with Severe Housing Problems and Equal to or less than 80% AMI]]/HousingProblemsTbl5[[#This Row],[Total Rental Units Equal to or less than 80% AMI]], "-")</f>
        <v>0.30303030303030304</v>
      </c>
    </row>
    <row r="853" spans="1:10" x14ac:dyDescent="0.2">
      <c r="A853">
        <v>13089021223</v>
      </c>
      <c r="B853" s="7">
        <v>30</v>
      </c>
      <c r="C853" s="7">
        <v>20</v>
      </c>
      <c r="D853" s="7">
        <v>50</v>
      </c>
      <c r="E853" s="7">
        <f>SUM(HousingProblemsTbl5[[#This Row],[T2_est77]:[T2_est91]])</f>
        <v>100</v>
      </c>
      <c r="F853" s="7">
        <v>30</v>
      </c>
      <c r="G853" s="7">
        <v>20</v>
      </c>
      <c r="H853" s="7">
        <v>50</v>
      </c>
      <c r="I853" s="7">
        <f>SUM(HousingProblemsTbl5[[#This Row],[T7_est109]:[T7_est151]])</f>
        <v>100</v>
      </c>
      <c r="J85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854" spans="1:10" x14ac:dyDescent="0.2">
      <c r="A854">
        <v>13089021224</v>
      </c>
      <c r="B854" s="7">
        <v>450</v>
      </c>
      <c r="C854" s="7">
        <v>250</v>
      </c>
      <c r="D854" s="7">
        <v>60</v>
      </c>
      <c r="E854" s="7">
        <f>SUM(HousingProblemsTbl5[[#This Row],[T2_est77]:[T2_est91]])</f>
        <v>760</v>
      </c>
      <c r="F854" s="7">
        <v>465</v>
      </c>
      <c r="G854" s="7">
        <v>265</v>
      </c>
      <c r="H854" s="7">
        <v>320</v>
      </c>
      <c r="I854" s="7">
        <f>SUM(HousingProblemsTbl5[[#This Row],[T7_est109]:[T7_est151]])</f>
        <v>1050</v>
      </c>
      <c r="J854" s="5">
        <f>IFERROR(HousingProblemsTbl5[[#This Row],[Total Rental Units with Severe Housing Problems and Equal to or less than 80% AMI]]/HousingProblemsTbl5[[#This Row],[Total Rental Units Equal to or less than 80% AMI]], "-")</f>
        <v>0.72380952380952379</v>
      </c>
    </row>
    <row r="855" spans="1:10" x14ac:dyDescent="0.2">
      <c r="A855">
        <v>13089021225</v>
      </c>
      <c r="B855" s="7">
        <v>75</v>
      </c>
      <c r="C855" s="7">
        <v>0</v>
      </c>
      <c r="D855" s="7">
        <v>40</v>
      </c>
      <c r="E855" s="7">
        <f>SUM(HousingProblemsTbl5[[#This Row],[T2_est77]:[T2_est91]])</f>
        <v>115</v>
      </c>
      <c r="F855" s="7">
        <v>120</v>
      </c>
      <c r="G855" s="7">
        <v>0</v>
      </c>
      <c r="H855" s="7">
        <v>410</v>
      </c>
      <c r="I855" s="7">
        <f>SUM(HousingProblemsTbl5[[#This Row],[T7_est109]:[T7_est151]])</f>
        <v>530</v>
      </c>
      <c r="J855" s="5">
        <f>IFERROR(HousingProblemsTbl5[[#This Row],[Total Rental Units with Severe Housing Problems and Equal to or less than 80% AMI]]/HousingProblemsTbl5[[#This Row],[Total Rental Units Equal to or less than 80% AMI]], "-")</f>
        <v>0.21698113207547171</v>
      </c>
    </row>
    <row r="856" spans="1:10" x14ac:dyDescent="0.2">
      <c r="A856">
        <v>13089021226</v>
      </c>
      <c r="B856" s="7">
        <v>20</v>
      </c>
      <c r="C856" s="7">
        <v>40</v>
      </c>
      <c r="D856" s="7">
        <v>85</v>
      </c>
      <c r="E856" s="7">
        <f>SUM(HousingProblemsTbl5[[#This Row],[T2_est77]:[T2_est91]])</f>
        <v>145</v>
      </c>
      <c r="F856" s="7">
        <v>35</v>
      </c>
      <c r="G856" s="7">
        <v>40</v>
      </c>
      <c r="H856" s="7">
        <v>395</v>
      </c>
      <c r="I856" s="7">
        <f>SUM(HousingProblemsTbl5[[#This Row],[T7_est109]:[T7_est151]])</f>
        <v>470</v>
      </c>
      <c r="J856" s="5">
        <f>IFERROR(HousingProblemsTbl5[[#This Row],[Total Rental Units with Severe Housing Problems and Equal to or less than 80% AMI]]/HousingProblemsTbl5[[#This Row],[Total Rental Units Equal to or less than 80% AMI]], "-")</f>
        <v>0.30851063829787234</v>
      </c>
    </row>
    <row r="857" spans="1:10" x14ac:dyDescent="0.2">
      <c r="A857">
        <v>13089021227</v>
      </c>
      <c r="B857" s="7">
        <v>45</v>
      </c>
      <c r="C857" s="7">
        <v>140</v>
      </c>
      <c r="D857" s="7">
        <v>115</v>
      </c>
      <c r="E857" s="7">
        <f>SUM(HousingProblemsTbl5[[#This Row],[T2_est77]:[T2_est91]])</f>
        <v>300</v>
      </c>
      <c r="F857" s="7">
        <v>75</v>
      </c>
      <c r="G857" s="7">
        <v>140</v>
      </c>
      <c r="H857" s="7">
        <v>270</v>
      </c>
      <c r="I857" s="7">
        <f>SUM(HousingProblemsTbl5[[#This Row],[T7_est109]:[T7_est151]])</f>
        <v>485</v>
      </c>
      <c r="J857" s="5">
        <f>IFERROR(HousingProblemsTbl5[[#This Row],[Total Rental Units with Severe Housing Problems and Equal to or less than 80% AMI]]/HousingProblemsTbl5[[#This Row],[Total Rental Units Equal to or less than 80% AMI]], "-")</f>
        <v>0.61855670103092786</v>
      </c>
    </row>
    <row r="858" spans="1:10" x14ac:dyDescent="0.2">
      <c r="A858">
        <v>13089021228</v>
      </c>
      <c r="B858" s="7">
        <v>0</v>
      </c>
      <c r="C858" s="7">
        <v>0</v>
      </c>
      <c r="D858" s="7">
        <v>0</v>
      </c>
      <c r="E858" s="7">
        <f>SUM(HousingProblemsTbl5[[#This Row],[T2_est77]:[T2_est91]])</f>
        <v>0</v>
      </c>
      <c r="F858" s="7">
        <v>0</v>
      </c>
      <c r="G858" s="7">
        <v>0</v>
      </c>
      <c r="H858" s="7">
        <v>0</v>
      </c>
      <c r="I858" s="7">
        <f>SUM(HousingProblemsTbl5[[#This Row],[T7_est109]:[T7_est151]])</f>
        <v>0</v>
      </c>
      <c r="J85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859" spans="1:10" x14ac:dyDescent="0.2">
      <c r="A859">
        <v>13089021229</v>
      </c>
      <c r="B859" s="7">
        <v>0</v>
      </c>
      <c r="C859" s="7">
        <v>0</v>
      </c>
      <c r="D859" s="7">
        <v>0</v>
      </c>
      <c r="E859" s="7">
        <f>SUM(HousingProblemsTbl5[[#This Row],[T2_est77]:[T2_est91]])</f>
        <v>0</v>
      </c>
      <c r="F859" s="7">
        <v>0</v>
      </c>
      <c r="G859" s="7">
        <v>0</v>
      </c>
      <c r="H859" s="7">
        <v>0</v>
      </c>
      <c r="I859" s="7">
        <f>SUM(HousingProblemsTbl5[[#This Row],[T7_est109]:[T7_est151]])</f>
        <v>0</v>
      </c>
      <c r="J85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860" spans="1:10" x14ac:dyDescent="0.2">
      <c r="A860">
        <v>13089021230</v>
      </c>
      <c r="B860" s="7">
        <v>90</v>
      </c>
      <c r="C860" s="7">
        <v>70</v>
      </c>
      <c r="D860" s="7">
        <v>75</v>
      </c>
      <c r="E860" s="7">
        <f>SUM(HousingProblemsTbl5[[#This Row],[T2_est77]:[T2_est91]])</f>
        <v>235</v>
      </c>
      <c r="F860" s="7">
        <v>90</v>
      </c>
      <c r="G860" s="7">
        <v>70</v>
      </c>
      <c r="H860" s="7">
        <v>105</v>
      </c>
      <c r="I860" s="7">
        <f>SUM(HousingProblemsTbl5[[#This Row],[T7_est109]:[T7_est151]])</f>
        <v>265</v>
      </c>
      <c r="J860" s="5">
        <f>IFERROR(HousingProblemsTbl5[[#This Row],[Total Rental Units with Severe Housing Problems and Equal to or less than 80% AMI]]/HousingProblemsTbl5[[#This Row],[Total Rental Units Equal to or less than 80% AMI]], "-")</f>
        <v>0.8867924528301887</v>
      </c>
    </row>
    <row r="861" spans="1:10" x14ac:dyDescent="0.2">
      <c r="A861">
        <v>13089021301</v>
      </c>
      <c r="B861" s="7">
        <v>190</v>
      </c>
      <c r="C861" s="7">
        <v>150</v>
      </c>
      <c r="D861" s="7">
        <v>90</v>
      </c>
      <c r="E861" s="7">
        <f>SUM(HousingProblemsTbl5[[#This Row],[T2_est77]:[T2_est91]])</f>
        <v>430</v>
      </c>
      <c r="F861" s="7">
        <v>260</v>
      </c>
      <c r="G861" s="7">
        <v>205</v>
      </c>
      <c r="H861" s="7">
        <v>295</v>
      </c>
      <c r="I861" s="7">
        <f>SUM(HousingProblemsTbl5[[#This Row],[T7_est109]:[T7_est151]])</f>
        <v>760</v>
      </c>
      <c r="J861" s="5">
        <f>IFERROR(HousingProblemsTbl5[[#This Row],[Total Rental Units with Severe Housing Problems and Equal to or less than 80% AMI]]/HousingProblemsTbl5[[#This Row],[Total Rental Units Equal to or less than 80% AMI]], "-")</f>
        <v>0.56578947368421051</v>
      </c>
    </row>
    <row r="862" spans="1:10" x14ac:dyDescent="0.2">
      <c r="A862">
        <v>13089021305</v>
      </c>
      <c r="B862" s="7">
        <v>180</v>
      </c>
      <c r="C862" s="7">
        <v>100</v>
      </c>
      <c r="D862" s="7">
        <v>25</v>
      </c>
      <c r="E862" s="7">
        <f>SUM(HousingProblemsTbl5[[#This Row],[T2_est77]:[T2_est91]])</f>
        <v>305</v>
      </c>
      <c r="F862" s="7">
        <v>230</v>
      </c>
      <c r="G862" s="7">
        <v>240</v>
      </c>
      <c r="H862" s="7">
        <v>175</v>
      </c>
      <c r="I862" s="7">
        <f>SUM(HousingProblemsTbl5[[#This Row],[T7_est109]:[T7_est151]])</f>
        <v>645</v>
      </c>
      <c r="J862" s="5">
        <f>IFERROR(HousingProblemsTbl5[[#This Row],[Total Rental Units with Severe Housing Problems and Equal to or less than 80% AMI]]/HousingProblemsTbl5[[#This Row],[Total Rental Units Equal to or less than 80% AMI]], "-")</f>
        <v>0.47286821705426357</v>
      </c>
    </row>
    <row r="863" spans="1:10" x14ac:dyDescent="0.2">
      <c r="A863">
        <v>13089021306</v>
      </c>
      <c r="B863" s="7">
        <v>190</v>
      </c>
      <c r="C863" s="7">
        <v>105</v>
      </c>
      <c r="D863" s="7">
        <v>4</v>
      </c>
      <c r="E863" s="7">
        <f>SUM(HousingProblemsTbl5[[#This Row],[T2_est77]:[T2_est91]])</f>
        <v>299</v>
      </c>
      <c r="F863" s="7">
        <v>215</v>
      </c>
      <c r="G863" s="7">
        <v>190</v>
      </c>
      <c r="H863" s="7">
        <v>345</v>
      </c>
      <c r="I863" s="7">
        <f>SUM(HousingProblemsTbl5[[#This Row],[T7_est109]:[T7_est151]])</f>
        <v>750</v>
      </c>
      <c r="J863" s="5">
        <f>IFERROR(HousingProblemsTbl5[[#This Row],[Total Rental Units with Severe Housing Problems and Equal to or less than 80% AMI]]/HousingProblemsTbl5[[#This Row],[Total Rental Units Equal to or less than 80% AMI]], "-")</f>
        <v>0.39866666666666667</v>
      </c>
    </row>
    <row r="864" spans="1:10" x14ac:dyDescent="0.2">
      <c r="A864">
        <v>13089021307</v>
      </c>
      <c r="B864" s="7">
        <v>100</v>
      </c>
      <c r="C864" s="7">
        <v>35</v>
      </c>
      <c r="D864" s="7">
        <v>0</v>
      </c>
      <c r="E864" s="7">
        <f>SUM(HousingProblemsTbl5[[#This Row],[T2_est77]:[T2_est91]])</f>
        <v>135</v>
      </c>
      <c r="F864" s="7">
        <v>120</v>
      </c>
      <c r="G864" s="7">
        <v>65</v>
      </c>
      <c r="H864" s="7">
        <v>90</v>
      </c>
      <c r="I864" s="7">
        <f>SUM(HousingProblemsTbl5[[#This Row],[T7_est109]:[T7_est151]])</f>
        <v>275</v>
      </c>
      <c r="J864" s="5">
        <f>IFERROR(HousingProblemsTbl5[[#This Row],[Total Rental Units with Severe Housing Problems and Equal to or less than 80% AMI]]/HousingProblemsTbl5[[#This Row],[Total Rental Units Equal to or less than 80% AMI]], "-")</f>
        <v>0.49090909090909091</v>
      </c>
    </row>
    <row r="865" spans="1:10" x14ac:dyDescent="0.2">
      <c r="A865">
        <v>13089021308</v>
      </c>
      <c r="B865" s="7">
        <v>140</v>
      </c>
      <c r="C865" s="7">
        <v>90</v>
      </c>
      <c r="D865" s="7">
        <v>10</v>
      </c>
      <c r="E865" s="7">
        <f>SUM(HousingProblemsTbl5[[#This Row],[T2_est77]:[T2_est91]])</f>
        <v>240</v>
      </c>
      <c r="F865" s="7">
        <v>230</v>
      </c>
      <c r="G865" s="7">
        <v>140</v>
      </c>
      <c r="H865" s="7">
        <v>155</v>
      </c>
      <c r="I865" s="7">
        <f>SUM(HousingProblemsTbl5[[#This Row],[T7_est109]:[T7_est151]])</f>
        <v>525</v>
      </c>
      <c r="J865" s="5">
        <f>IFERROR(HousingProblemsTbl5[[#This Row],[Total Rental Units with Severe Housing Problems and Equal to or less than 80% AMI]]/HousingProblemsTbl5[[#This Row],[Total Rental Units Equal to or less than 80% AMI]], "-")</f>
        <v>0.45714285714285713</v>
      </c>
    </row>
    <row r="866" spans="1:10" x14ac:dyDescent="0.2">
      <c r="A866">
        <v>13089021309</v>
      </c>
      <c r="B866" s="7">
        <v>65</v>
      </c>
      <c r="C866" s="7">
        <v>120</v>
      </c>
      <c r="D866" s="7">
        <v>30</v>
      </c>
      <c r="E866" s="7">
        <f>SUM(HousingProblemsTbl5[[#This Row],[T2_est77]:[T2_est91]])</f>
        <v>215</v>
      </c>
      <c r="F866" s="7">
        <v>75</v>
      </c>
      <c r="G866" s="7">
        <v>160</v>
      </c>
      <c r="H866" s="7">
        <v>90</v>
      </c>
      <c r="I866" s="7">
        <f>SUM(HousingProblemsTbl5[[#This Row],[T7_est109]:[T7_est151]])</f>
        <v>325</v>
      </c>
      <c r="J866" s="5">
        <f>IFERROR(HousingProblemsTbl5[[#This Row],[Total Rental Units with Severe Housing Problems and Equal to or less than 80% AMI]]/HousingProblemsTbl5[[#This Row],[Total Rental Units Equal to or less than 80% AMI]], "-")</f>
        <v>0.66153846153846152</v>
      </c>
    </row>
    <row r="867" spans="1:10" x14ac:dyDescent="0.2">
      <c r="A867">
        <v>13089021310</v>
      </c>
      <c r="B867" s="7">
        <v>140</v>
      </c>
      <c r="C867" s="7">
        <v>4</v>
      </c>
      <c r="D867" s="7">
        <v>4</v>
      </c>
      <c r="E867" s="7">
        <f>SUM(HousingProblemsTbl5[[#This Row],[T2_est77]:[T2_est91]])</f>
        <v>148</v>
      </c>
      <c r="F867" s="7">
        <v>195</v>
      </c>
      <c r="G867" s="7">
        <v>160</v>
      </c>
      <c r="H867" s="7">
        <v>100</v>
      </c>
      <c r="I867" s="7">
        <f>SUM(HousingProblemsTbl5[[#This Row],[T7_est109]:[T7_est151]])</f>
        <v>455</v>
      </c>
      <c r="J867" s="5">
        <f>IFERROR(HousingProblemsTbl5[[#This Row],[Total Rental Units with Severe Housing Problems and Equal to or less than 80% AMI]]/HousingProblemsTbl5[[#This Row],[Total Rental Units Equal to or less than 80% AMI]], "-")</f>
        <v>0.32527472527472528</v>
      </c>
    </row>
    <row r="868" spans="1:10" x14ac:dyDescent="0.2">
      <c r="A868">
        <v>13089021405</v>
      </c>
      <c r="B868" s="7">
        <v>20</v>
      </c>
      <c r="C868" s="7">
        <v>25</v>
      </c>
      <c r="D868" s="7">
        <v>20</v>
      </c>
      <c r="E868" s="7">
        <f>SUM(HousingProblemsTbl5[[#This Row],[T2_est77]:[T2_est91]])</f>
        <v>65</v>
      </c>
      <c r="F868" s="7">
        <v>90</v>
      </c>
      <c r="G868" s="7">
        <v>25</v>
      </c>
      <c r="H868" s="7">
        <v>45</v>
      </c>
      <c r="I868" s="7">
        <f>SUM(HousingProblemsTbl5[[#This Row],[T7_est109]:[T7_est151]])</f>
        <v>160</v>
      </c>
      <c r="J868" s="5">
        <f>IFERROR(HousingProblemsTbl5[[#This Row],[Total Rental Units with Severe Housing Problems and Equal to or less than 80% AMI]]/HousingProblemsTbl5[[#This Row],[Total Rental Units Equal to or less than 80% AMI]], "-")</f>
        <v>0.40625</v>
      </c>
    </row>
    <row r="869" spans="1:10" x14ac:dyDescent="0.2">
      <c r="A869">
        <v>13089021409</v>
      </c>
      <c r="B869" s="7">
        <v>120</v>
      </c>
      <c r="C869" s="7">
        <v>75</v>
      </c>
      <c r="D869" s="7">
        <v>45</v>
      </c>
      <c r="E869" s="7">
        <f>SUM(HousingProblemsTbl5[[#This Row],[T2_est77]:[T2_est91]])</f>
        <v>240</v>
      </c>
      <c r="F869" s="7">
        <v>150</v>
      </c>
      <c r="G869" s="7">
        <v>240</v>
      </c>
      <c r="H869" s="7">
        <v>205</v>
      </c>
      <c r="I869" s="7">
        <f>SUM(HousingProblemsTbl5[[#This Row],[T7_est109]:[T7_est151]])</f>
        <v>595</v>
      </c>
      <c r="J869" s="5">
        <f>IFERROR(HousingProblemsTbl5[[#This Row],[Total Rental Units with Severe Housing Problems and Equal to or less than 80% AMI]]/HousingProblemsTbl5[[#This Row],[Total Rental Units Equal to or less than 80% AMI]], "-")</f>
        <v>0.40336134453781514</v>
      </c>
    </row>
    <row r="870" spans="1:10" x14ac:dyDescent="0.2">
      <c r="A870">
        <v>13089021410</v>
      </c>
      <c r="B870" s="7">
        <v>125</v>
      </c>
      <c r="C870" s="7">
        <v>50</v>
      </c>
      <c r="D870" s="7">
        <v>65</v>
      </c>
      <c r="E870" s="7">
        <f>SUM(HousingProblemsTbl5[[#This Row],[T2_est77]:[T2_est91]])</f>
        <v>240</v>
      </c>
      <c r="F870" s="7">
        <v>175</v>
      </c>
      <c r="G870" s="7">
        <v>200</v>
      </c>
      <c r="H870" s="7">
        <v>340</v>
      </c>
      <c r="I870" s="7">
        <f>SUM(HousingProblemsTbl5[[#This Row],[T7_est109]:[T7_est151]])</f>
        <v>715</v>
      </c>
      <c r="J870" s="5">
        <f>IFERROR(HousingProblemsTbl5[[#This Row],[Total Rental Units with Severe Housing Problems and Equal to or less than 80% AMI]]/HousingProblemsTbl5[[#This Row],[Total Rental Units Equal to or less than 80% AMI]], "-")</f>
        <v>0.33566433566433568</v>
      </c>
    </row>
    <row r="871" spans="1:10" x14ac:dyDescent="0.2">
      <c r="A871">
        <v>13089021411</v>
      </c>
      <c r="B871" s="7">
        <v>80</v>
      </c>
      <c r="C871" s="7">
        <v>70</v>
      </c>
      <c r="D871" s="7">
        <v>40</v>
      </c>
      <c r="E871" s="7">
        <f>SUM(HousingProblemsTbl5[[#This Row],[T2_est77]:[T2_est91]])</f>
        <v>190</v>
      </c>
      <c r="F871" s="7">
        <v>100</v>
      </c>
      <c r="G871" s="7">
        <v>85</v>
      </c>
      <c r="H871" s="7">
        <v>165</v>
      </c>
      <c r="I871" s="7">
        <f>SUM(HousingProblemsTbl5[[#This Row],[T7_est109]:[T7_est151]])</f>
        <v>350</v>
      </c>
      <c r="J871" s="5">
        <f>IFERROR(HousingProblemsTbl5[[#This Row],[Total Rental Units with Severe Housing Problems and Equal to or less than 80% AMI]]/HousingProblemsTbl5[[#This Row],[Total Rental Units Equal to or less than 80% AMI]], "-")</f>
        <v>0.54285714285714282</v>
      </c>
    </row>
    <row r="872" spans="1:10" x14ac:dyDescent="0.2">
      <c r="A872">
        <v>13089021412</v>
      </c>
      <c r="B872" s="7">
        <v>20</v>
      </c>
      <c r="C872" s="7">
        <v>0</v>
      </c>
      <c r="D872" s="7">
        <v>0</v>
      </c>
      <c r="E872" s="7">
        <f>SUM(HousingProblemsTbl5[[#This Row],[T2_est77]:[T2_est91]])</f>
        <v>20</v>
      </c>
      <c r="F872" s="7">
        <v>20</v>
      </c>
      <c r="G872" s="7">
        <v>10</v>
      </c>
      <c r="H872" s="7">
        <v>4</v>
      </c>
      <c r="I872" s="7">
        <f>SUM(HousingProblemsTbl5[[#This Row],[T7_est109]:[T7_est151]])</f>
        <v>34</v>
      </c>
      <c r="J872" s="5">
        <f>IFERROR(HousingProblemsTbl5[[#This Row],[Total Rental Units with Severe Housing Problems and Equal to or less than 80% AMI]]/HousingProblemsTbl5[[#This Row],[Total Rental Units Equal to or less than 80% AMI]], "-")</f>
        <v>0.58823529411764708</v>
      </c>
    </row>
    <row r="873" spans="1:10" x14ac:dyDescent="0.2">
      <c r="A873">
        <v>13089021415</v>
      </c>
      <c r="B873" s="7">
        <v>65</v>
      </c>
      <c r="C873" s="7">
        <v>15</v>
      </c>
      <c r="D873" s="7">
        <v>40</v>
      </c>
      <c r="E873" s="7">
        <f>SUM(HousingProblemsTbl5[[#This Row],[T2_est77]:[T2_est91]])</f>
        <v>120</v>
      </c>
      <c r="F873" s="7">
        <v>65</v>
      </c>
      <c r="G873" s="7">
        <v>25</v>
      </c>
      <c r="H873" s="7">
        <v>100</v>
      </c>
      <c r="I873" s="7">
        <f>SUM(HousingProblemsTbl5[[#This Row],[T7_est109]:[T7_est151]])</f>
        <v>190</v>
      </c>
      <c r="J873" s="5">
        <f>IFERROR(HousingProblemsTbl5[[#This Row],[Total Rental Units with Severe Housing Problems and Equal to or less than 80% AMI]]/HousingProblemsTbl5[[#This Row],[Total Rental Units Equal to or less than 80% AMI]], "-")</f>
        <v>0.63157894736842102</v>
      </c>
    </row>
    <row r="874" spans="1:10" x14ac:dyDescent="0.2">
      <c r="A874">
        <v>13089021416</v>
      </c>
      <c r="B874" s="7">
        <v>10</v>
      </c>
      <c r="C874" s="7">
        <v>90</v>
      </c>
      <c r="D874" s="7">
        <v>10</v>
      </c>
      <c r="E874" s="7">
        <f>SUM(HousingProblemsTbl5[[#This Row],[T2_est77]:[T2_est91]])</f>
        <v>110</v>
      </c>
      <c r="F874" s="7">
        <v>25</v>
      </c>
      <c r="G874" s="7">
        <v>110</v>
      </c>
      <c r="H874" s="7">
        <v>60</v>
      </c>
      <c r="I874" s="7">
        <f>SUM(HousingProblemsTbl5[[#This Row],[T7_est109]:[T7_est151]])</f>
        <v>195</v>
      </c>
      <c r="J874" s="5">
        <f>IFERROR(HousingProblemsTbl5[[#This Row],[Total Rental Units with Severe Housing Problems and Equal to or less than 80% AMI]]/HousingProblemsTbl5[[#This Row],[Total Rental Units Equal to or less than 80% AMI]], "-")</f>
        <v>0.5641025641025641</v>
      </c>
    </row>
    <row r="875" spans="1:10" x14ac:dyDescent="0.2">
      <c r="A875">
        <v>13089021417</v>
      </c>
      <c r="B875" s="7">
        <v>240</v>
      </c>
      <c r="C875" s="7">
        <v>75</v>
      </c>
      <c r="D875" s="7">
        <v>55</v>
      </c>
      <c r="E875" s="7">
        <f>SUM(HousingProblemsTbl5[[#This Row],[T2_est77]:[T2_est91]])</f>
        <v>370</v>
      </c>
      <c r="F875" s="7">
        <v>240</v>
      </c>
      <c r="G875" s="7">
        <v>115</v>
      </c>
      <c r="H875" s="7">
        <v>595</v>
      </c>
      <c r="I875" s="7">
        <f>SUM(HousingProblemsTbl5[[#This Row],[T7_est109]:[T7_est151]])</f>
        <v>950</v>
      </c>
      <c r="J875" s="5">
        <f>IFERROR(HousingProblemsTbl5[[#This Row],[Total Rental Units with Severe Housing Problems and Equal to or less than 80% AMI]]/HousingProblemsTbl5[[#This Row],[Total Rental Units Equal to or less than 80% AMI]], "-")</f>
        <v>0.38947368421052631</v>
      </c>
    </row>
    <row r="876" spans="1:10" x14ac:dyDescent="0.2">
      <c r="A876">
        <v>13089021418</v>
      </c>
      <c r="B876" s="7">
        <v>180</v>
      </c>
      <c r="C876" s="7">
        <v>130</v>
      </c>
      <c r="D876" s="7">
        <v>40</v>
      </c>
      <c r="E876" s="7">
        <f>SUM(HousingProblemsTbl5[[#This Row],[T2_est77]:[T2_est91]])</f>
        <v>350</v>
      </c>
      <c r="F876" s="7">
        <v>185</v>
      </c>
      <c r="G876" s="7">
        <v>195</v>
      </c>
      <c r="H876" s="7">
        <v>170</v>
      </c>
      <c r="I876" s="7">
        <f>SUM(HousingProblemsTbl5[[#This Row],[T7_est109]:[T7_est151]])</f>
        <v>550</v>
      </c>
      <c r="J876" s="5">
        <f>IFERROR(HousingProblemsTbl5[[#This Row],[Total Rental Units with Severe Housing Problems and Equal to or less than 80% AMI]]/HousingProblemsTbl5[[#This Row],[Total Rental Units Equal to or less than 80% AMI]], "-")</f>
        <v>0.63636363636363635</v>
      </c>
    </row>
    <row r="877" spans="1:10" x14ac:dyDescent="0.2">
      <c r="A877">
        <v>13089021419</v>
      </c>
      <c r="B877" s="7">
        <v>155</v>
      </c>
      <c r="C877" s="7">
        <v>80</v>
      </c>
      <c r="D877" s="7">
        <v>10</v>
      </c>
      <c r="E877" s="7">
        <f>SUM(HousingProblemsTbl5[[#This Row],[T2_est77]:[T2_est91]])</f>
        <v>245</v>
      </c>
      <c r="F877" s="7">
        <v>175</v>
      </c>
      <c r="G877" s="7">
        <v>80</v>
      </c>
      <c r="H877" s="7">
        <v>90</v>
      </c>
      <c r="I877" s="7">
        <f>SUM(HousingProblemsTbl5[[#This Row],[T7_est109]:[T7_est151]])</f>
        <v>345</v>
      </c>
      <c r="J877" s="5">
        <f>IFERROR(HousingProblemsTbl5[[#This Row],[Total Rental Units with Severe Housing Problems and Equal to or less than 80% AMI]]/HousingProblemsTbl5[[#This Row],[Total Rental Units Equal to or less than 80% AMI]], "-")</f>
        <v>0.71014492753623193</v>
      </c>
    </row>
    <row r="878" spans="1:10" x14ac:dyDescent="0.2">
      <c r="A878">
        <v>13089021420</v>
      </c>
      <c r="B878" s="7">
        <v>65</v>
      </c>
      <c r="C878" s="7">
        <v>25</v>
      </c>
      <c r="D878" s="7">
        <v>15</v>
      </c>
      <c r="E878" s="7">
        <f>SUM(HousingProblemsTbl5[[#This Row],[T2_est77]:[T2_est91]])</f>
        <v>105</v>
      </c>
      <c r="F878" s="7">
        <v>75</v>
      </c>
      <c r="G878" s="7">
        <v>105</v>
      </c>
      <c r="H878" s="7">
        <v>170</v>
      </c>
      <c r="I878" s="7">
        <f>SUM(HousingProblemsTbl5[[#This Row],[T7_est109]:[T7_est151]])</f>
        <v>350</v>
      </c>
      <c r="J878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879" spans="1:10" x14ac:dyDescent="0.2">
      <c r="A879">
        <v>13089021421</v>
      </c>
      <c r="B879" s="7">
        <v>70</v>
      </c>
      <c r="C879" s="7">
        <v>60</v>
      </c>
      <c r="D879" s="7">
        <v>0</v>
      </c>
      <c r="E879" s="7">
        <f>SUM(HousingProblemsTbl5[[#This Row],[T2_est77]:[T2_est91]])</f>
        <v>130</v>
      </c>
      <c r="F879" s="7">
        <v>120</v>
      </c>
      <c r="G879" s="7">
        <v>120</v>
      </c>
      <c r="H879" s="7">
        <v>100</v>
      </c>
      <c r="I879" s="7">
        <f>SUM(HousingProblemsTbl5[[#This Row],[T7_est109]:[T7_est151]])</f>
        <v>340</v>
      </c>
      <c r="J879" s="5">
        <f>IFERROR(HousingProblemsTbl5[[#This Row],[Total Rental Units with Severe Housing Problems and Equal to or less than 80% AMI]]/HousingProblemsTbl5[[#This Row],[Total Rental Units Equal to or less than 80% AMI]], "-")</f>
        <v>0.38235294117647056</v>
      </c>
    </row>
    <row r="880" spans="1:10" x14ac:dyDescent="0.2">
      <c r="A880">
        <v>13089021502</v>
      </c>
      <c r="B880" s="7">
        <v>120</v>
      </c>
      <c r="C880" s="7">
        <v>50</v>
      </c>
      <c r="D880" s="7">
        <v>30</v>
      </c>
      <c r="E880" s="7">
        <f>SUM(HousingProblemsTbl5[[#This Row],[T2_est77]:[T2_est91]])</f>
        <v>200</v>
      </c>
      <c r="F880" s="7">
        <v>185</v>
      </c>
      <c r="G880" s="7">
        <v>65</v>
      </c>
      <c r="H880" s="7">
        <v>290</v>
      </c>
      <c r="I880" s="7">
        <f>SUM(HousingProblemsTbl5[[#This Row],[T7_est109]:[T7_est151]])</f>
        <v>540</v>
      </c>
      <c r="J880" s="5">
        <f>IFERROR(HousingProblemsTbl5[[#This Row],[Total Rental Units with Severe Housing Problems and Equal to or less than 80% AMI]]/HousingProblemsTbl5[[#This Row],[Total Rental Units Equal to or less than 80% AMI]], "-")</f>
        <v>0.37037037037037035</v>
      </c>
    </row>
    <row r="881" spans="1:10" x14ac:dyDescent="0.2">
      <c r="A881">
        <v>13089021503</v>
      </c>
      <c r="B881" s="7">
        <v>220</v>
      </c>
      <c r="C881" s="7">
        <v>115</v>
      </c>
      <c r="D881" s="7">
        <v>10</v>
      </c>
      <c r="E881" s="7">
        <f>SUM(HousingProblemsTbl5[[#This Row],[T2_est77]:[T2_est91]])</f>
        <v>345</v>
      </c>
      <c r="F881" s="7">
        <v>230</v>
      </c>
      <c r="G881" s="7">
        <v>135</v>
      </c>
      <c r="H881" s="7">
        <v>215</v>
      </c>
      <c r="I881" s="7">
        <f>SUM(HousingProblemsTbl5[[#This Row],[T7_est109]:[T7_est151]])</f>
        <v>580</v>
      </c>
      <c r="J881" s="5">
        <f>IFERROR(HousingProblemsTbl5[[#This Row],[Total Rental Units with Severe Housing Problems and Equal to or less than 80% AMI]]/HousingProblemsTbl5[[#This Row],[Total Rental Units Equal to or less than 80% AMI]], "-")</f>
        <v>0.59482758620689657</v>
      </c>
    </row>
    <row r="882" spans="1:10" x14ac:dyDescent="0.2">
      <c r="A882">
        <v>13089021505</v>
      </c>
      <c r="B882" s="7">
        <v>200</v>
      </c>
      <c r="C882" s="7">
        <v>75</v>
      </c>
      <c r="D882" s="7">
        <v>30</v>
      </c>
      <c r="E882" s="7">
        <f>SUM(HousingProblemsTbl5[[#This Row],[T2_est77]:[T2_est91]])</f>
        <v>305</v>
      </c>
      <c r="F882" s="7">
        <v>210</v>
      </c>
      <c r="G882" s="7">
        <v>100</v>
      </c>
      <c r="H882" s="7">
        <v>155</v>
      </c>
      <c r="I882" s="7">
        <f>SUM(HousingProblemsTbl5[[#This Row],[T7_est109]:[T7_est151]])</f>
        <v>465</v>
      </c>
      <c r="J882" s="5">
        <f>IFERROR(HousingProblemsTbl5[[#This Row],[Total Rental Units with Severe Housing Problems and Equal to or less than 80% AMI]]/HousingProblemsTbl5[[#This Row],[Total Rental Units Equal to or less than 80% AMI]], "-")</f>
        <v>0.65591397849462363</v>
      </c>
    </row>
    <row r="883" spans="1:10" x14ac:dyDescent="0.2">
      <c r="A883">
        <v>13089021506</v>
      </c>
      <c r="B883" s="7">
        <v>115</v>
      </c>
      <c r="C883" s="7">
        <v>40</v>
      </c>
      <c r="D883" s="7">
        <v>15</v>
      </c>
      <c r="E883" s="7">
        <f>SUM(HousingProblemsTbl5[[#This Row],[T2_est77]:[T2_est91]])</f>
        <v>170</v>
      </c>
      <c r="F883" s="7">
        <v>115</v>
      </c>
      <c r="G883" s="7">
        <v>105</v>
      </c>
      <c r="H883" s="7">
        <v>110</v>
      </c>
      <c r="I883" s="7">
        <f>SUM(HousingProblemsTbl5[[#This Row],[T7_est109]:[T7_est151]])</f>
        <v>330</v>
      </c>
      <c r="J883" s="5">
        <f>IFERROR(HousingProblemsTbl5[[#This Row],[Total Rental Units with Severe Housing Problems and Equal to or less than 80% AMI]]/HousingProblemsTbl5[[#This Row],[Total Rental Units Equal to or less than 80% AMI]], "-")</f>
        <v>0.51515151515151514</v>
      </c>
    </row>
    <row r="884" spans="1:10" x14ac:dyDescent="0.2">
      <c r="A884">
        <v>13089021602</v>
      </c>
      <c r="B884" s="7">
        <v>10</v>
      </c>
      <c r="C884" s="7">
        <v>65</v>
      </c>
      <c r="D884" s="7">
        <v>0</v>
      </c>
      <c r="E884" s="7">
        <f>SUM(HousingProblemsTbl5[[#This Row],[T2_est77]:[T2_est91]])</f>
        <v>75</v>
      </c>
      <c r="F884" s="7">
        <v>35</v>
      </c>
      <c r="G884" s="7">
        <v>80</v>
      </c>
      <c r="H884" s="7">
        <v>230</v>
      </c>
      <c r="I884" s="7">
        <f>SUM(HousingProblemsTbl5[[#This Row],[T7_est109]:[T7_est151]])</f>
        <v>345</v>
      </c>
      <c r="J884" s="5">
        <f>IFERROR(HousingProblemsTbl5[[#This Row],[Total Rental Units with Severe Housing Problems and Equal to or less than 80% AMI]]/HousingProblemsTbl5[[#This Row],[Total Rental Units Equal to or less than 80% AMI]], "-")</f>
        <v>0.21739130434782608</v>
      </c>
    </row>
    <row r="885" spans="1:10" x14ac:dyDescent="0.2">
      <c r="A885">
        <v>13089021604</v>
      </c>
      <c r="B885" s="7">
        <v>0</v>
      </c>
      <c r="C885" s="7">
        <v>0</v>
      </c>
      <c r="D885" s="7">
        <v>0</v>
      </c>
      <c r="E885" s="7">
        <f>SUM(HousingProblemsTbl5[[#This Row],[T2_est77]:[T2_est91]])</f>
        <v>0</v>
      </c>
      <c r="F885" s="7">
        <v>0</v>
      </c>
      <c r="G885" s="7">
        <v>0</v>
      </c>
      <c r="H885" s="7">
        <v>20</v>
      </c>
      <c r="I885" s="7">
        <f>SUM(HousingProblemsTbl5[[#This Row],[T7_est109]:[T7_est151]])</f>
        <v>20</v>
      </c>
      <c r="J88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886" spans="1:10" x14ac:dyDescent="0.2">
      <c r="A886">
        <v>13089021606</v>
      </c>
      <c r="B886" s="7">
        <v>10</v>
      </c>
      <c r="C886" s="7">
        <v>115</v>
      </c>
      <c r="D886" s="7">
        <v>100</v>
      </c>
      <c r="E886" s="7">
        <f>SUM(HousingProblemsTbl5[[#This Row],[T2_est77]:[T2_est91]])</f>
        <v>225</v>
      </c>
      <c r="F886" s="7">
        <v>55</v>
      </c>
      <c r="G886" s="7">
        <v>135</v>
      </c>
      <c r="H886" s="7">
        <v>270</v>
      </c>
      <c r="I886" s="7">
        <f>SUM(HousingProblemsTbl5[[#This Row],[T7_est109]:[T7_est151]])</f>
        <v>460</v>
      </c>
      <c r="J886" s="5">
        <f>IFERROR(HousingProblemsTbl5[[#This Row],[Total Rental Units with Severe Housing Problems and Equal to or less than 80% AMI]]/HousingProblemsTbl5[[#This Row],[Total Rental Units Equal to or less than 80% AMI]], "-")</f>
        <v>0.4891304347826087</v>
      </c>
    </row>
    <row r="887" spans="1:10" x14ac:dyDescent="0.2">
      <c r="A887">
        <v>13089021607</v>
      </c>
      <c r="B887" s="7">
        <v>10</v>
      </c>
      <c r="C887" s="7">
        <v>4</v>
      </c>
      <c r="D887" s="7">
        <v>0</v>
      </c>
      <c r="E887" s="7">
        <f>SUM(HousingProblemsTbl5[[#This Row],[T2_est77]:[T2_est91]])</f>
        <v>14</v>
      </c>
      <c r="F887" s="7">
        <v>115</v>
      </c>
      <c r="G887" s="7">
        <v>4</v>
      </c>
      <c r="H887" s="7">
        <v>135</v>
      </c>
      <c r="I887" s="7">
        <f>SUM(HousingProblemsTbl5[[#This Row],[T7_est109]:[T7_est151]])</f>
        <v>254</v>
      </c>
      <c r="J887" s="5">
        <f>IFERROR(HousingProblemsTbl5[[#This Row],[Total Rental Units with Severe Housing Problems and Equal to or less than 80% AMI]]/HousingProblemsTbl5[[#This Row],[Total Rental Units Equal to or less than 80% AMI]], "-")</f>
        <v>5.5118110236220472E-2</v>
      </c>
    </row>
    <row r="888" spans="1:10" x14ac:dyDescent="0.2">
      <c r="A888">
        <v>13089021608</v>
      </c>
      <c r="B888" s="7">
        <v>120</v>
      </c>
      <c r="C888" s="7">
        <v>45</v>
      </c>
      <c r="D888" s="7">
        <v>0</v>
      </c>
      <c r="E888" s="7">
        <f>SUM(HousingProblemsTbl5[[#This Row],[T2_est77]:[T2_est91]])</f>
        <v>165</v>
      </c>
      <c r="F888" s="7">
        <v>120</v>
      </c>
      <c r="G888" s="7">
        <v>125</v>
      </c>
      <c r="H888" s="7">
        <v>260</v>
      </c>
      <c r="I888" s="7">
        <f>SUM(HousingProblemsTbl5[[#This Row],[T7_est109]:[T7_est151]])</f>
        <v>505</v>
      </c>
      <c r="J888" s="5">
        <f>IFERROR(HousingProblemsTbl5[[#This Row],[Total Rental Units with Severe Housing Problems and Equal to or less than 80% AMI]]/HousingProblemsTbl5[[#This Row],[Total Rental Units Equal to or less than 80% AMI]], "-")</f>
        <v>0.32673267326732675</v>
      </c>
    </row>
    <row r="889" spans="1:10" x14ac:dyDescent="0.2">
      <c r="A889">
        <v>13089021609</v>
      </c>
      <c r="B889" s="7">
        <v>15</v>
      </c>
      <c r="C889" s="7">
        <v>45</v>
      </c>
      <c r="D889" s="7">
        <v>0</v>
      </c>
      <c r="E889" s="7">
        <f>SUM(HousingProblemsTbl5[[#This Row],[T2_est77]:[T2_est91]])</f>
        <v>60</v>
      </c>
      <c r="F889" s="7">
        <v>15</v>
      </c>
      <c r="G889" s="7">
        <v>75</v>
      </c>
      <c r="H889" s="7">
        <v>25</v>
      </c>
      <c r="I889" s="7">
        <f>SUM(HousingProblemsTbl5[[#This Row],[T7_est109]:[T7_est151]])</f>
        <v>115</v>
      </c>
      <c r="J889" s="5">
        <f>IFERROR(HousingProblemsTbl5[[#This Row],[Total Rental Units with Severe Housing Problems and Equal to or less than 80% AMI]]/HousingProblemsTbl5[[#This Row],[Total Rental Units Equal to or less than 80% AMI]], "-")</f>
        <v>0.52173913043478259</v>
      </c>
    </row>
    <row r="890" spans="1:10" x14ac:dyDescent="0.2">
      <c r="A890">
        <v>13089021703</v>
      </c>
      <c r="B890" s="7">
        <v>20</v>
      </c>
      <c r="C890" s="7">
        <v>0</v>
      </c>
      <c r="D890" s="7">
        <v>20</v>
      </c>
      <c r="E890" s="7">
        <f>SUM(HousingProblemsTbl5[[#This Row],[T2_est77]:[T2_est91]])</f>
        <v>40</v>
      </c>
      <c r="F890" s="7">
        <v>40</v>
      </c>
      <c r="G890" s="7">
        <v>25</v>
      </c>
      <c r="H890" s="7">
        <v>20</v>
      </c>
      <c r="I890" s="7">
        <f>SUM(HousingProblemsTbl5[[#This Row],[T7_est109]:[T7_est151]])</f>
        <v>85</v>
      </c>
      <c r="J890" s="5">
        <f>IFERROR(HousingProblemsTbl5[[#This Row],[Total Rental Units with Severe Housing Problems and Equal to or less than 80% AMI]]/HousingProblemsTbl5[[#This Row],[Total Rental Units Equal to or less than 80% AMI]], "-")</f>
        <v>0.47058823529411764</v>
      </c>
    </row>
    <row r="891" spans="1:10" x14ac:dyDescent="0.2">
      <c r="A891">
        <v>13089021707</v>
      </c>
      <c r="B891" s="7">
        <v>10</v>
      </c>
      <c r="C891" s="7">
        <v>0</v>
      </c>
      <c r="D891" s="7">
        <v>0</v>
      </c>
      <c r="E891" s="7">
        <f>SUM(HousingProblemsTbl5[[#This Row],[T2_est77]:[T2_est91]])</f>
        <v>10</v>
      </c>
      <c r="F891" s="7">
        <v>10</v>
      </c>
      <c r="G891" s="7">
        <v>0</v>
      </c>
      <c r="H891" s="7">
        <v>0</v>
      </c>
      <c r="I891" s="7">
        <f>SUM(HousingProblemsTbl5[[#This Row],[T7_est109]:[T7_est151]])</f>
        <v>10</v>
      </c>
      <c r="J89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892" spans="1:10" x14ac:dyDescent="0.2">
      <c r="A892">
        <v>13089021708</v>
      </c>
      <c r="B892" s="7">
        <v>35</v>
      </c>
      <c r="C892" s="7">
        <v>50</v>
      </c>
      <c r="D892" s="7">
        <v>4</v>
      </c>
      <c r="E892" s="7">
        <f>SUM(HousingProblemsTbl5[[#This Row],[T2_est77]:[T2_est91]])</f>
        <v>89</v>
      </c>
      <c r="F892" s="7">
        <v>55</v>
      </c>
      <c r="G892" s="7">
        <v>105</v>
      </c>
      <c r="H892" s="7">
        <v>90</v>
      </c>
      <c r="I892" s="7">
        <f>SUM(HousingProblemsTbl5[[#This Row],[T7_est109]:[T7_est151]])</f>
        <v>250</v>
      </c>
      <c r="J892" s="5">
        <f>IFERROR(HousingProblemsTbl5[[#This Row],[Total Rental Units with Severe Housing Problems and Equal to or less than 80% AMI]]/HousingProblemsTbl5[[#This Row],[Total Rental Units Equal to or less than 80% AMI]], "-")</f>
        <v>0.35599999999999998</v>
      </c>
    </row>
    <row r="893" spans="1:10" x14ac:dyDescent="0.2">
      <c r="A893">
        <v>13089021709</v>
      </c>
      <c r="B893" s="7">
        <v>115</v>
      </c>
      <c r="C893" s="7">
        <v>95</v>
      </c>
      <c r="D893" s="7">
        <v>0</v>
      </c>
      <c r="E893" s="7">
        <f>SUM(HousingProblemsTbl5[[#This Row],[T2_est77]:[T2_est91]])</f>
        <v>210</v>
      </c>
      <c r="F893" s="7">
        <v>115</v>
      </c>
      <c r="G893" s="7">
        <v>145</v>
      </c>
      <c r="H893" s="7">
        <v>80</v>
      </c>
      <c r="I893" s="7">
        <f>SUM(HousingProblemsTbl5[[#This Row],[T7_est109]:[T7_est151]])</f>
        <v>340</v>
      </c>
      <c r="J893" s="5">
        <f>IFERROR(HousingProblemsTbl5[[#This Row],[Total Rental Units with Severe Housing Problems and Equal to or less than 80% AMI]]/HousingProblemsTbl5[[#This Row],[Total Rental Units Equal to or less than 80% AMI]], "-")</f>
        <v>0.61764705882352944</v>
      </c>
    </row>
    <row r="894" spans="1:10" x14ac:dyDescent="0.2">
      <c r="A894">
        <v>13089021710</v>
      </c>
      <c r="B894" s="7">
        <v>0</v>
      </c>
      <c r="C894" s="7">
        <v>60</v>
      </c>
      <c r="D894" s="7">
        <v>0</v>
      </c>
      <c r="E894" s="7">
        <f>SUM(HousingProblemsTbl5[[#This Row],[T2_est77]:[T2_est91]])</f>
        <v>60</v>
      </c>
      <c r="F894" s="7">
        <v>0</v>
      </c>
      <c r="G894" s="7">
        <v>60</v>
      </c>
      <c r="H894" s="7">
        <v>15</v>
      </c>
      <c r="I894" s="7">
        <f>SUM(HousingProblemsTbl5[[#This Row],[T7_est109]:[T7_est151]])</f>
        <v>75</v>
      </c>
      <c r="J894" s="5">
        <f>IFERROR(HousingProblemsTbl5[[#This Row],[Total Rental Units with Severe Housing Problems and Equal to or less than 80% AMI]]/HousingProblemsTbl5[[#This Row],[Total Rental Units Equal to or less than 80% AMI]], "-")</f>
        <v>0.8</v>
      </c>
    </row>
    <row r="895" spans="1:10" x14ac:dyDescent="0.2">
      <c r="A895">
        <v>13089021711</v>
      </c>
      <c r="B895" s="7">
        <v>80</v>
      </c>
      <c r="C895" s="7">
        <v>60</v>
      </c>
      <c r="D895" s="7">
        <v>0</v>
      </c>
      <c r="E895" s="7">
        <f>SUM(HousingProblemsTbl5[[#This Row],[T2_est77]:[T2_est91]])</f>
        <v>140</v>
      </c>
      <c r="F895" s="7">
        <v>80</v>
      </c>
      <c r="G895" s="7">
        <v>85</v>
      </c>
      <c r="H895" s="7">
        <v>60</v>
      </c>
      <c r="I895" s="7">
        <f>SUM(HousingProblemsTbl5[[#This Row],[T7_est109]:[T7_est151]])</f>
        <v>225</v>
      </c>
      <c r="J895" s="5">
        <f>IFERROR(HousingProblemsTbl5[[#This Row],[Total Rental Units with Severe Housing Problems and Equal to or less than 80% AMI]]/HousingProblemsTbl5[[#This Row],[Total Rental Units Equal to or less than 80% AMI]], "-")</f>
        <v>0.62222222222222223</v>
      </c>
    </row>
    <row r="896" spans="1:10" x14ac:dyDescent="0.2">
      <c r="A896">
        <v>13089021712</v>
      </c>
      <c r="B896" s="7">
        <v>110</v>
      </c>
      <c r="C896" s="7">
        <v>150</v>
      </c>
      <c r="D896" s="7">
        <v>20</v>
      </c>
      <c r="E896" s="7">
        <f>SUM(HousingProblemsTbl5[[#This Row],[T2_est77]:[T2_est91]])</f>
        <v>280</v>
      </c>
      <c r="F896" s="7">
        <v>255</v>
      </c>
      <c r="G896" s="7">
        <v>245</v>
      </c>
      <c r="H896" s="7">
        <v>130</v>
      </c>
      <c r="I896" s="7">
        <f>SUM(HousingProblemsTbl5[[#This Row],[T7_est109]:[T7_est151]])</f>
        <v>630</v>
      </c>
      <c r="J896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897" spans="1:10" x14ac:dyDescent="0.2">
      <c r="A897">
        <v>13089021808</v>
      </c>
      <c r="B897" s="7">
        <v>25</v>
      </c>
      <c r="C897" s="7">
        <v>95</v>
      </c>
      <c r="D897" s="7">
        <v>60</v>
      </c>
      <c r="E897" s="7">
        <f>SUM(HousingProblemsTbl5[[#This Row],[T2_est77]:[T2_est91]])</f>
        <v>180</v>
      </c>
      <c r="F897" s="7">
        <v>40</v>
      </c>
      <c r="G897" s="7">
        <v>145</v>
      </c>
      <c r="H897" s="7">
        <v>70</v>
      </c>
      <c r="I897" s="7">
        <f>SUM(HousingProblemsTbl5[[#This Row],[T7_est109]:[T7_est151]])</f>
        <v>255</v>
      </c>
      <c r="J897" s="5">
        <f>IFERROR(HousingProblemsTbl5[[#This Row],[Total Rental Units with Severe Housing Problems and Equal to or less than 80% AMI]]/HousingProblemsTbl5[[#This Row],[Total Rental Units Equal to or less than 80% AMI]], "-")</f>
        <v>0.70588235294117652</v>
      </c>
    </row>
    <row r="898" spans="1:10" x14ac:dyDescent="0.2">
      <c r="A898">
        <v>13089021812</v>
      </c>
      <c r="B898" s="7">
        <v>100</v>
      </c>
      <c r="C898" s="7">
        <v>15</v>
      </c>
      <c r="D898" s="7">
        <v>4</v>
      </c>
      <c r="E898" s="7">
        <f>SUM(HousingProblemsTbl5[[#This Row],[T2_est77]:[T2_est91]])</f>
        <v>119</v>
      </c>
      <c r="F898" s="7">
        <v>105</v>
      </c>
      <c r="G898" s="7">
        <v>40</v>
      </c>
      <c r="H898" s="7">
        <v>90</v>
      </c>
      <c r="I898" s="7">
        <f>SUM(HousingProblemsTbl5[[#This Row],[T7_est109]:[T7_est151]])</f>
        <v>235</v>
      </c>
      <c r="J898" s="5">
        <f>IFERROR(HousingProblemsTbl5[[#This Row],[Total Rental Units with Severe Housing Problems and Equal to or less than 80% AMI]]/HousingProblemsTbl5[[#This Row],[Total Rental Units Equal to or less than 80% AMI]], "-")</f>
        <v>0.50638297872340421</v>
      </c>
    </row>
    <row r="899" spans="1:10" x14ac:dyDescent="0.2">
      <c r="A899">
        <v>13089021813</v>
      </c>
      <c r="B899" s="7">
        <v>140</v>
      </c>
      <c r="C899" s="7">
        <v>45</v>
      </c>
      <c r="D899" s="7">
        <v>40</v>
      </c>
      <c r="E899" s="7">
        <f>SUM(HousingProblemsTbl5[[#This Row],[T2_est77]:[T2_est91]])</f>
        <v>225</v>
      </c>
      <c r="F899" s="7">
        <v>195</v>
      </c>
      <c r="G899" s="7">
        <v>140</v>
      </c>
      <c r="H899" s="7">
        <v>405</v>
      </c>
      <c r="I899" s="7">
        <f>SUM(HousingProblemsTbl5[[#This Row],[T7_est109]:[T7_est151]])</f>
        <v>740</v>
      </c>
      <c r="J899" s="5">
        <f>IFERROR(HousingProblemsTbl5[[#This Row],[Total Rental Units with Severe Housing Problems and Equal to or less than 80% AMI]]/HousingProblemsTbl5[[#This Row],[Total Rental Units Equal to or less than 80% AMI]], "-")</f>
        <v>0.30405405405405406</v>
      </c>
    </row>
    <row r="900" spans="1:10" x14ac:dyDescent="0.2">
      <c r="A900">
        <v>13089021815</v>
      </c>
      <c r="B900" s="7">
        <v>200</v>
      </c>
      <c r="C900" s="7">
        <v>330</v>
      </c>
      <c r="D900" s="7">
        <v>40</v>
      </c>
      <c r="E900" s="7">
        <f>SUM(HousingProblemsTbl5[[#This Row],[T2_est77]:[T2_est91]])</f>
        <v>570</v>
      </c>
      <c r="F900" s="7">
        <v>200</v>
      </c>
      <c r="G900" s="7">
        <v>645</v>
      </c>
      <c r="H900" s="7">
        <v>230</v>
      </c>
      <c r="I900" s="7">
        <f>SUM(HousingProblemsTbl5[[#This Row],[T7_est109]:[T7_est151]])</f>
        <v>1075</v>
      </c>
      <c r="J900" s="5">
        <f>IFERROR(HousingProblemsTbl5[[#This Row],[Total Rental Units with Severe Housing Problems and Equal to or less than 80% AMI]]/HousingProblemsTbl5[[#This Row],[Total Rental Units Equal to or less than 80% AMI]], "-")</f>
        <v>0.53023255813953485</v>
      </c>
    </row>
    <row r="901" spans="1:10" x14ac:dyDescent="0.2">
      <c r="A901">
        <v>13089021816</v>
      </c>
      <c r="B901" s="7">
        <v>35</v>
      </c>
      <c r="C901" s="7">
        <v>25</v>
      </c>
      <c r="D901" s="7">
        <v>0</v>
      </c>
      <c r="E901" s="7">
        <f>SUM(HousingProblemsTbl5[[#This Row],[T2_est77]:[T2_est91]])</f>
        <v>60</v>
      </c>
      <c r="F901" s="7">
        <v>35</v>
      </c>
      <c r="G901" s="7">
        <v>50</v>
      </c>
      <c r="H901" s="7">
        <v>65</v>
      </c>
      <c r="I901" s="7">
        <f>SUM(HousingProblemsTbl5[[#This Row],[T7_est109]:[T7_est151]])</f>
        <v>150</v>
      </c>
      <c r="J901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902" spans="1:10" x14ac:dyDescent="0.2">
      <c r="A902">
        <v>13089021817</v>
      </c>
      <c r="B902" s="7">
        <v>0</v>
      </c>
      <c r="C902" s="7">
        <v>0</v>
      </c>
      <c r="D902" s="7">
        <v>0</v>
      </c>
      <c r="E902" s="7">
        <f>SUM(HousingProblemsTbl5[[#This Row],[T2_est77]:[T2_est91]])</f>
        <v>0</v>
      </c>
      <c r="F902" s="7">
        <v>0</v>
      </c>
      <c r="G902" s="7">
        <v>0</v>
      </c>
      <c r="H902" s="7">
        <v>10</v>
      </c>
      <c r="I902" s="7">
        <f>SUM(HousingProblemsTbl5[[#This Row],[T7_est109]:[T7_est151]])</f>
        <v>10</v>
      </c>
      <c r="J90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03" spans="1:10" x14ac:dyDescent="0.2">
      <c r="A903">
        <v>13089021818</v>
      </c>
      <c r="B903" s="7">
        <v>55</v>
      </c>
      <c r="C903" s="7">
        <v>0</v>
      </c>
      <c r="D903" s="7">
        <v>50</v>
      </c>
      <c r="E903" s="7">
        <f>SUM(HousingProblemsTbl5[[#This Row],[T2_est77]:[T2_est91]])</f>
        <v>105</v>
      </c>
      <c r="F903" s="7">
        <v>135</v>
      </c>
      <c r="G903" s="7">
        <v>15</v>
      </c>
      <c r="H903" s="7">
        <v>65</v>
      </c>
      <c r="I903" s="7">
        <f>SUM(HousingProblemsTbl5[[#This Row],[T7_est109]:[T7_est151]])</f>
        <v>215</v>
      </c>
      <c r="J903" s="5">
        <f>IFERROR(HousingProblemsTbl5[[#This Row],[Total Rental Units with Severe Housing Problems and Equal to or less than 80% AMI]]/HousingProblemsTbl5[[#This Row],[Total Rental Units Equal to or less than 80% AMI]], "-")</f>
        <v>0.48837209302325579</v>
      </c>
    </row>
    <row r="904" spans="1:10" x14ac:dyDescent="0.2">
      <c r="A904">
        <v>13089021819</v>
      </c>
      <c r="B904" s="7">
        <v>0</v>
      </c>
      <c r="C904" s="7">
        <v>0</v>
      </c>
      <c r="D904" s="7">
        <v>0</v>
      </c>
      <c r="E904" s="7">
        <f>SUM(HousingProblemsTbl5[[#This Row],[T2_est77]:[T2_est91]])</f>
        <v>0</v>
      </c>
      <c r="F904" s="7">
        <v>0</v>
      </c>
      <c r="G904" s="7">
        <v>25</v>
      </c>
      <c r="H904" s="7">
        <v>0</v>
      </c>
      <c r="I904" s="7">
        <f>SUM(HousingProblemsTbl5[[#This Row],[T7_est109]:[T7_est151]])</f>
        <v>25</v>
      </c>
      <c r="J90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05" spans="1:10" x14ac:dyDescent="0.2">
      <c r="A905">
        <v>13089021820</v>
      </c>
      <c r="B905" s="7">
        <v>40</v>
      </c>
      <c r="C905" s="7">
        <v>0</v>
      </c>
      <c r="D905" s="7">
        <v>25</v>
      </c>
      <c r="E905" s="7">
        <f>SUM(HousingProblemsTbl5[[#This Row],[T2_est77]:[T2_est91]])</f>
        <v>65</v>
      </c>
      <c r="F905" s="7">
        <v>40</v>
      </c>
      <c r="G905" s="7">
        <v>0</v>
      </c>
      <c r="H905" s="7">
        <v>340</v>
      </c>
      <c r="I905" s="7">
        <f>SUM(HousingProblemsTbl5[[#This Row],[T7_est109]:[T7_est151]])</f>
        <v>380</v>
      </c>
      <c r="J905" s="5">
        <f>IFERROR(HousingProblemsTbl5[[#This Row],[Total Rental Units with Severe Housing Problems and Equal to or less than 80% AMI]]/HousingProblemsTbl5[[#This Row],[Total Rental Units Equal to or less than 80% AMI]], "-")</f>
        <v>0.17105263157894737</v>
      </c>
    </row>
    <row r="906" spans="1:10" x14ac:dyDescent="0.2">
      <c r="A906">
        <v>13089021821</v>
      </c>
      <c r="B906" s="7">
        <v>0</v>
      </c>
      <c r="C906" s="7">
        <v>0</v>
      </c>
      <c r="D906" s="7">
        <v>0</v>
      </c>
      <c r="E906" s="7">
        <f>SUM(HousingProblemsTbl5[[#This Row],[T2_est77]:[T2_est91]])</f>
        <v>0</v>
      </c>
      <c r="F906" s="7">
        <v>0</v>
      </c>
      <c r="G906" s="7">
        <v>0</v>
      </c>
      <c r="H906" s="7">
        <v>20</v>
      </c>
      <c r="I906" s="7">
        <f>SUM(HousingProblemsTbl5[[#This Row],[T7_est109]:[T7_est151]])</f>
        <v>20</v>
      </c>
      <c r="J90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07" spans="1:10" x14ac:dyDescent="0.2">
      <c r="A907">
        <v>13089021822</v>
      </c>
      <c r="B907" s="7">
        <v>20</v>
      </c>
      <c r="C907" s="7">
        <v>45</v>
      </c>
      <c r="D907" s="7">
        <v>10</v>
      </c>
      <c r="E907" s="7">
        <f>SUM(HousingProblemsTbl5[[#This Row],[T2_est77]:[T2_est91]])</f>
        <v>75</v>
      </c>
      <c r="F907" s="7">
        <v>20</v>
      </c>
      <c r="G907" s="7">
        <v>125</v>
      </c>
      <c r="H907" s="7">
        <v>95</v>
      </c>
      <c r="I907" s="7">
        <f>SUM(HousingProblemsTbl5[[#This Row],[T7_est109]:[T7_est151]])</f>
        <v>240</v>
      </c>
      <c r="J907" s="5">
        <f>IFERROR(HousingProblemsTbl5[[#This Row],[Total Rental Units with Severe Housing Problems and Equal to or less than 80% AMI]]/HousingProblemsTbl5[[#This Row],[Total Rental Units Equal to or less than 80% AMI]], "-")</f>
        <v>0.3125</v>
      </c>
    </row>
    <row r="908" spans="1:10" x14ac:dyDescent="0.2">
      <c r="A908">
        <v>13089021823</v>
      </c>
      <c r="B908" s="7">
        <v>70</v>
      </c>
      <c r="C908" s="7">
        <v>0</v>
      </c>
      <c r="D908" s="7">
        <v>0</v>
      </c>
      <c r="E908" s="7">
        <f>SUM(HousingProblemsTbl5[[#This Row],[T2_est77]:[T2_est91]])</f>
        <v>70</v>
      </c>
      <c r="F908" s="7">
        <v>100</v>
      </c>
      <c r="G908" s="7">
        <v>85</v>
      </c>
      <c r="H908" s="7">
        <v>115</v>
      </c>
      <c r="I908" s="7">
        <f>SUM(HousingProblemsTbl5[[#This Row],[T7_est109]:[T7_est151]])</f>
        <v>300</v>
      </c>
      <c r="J908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909" spans="1:10" x14ac:dyDescent="0.2">
      <c r="A909">
        <v>13089021824</v>
      </c>
      <c r="B909" s="7">
        <v>85</v>
      </c>
      <c r="C909" s="7">
        <v>20</v>
      </c>
      <c r="D909" s="7">
        <v>35</v>
      </c>
      <c r="E909" s="7">
        <f>SUM(HousingProblemsTbl5[[#This Row],[T2_est77]:[T2_est91]])</f>
        <v>140</v>
      </c>
      <c r="F909" s="7">
        <v>140</v>
      </c>
      <c r="G909" s="7">
        <v>65</v>
      </c>
      <c r="H909" s="7">
        <v>100</v>
      </c>
      <c r="I909" s="7">
        <f>SUM(HousingProblemsTbl5[[#This Row],[T7_est109]:[T7_est151]])</f>
        <v>305</v>
      </c>
      <c r="J909" s="5">
        <f>IFERROR(HousingProblemsTbl5[[#This Row],[Total Rental Units with Severe Housing Problems and Equal to or less than 80% AMI]]/HousingProblemsTbl5[[#This Row],[Total Rental Units Equal to or less than 80% AMI]], "-")</f>
        <v>0.45901639344262296</v>
      </c>
    </row>
    <row r="910" spans="1:10" x14ac:dyDescent="0.2">
      <c r="A910">
        <v>13089021906</v>
      </c>
      <c r="B910" s="7">
        <v>115</v>
      </c>
      <c r="C910" s="7">
        <v>70</v>
      </c>
      <c r="D910" s="7">
        <v>0</v>
      </c>
      <c r="E910" s="7">
        <f>SUM(HousingProblemsTbl5[[#This Row],[T2_est77]:[T2_est91]])</f>
        <v>185</v>
      </c>
      <c r="F910" s="7">
        <v>175</v>
      </c>
      <c r="G910" s="7">
        <v>190</v>
      </c>
      <c r="H910" s="7">
        <v>205</v>
      </c>
      <c r="I910" s="7">
        <f>SUM(HousingProblemsTbl5[[#This Row],[T7_est109]:[T7_est151]])</f>
        <v>570</v>
      </c>
      <c r="J910" s="5">
        <f>IFERROR(HousingProblemsTbl5[[#This Row],[Total Rental Units with Severe Housing Problems and Equal to or less than 80% AMI]]/HousingProblemsTbl5[[#This Row],[Total Rental Units Equal to or less than 80% AMI]], "-")</f>
        <v>0.32456140350877194</v>
      </c>
    </row>
    <row r="911" spans="1:10" x14ac:dyDescent="0.2">
      <c r="A911">
        <v>13089021908</v>
      </c>
      <c r="B911" s="7">
        <v>185</v>
      </c>
      <c r="C911" s="7">
        <v>45</v>
      </c>
      <c r="D911" s="7">
        <v>0</v>
      </c>
      <c r="E911" s="7">
        <f>SUM(HousingProblemsTbl5[[#This Row],[T2_est77]:[T2_est91]])</f>
        <v>230</v>
      </c>
      <c r="F911" s="7">
        <v>415</v>
      </c>
      <c r="G911" s="7">
        <v>175</v>
      </c>
      <c r="H911" s="7">
        <v>520</v>
      </c>
      <c r="I911" s="7">
        <f>SUM(HousingProblemsTbl5[[#This Row],[T7_est109]:[T7_est151]])</f>
        <v>1110</v>
      </c>
      <c r="J911" s="5">
        <f>IFERROR(HousingProblemsTbl5[[#This Row],[Total Rental Units with Severe Housing Problems and Equal to or less than 80% AMI]]/HousingProblemsTbl5[[#This Row],[Total Rental Units Equal to or less than 80% AMI]], "-")</f>
        <v>0.2072072072072072</v>
      </c>
    </row>
    <row r="912" spans="1:10" x14ac:dyDescent="0.2">
      <c r="A912">
        <v>13089021910</v>
      </c>
      <c r="B912" s="7">
        <v>210</v>
      </c>
      <c r="C912" s="7">
        <v>50</v>
      </c>
      <c r="D912" s="7">
        <v>75</v>
      </c>
      <c r="E912" s="7">
        <f>SUM(HousingProblemsTbl5[[#This Row],[T2_est77]:[T2_est91]])</f>
        <v>335</v>
      </c>
      <c r="F912" s="7">
        <v>280</v>
      </c>
      <c r="G912" s="7">
        <v>300</v>
      </c>
      <c r="H912" s="7">
        <v>275</v>
      </c>
      <c r="I912" s="7">
        <f>SUM(HousingProblemsTbl5[[#This Row],[T7_est109]:[T7_est151]])</f>
        <v>855</v>
      </c>
      <c r="J912" s="5">
        <f>IFERROR(HousingProblemsTbl5[[#This Row],[Total Rental Units with Severe Housing Problems and Equal to or less than 80% AMI]]/HousingProblemsTbl5[[#This Row],[Total Rental Units Equal to or less than 80% AMI]], "-")</f>
        <v>0.391812865497076</v>
      </c>
    </row>
    <row r="913" spans="1:10" x14ac:dyDescent="0.2">
      <c r="A913">
        <v>13089021911</v>
      </c>
      <c r="B913" s="7">
        <v>240</v>
      </c>
      <c r="C913" s="7">
        <v>45</v>
      </c>
      <c r="D913" s="7">
        <v>25</v>
      </c>
      <c r="E913" s="7">
        <f>SUM(HousingProblemsTbl5[[#This Row],[T2_est77]:[T2_est91]])</f>
        <v>310</v>
      </c>
      <c r="F913" s="7">
        <v>240</v>
      </c>
      <c r="G913" s="7">
        <v>280</v>
      </c>
      <c r="H913" s="7">
        <v>310</v>
      </c>
      <c r="I913" s="7">
        <f>SUM(HousingProblemsTbl5[[#This Row],[T7_est109]:[T7_est151]])</f>
        <v>830</v>
      </c>
      <c r="J913" s="5">
        <f>IFERROR(HousingProblemsTbl5[[#This Row],[Total Rental Units with Severe Housing Problems and Equal to or less than 80% AMI]]/HousingProblemsTbl5[[#This Row],[Total Rental Units Equal to or less than 80% AMI]], "-")</f>
        <v>0.37349397590361444</v>
      </c>
    </row>
    <row r="914" spans="1:10" x14ac:dyDescent="0.2">
      <c r="A914">
        <v>13089021912</v>
      </c>
      <c r="B914" s="7">
        <v>0</v>
      </c>
      <c r="C914" s="7">
        <v>0</v>
      </c>
      <c r="D914" s="7">
        <v>0</v>
      </c>
      <c r="E914" s="7">
        <f>SUM(HousingProblemsTbl5[[#This Row],[T2_est77]:[T2_est91]])</f>
        <v>0</v>
      </c>
      <c r="F914" s="7">
        <v>0</v>
      </c>
      <c r="G914" s="7">
        <v>0</v>
      </c>
      <c r="H914" s="7">
        <v>15</v>
      </c>
      <c r="I914" s="7">
        <f>SUM(HousingProblemsTbl5[[#This Row],[T7_est109]:[T7_est151]])</f>
        <v>15</v>
      </c>
      <c r="J91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15" spans="1:10" x14ac:dyDescent="0.2">
      <c r="A915">
        <v>13089021913</v>
      </c>
      <c r="B915" s="7">
        <v>435</v>
      </c>
      <c r="C915" s="7">
        <v>235</v>
      </c>
      <c r="D915" s="7">
        <v>0</v>
      </c>
      <c r="E915" s="7">
        <f>SUM(HousingProblemsTbl5[[#This Row],[T2_est77]:[T2_est91]])</f>
        <v>670</v>
      </c>
      <c r="F915" s="7">
        <v>615</v>
      </c>
      <c r="G915" s="7">
        <v>365</v>
      </c>
      <c r="H915" s="7">
        <v>550</v>
      </c>
      <c r="I915" s="7">
        <f>SUM(HousingProblemsTbl5[[#This Row],[T7_est109]:[T7_est151]])</f>
        <v>1530</v>
      </c>
      <c r="J915" s="5">
        <f>IFERROR(HousingProblemsTbl5[[#This Row],[Total Rental Units with Severe Housing Problems and Equal to or less than 80% AMI]]/HousingProblemsTbl5[[#This Row],[Total Rental Units Equal to or less than 80% AMI]], "-")</f>
        <v>0.43790849673202614</v>
      </c>
    </row>
    <row r="916" spans="1:10" x14ac:dyDescent="0.2">
      <c r="A916">
        <v>13089021914</v>
      </c>
      <c r="B916" s="7">
        <v>335</v>
      </c>
      <c r="C916" s="7">
        <v>105</v>
      </c>
      <c r="D916" s="7">
        <v>25</v>
      </c>
      <c r="E916" s="7">
        <f>SUM(HousingProblemsTbl5[[#This Row],[T2_est77]:[T2_est91]])</f>
        <v>465</v>
      </c>
      <c r="F916" s="7">
        <v>360</v>
      </c>
      <c r="G916" s="7">
        <v>180</v>
      </c>
      <c r="H916" s="7">
        <v>245</v>
      </c>
      <c r="I916" s="7">
        <f>SUM(HousingProblemsTbl5[[#This Row],[T7_est109]:[T7_est151]])</f>
        <v>785</v>
      </c>
      <c r="J916" s="5">
        <f>IFERROR(HousingProblemsTbl5[[#This Row],[Total Rental Units with Severe Housing Problems and Equal to or less than 80% AMI]]/HousingProblemsTbl5[[#This Row],[Total Rental Units Equal to or less than 80% AMI]], "-")</f>
        <v>0.59235668789808915</v>
      </c>
    </row>
    <row r="917" spans="1:10" x14ac:dyDescent="0.2">
      <c r="A917">
        <v>13089021915</v>
      </c>
      <c r="B917" s="7">
        <v>0</v>
      </c>
      <c r="C917" s="7">
        <v>0</v>
      </c>
      <c r="D917" s="7">
        <v>0</v>
      </c>
      <c r="E917" s="7">
        <f>SUM(HousingProblemsTbl5[[#This Row],[T2_est77]:[T2_est91]])</f>
        <v>0</v>
      </c>
      <c r="F917" s="7">
        <v>0</v>
      </c>
      <c r="G917" s="7">
        <v>15</v>
      </c>
      <c r="H917" s="7">
        <v>10</v>
      </c>
      <c r="I917" s="7">
        <f>SUM(HousingProblemsTbl5[[#This Row],[T7_est109]:[T7_est151]])</f>
        <v>25</v>
      </c>
      <c r="J91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18" spans="1:10" x14ac:dyDescent="0.2">
      <c r="A918">
        <v>13089021916</v>
      </c>
      <c r="B918" s="7">
        <v>145</v>
      </c>
      <c r="C918" s="7">
        <v>80</v>
      </c>
      <c r="D918" s="7">
        <v>10</v>
      </c>
      <c r="E918" s="7">
        <f>SUM(HousingProblemsTbl5[[#This Row],[T2_est77]:[T2_est91]])</f>
        <v>235</v>
      </c>
      <c r="F918" s="7">
        <v>145</v>
      </c>
      <c r="G918" s="7">
        <v>230</v>
      </c>
      <c r="H918" s="7">
        <v>365</v>
      </c>
      <c r="I918" s="7">
        <f>SUM(HousingProblemsTbl5[[#This Row],[T7_est109]:[T7_est151]])</f>
        <v>740</v>
      </c>
      <c r="J918" s="5">
        <f>IFERROR(HousingProblemsTbl5[[#This Row],[Total Rental Units with Severe Housing Problems and Equal to or less than 80% AMI]]/HousingProblemsTbl5[[#This Row],[Total Rental Units Equal to or less than 80% AMI]], "-")</f>
        <v>0.31756756756756754</v>
      </c>
    </row>
    <row r="919" spans="1:10" x14ac:dyDescent="0.2">
      <c r="A919">
        <v>13089021917</v>
      </c>
      <c r="B919" s="7">
        <v>225</v>
      </c>
      <c r="C919" s="7">
        <v>110</v>
      </c>
      <c r="D919" s="7">
        <v>0</v>
      </c>
      <c r="E919" s="7">
        <f>SUM(HousingProblemsTbl5[[#This Row],[T2_est77]:[T2_est91]])</f>
        <v>335</v>
      </c>
      <c r="F919" s="7">
        <v>225</v>
      </c>
      <c r="G919" s="7">
        <v>225</v>
      </c>
      <c r="H919" s="7">
        <v>295</v>
      </c>
      <c r="I919" s="7">
        <f>SUM(HousingProblemsTbl5[[#This Row],[T7_est109]:[T7_est151]])</f>
        <v>745</v>
      </c>
      <c r="J919" s="5">
        <f>IFERROR(HousingProblemsTbl5[[#This Row],[Total Rental Units with Severe Housing Problems and Equal to or less than 80% AMI]]/HousingProblemsTbl5[[#This Row],[Total Rental Units Equal to or less than 80% AMI]], "-")</f>
        <v>0.44966442953020136</v>
      </c>
    </row>
    <row r="920" spans="1:10" x14ac:dyDescent="0.2">
      <c r="A920">
        <v>13089022001</v>
      </c>
      <c r="B920" s="7">
        <v>70</v>
      </c>
      <c r="C920" s="7">
        <v>10</v>
      </c>
      <c r="D920" s="7">
        <v>80</v>
      </c>
      <c r="E920" s="7">
        <f>SUM(HousingProblemsTbl5[[#This Row],[T2_est77]:[T2_est91]])</f>
        <v>160</v>
      </c>
      <c r="F920" s="7">
        <v>70</v>
      </c>
      <c r="G920" s="7">
        <v>75</v>
      </c>
      <c r="H920" s="7">
        <v>170</v>
      </c>
      <c r="I920" s="7">
        <f>SUM(HousingProblemsTbl5[[#This Row],[T7_est109]:[T7_est151]])</f>
        <v>315</v>
      </c>
      <c r="J920" s="5">
        <f>IFERROR(HousingProblemsTbl5[[#This Row],[Total Rental Units with Severe Housing Problems and Equal to or less than 80% AMI]]/HousingProblemsTbl5[[#This Row],[Total Rental Units Equal to or less than 80% AMI]], "-")</f>
        <v>0.50793650793650791</v>
      </c>
    </row>
    <row r="921" spans="1:10" x14ac:dyDescent="0.2">
      <c r="A921">
        <v>13089022005</v>
      </c>
      <c r="B921" s="7">
        <v>195</v>
      </c>
      <c r="C921" s="7">
        <v>130</v>
      </c>
      <c r="D921" s="7">
        <v>35</v>
      </c>
      <c r="E921" s="7">
        <f>SUM(HousingProblemsTbl5[[#This Row],[T2_est77]:[T2_est91]])</f>
        <v>360</v>
      </c>
      <c r="F921" s="7">
        <v>365</v>
      </c>
      <c r="G921" s="7">
        <v>195</v>
      </c>
      <c r="H921" s="7">
        <v>265</v>
      </c>
      <c r="I921" s="7">
        <f>SUM(HousingProblemsTbl5[[#This Row],[T7_est109]:[T7_est151]])</f>
        <v>825</v>
      </c>
      <c r="J921" s="5">
        <f>IFERROR(HousingProblemsTbl5[[#This Row],[Total Rental Units with Severe Housing Problems and Equal to or less than 80% AMI]]/HousingProblemsTbl5[[#This Row],[Total Rental Units Equal to or less than 80% AMI]], "-")</f>
        <v>0.43636363636363634</v>
      </c>
    </row>
    <row r="922" spans="1:10" x14ac:dyDescent="0.2">
      <c r="A922">
        <v>13089022007</v>
      </c>
      <c r="B922" s="7">
        <v>180</v>
      </c>
      <c r="C922" s="7">
        <v>75</v>
      </c>
      <c r="D922" s="7">
        <v>65</v>
      </c>
      <c r="E922" s="7">
        <f>SUM(HousingProblemsTbl5[[#This Row],[T2_est77]:[T2_est91]])</f>
        <v>320</v>
      </c>
      <c r="F922" s="7">
        <v>265</v>
      </c>
      <c r="G922" s="7">
        <v>205</v>
      </c>
      <c r="H922" s="7">
        <v>260</v>
      </c>
      <c r="I922" s="7">
        <f>SUM(HousingProblemsTbl5[[#This Row],[T7_est109]:[T7_est151]])</f>
        <v>730</v>
      </c>
      <c r="J922" s="5">
        <f>IFERROR(HousingProblemsTbl5[[#This Row],[Total Rental Units with Severe Housing Problems and Equal to or less than 80% AMI]]/HousingProblemsTbl5[[#This Row],[Total Rental Units Equal to or less than 80% AMI]], "-")</f>
        <v>0.43835616438356162</v>
      </c>
    </row>
    <row r="923" spans="1:10" x14ac:dyDescent="0.2">
      <c r="A923">
        <v>13089022010</v>
      </c>
      <c r="B923" s="7">
        <v>60</v>
      </c>
      <c r="C923" s="7">
        <v>25</v>
      </c>
      <c r="D923" s="7">
        <v>20</v>
      </c>
      <c r="E923" s="7">
        <f>SUM(HousingProblemsTbl5[[#This Row],[T2_est77]:[T2_est91]])</f>
        <v>105</v>
      </c>
      <c r="F923" s="7">
        <v>60</v>
      </c>
      <c r="G923" s="7">
        <v>45</v>
      </c>
      <c r="H923" s="7">
        <v>55</v>
      </c>
      <c r="I923" s="7">
        <f>SUM(HousingProblemsTbl5[[#This Row],[T7_est109]:[T7_est151]])</f>
        <v>160</v>
      </c>
      <c r="J923" s="5">
        <f>IFERROR(HousingProblemsTbl5[[#This Row],[Total Rental Units with Severe Housing Problems and Equal to or less than 80% AMI]]/HousingProblemsTbl5[[#This Row],[Total Rental Units Equal to or less than 80% AMI]], "-")</f>
        <v>0.65625</v>
      </c>
    </row>
    <row r="924" spans="1:10" x14ac:dyDescent="0.2">
      <c r="A924">
        <v>13089022011</v>
      </c>
      <c r="B924" s="7">
        <v>355</v>
      </c>
      <c r="C924" s="7">
        <v>45</v>
      </c>
      <c r="D924" s="7">
        <v>220</v>
      </c>
      <c r="E924" s="7">
        <f>SUM(HousingProblemsTbl5[[#This Row],[T2_est77]:[T2_est91]])</f>
        <v>620</v>
      </c>
      <c r="F924" s="7">
        <v>450</v>
      </c>
      <c r="G924" s="7">
        <v>225</v>
      </c>
      <c r="H924" s="7">
        <v>400</v>
      </c>
      <c r="I924" s="7">
        <f>SUM(HousingProblemsTbl5[[#This Row],[T7_est109]:[T7_est151]])</f>
        <v>1075</v>
      </c>
      <c r="J924" s="5">
        <f>IFERROR(HousingProblemsTbl5[[#This Row],[Total Rental Units with Severe Housing Problems and Equal to or less than 80% AMI]]/HousingProblemsTbl5[[#This Row],[Total Rental Units Equal to or less than 80% AMI]], "-")</f>
        <v>0.57674418604651168</v>
      </c>
    </row>
    <row r="925" spans="1:10" x14ac:dyDescent="0.2">
      <c r="A925">
        <v>13089022012</v>
      </c>
      <c r="B925" s="7">
        <v>155</v>
      </c>
      <c r="C925" s="7">
        <v>45</v>
      </c>
      <c r="D925" s="7">
        <v>30</v>
      </c>
      <c r="E925" s="7">
        <f>SUM(HousingProblemsTbl5[[#This Row],[T2_est77]:[T2_est91]])</f>
        <v>230</v>
      </c>
      <c r="F925" s="7">
        <v>220</v>
      </c>
      <c r="G925" s="7">
        <v>260</v>
      </c>
      <c r="H925" s="7">
        <v>110</v>
      </c>
      <c r="I925" s="7">
        <f>SUM(HousingProblemsTbl5[[#This Row],[T7_est109]:[T7_est151]])</f>
        <v>590</v>
      </c>
      <c r="J925" s="5">
        <f>IFERROR(HousingProblemsTbl5[[#This Row],[Total Rental Units with Severe Housing Problems and Equal to or less than 80% AMI]]/HousingProblemsTbl5[[#This Row],[Total Rental Units Equal to or less than 80% AMI]], "-")</f>
        <v>0.38983050847457629</v>
      </c>
    </row>
    <row r="926" spans="1:10" x14ac:dyDescent="0.2">
      <c r="A926">
        <v>13089022013</v>
      </c>
      <c r="B926" s="7">
        <v>245</v>
      </c>
      <c r="C926" s="7">
        <v>0</v>
      </c>
      <c r="D926" s="7">
        <v>10</v>
      </c>
      <c r="E926" s="7">
        <f>SUM(HousingProblemsTbl5[[#This Row],[T2_est77]:[T2_est91]])</f>
        <v>255</v>
      </c>
      <c r="F926" s="7">
        <v>275</v>
      </c>
      <c r="G926" s="7">
        <v>170</v>
      </c>
      <c r="H926" s="7">
        <v>285</v>
      </c>
      <c r="I926" s="7">
        <f>SUM(HousingProblemsTbl5[[#This Row],[T7_est109]:[T7_est151]])</f>
        <v>730</v>
      </c>
      <c r="J926" s="5">
        <f>IFERROR(HousingProblemsTbl5[[#This Row],[Total Rental Units with Severe Housing Problems and Equal to or less than 80% AMI]]/HousingProblemsTbl5[[#This Row],[Total Rental Units Equal to or less than 80% AMI]], "-")</f>
        <v>0.34931506849315069</v>
      </c>
    </row>
    <row r="927" spans="1:10" x14ac:dyDescent="0.2">
      <c r="A927">
        <v>13089022014</v>
      </c>
      <c r="B927" s="7">
        <v>130</v>
      </c>
      <c r="C927" s="7">
        <v>15</v>
      </c>
      <c r="D927" s="7">
        <v>40</v>
      </c>
      <c r="E927" s="7">
        <f>SUM(HousingProblemsTbl5[[#This Row],[T2_est77]:[T2_est91]])</f>
        <v>185</v>
      </c>
      <c r="F927" s="7">
        <v>190</v>
      </c>
      <c r="G927" s="7">
        <v>200</v>
      </c>
      <c r="H927" s="7">
        <v>145</v>
      </c>
      <c r="I927" s="7">
        <f>SUM(HousingProblemsTbl5[[#This Row],[T7_est109]:[T7_est151]])</f>
        <v>535</v>
      </c>
      <c r="J927" s="5">
        <f>IFERROR(HousingProblemsTbl5[[#This Row],[Total Rental Units with Severe Housing Problems and Equal to or less than 80% AMI]]/HousingProblemsTbl5[[#This Row],[Total Rental Units Equal to or less than 80% AMI]], "-")</f>
        <v>0.34579439252336447</v>
      </c>
    </row>
    <row r="928" spans="1:10" x14ac:dyDescent="0.2">
      <c r="A928">
        <v>13089022015</v>
      </c>
      <c r="B928" s="7">
        <v>0</v>
      </c>
      <c r="C928" s="7">
        <v>115</v>
      </c>
      <c r="D928" s="7">
        <v>4</v>
      </c>
      <c r="E928" s="7">
        <f>SUM(HousingProblemsTbl5[[#This Row],[T2_est77]:[T2_est91]])</f>
        <v>119</v>
      </c>
      <c r="F928" s="7">
        <v>10</v>
      </c>
      <c r="G928" s="7">
        <v>125</v>
      </c>
      <c r="H928" s="7">
        <v>20</v>
      </c>
      <c r="I928" s="7">
        <f>SUM(HousingProblemsTbl5[[#This Row],[T7_est109]:[T7_est151]])</f>
        <v>155</v>
      </c>
      <c r="J928" s="5">
        <f>IFERROR(HousingProblemsTbl5[[#This Row],[Total Rental Units with Severe Housing Problems and Equal to or less than 80% AMI]]/HousingProblemsTbl5[[#This Row],[Total Rental Units Equal to or less than 80% AMI]], "-")</f>
        <v>0.76774193548387093</v>
      </c>
    </row>
    <row r="929" spans="1:10" x14ac:dyDescent="0.2">
      <c r="A929">
        <v>13089022016</v>
      </c>
      <c r="B929" s="7">
        <v>110</v>
      </c>
      <c r="C929" s="7">
        <v>20</v>
      </c>
      <c r="D929" s="7">
        <v>4</v>
      </c>
      <c r="E929" s="7">
        <f>SUM(HousingProblemsTbl5[[#This Row],[T2_est77]:[T2_est91]])</f>
        <v>134</v>
      </c>
      <c r="F929" s="7">
        <v>110</v>
      </c>
      <c r="G929" s="7">
        <v>35</v>
      </c>
      <c r="H929" s="7">
        <v>190</v>
      </c>
      <c r="I929" s="7">
        <f>SUM(HousingProblemsTbl5[[#This Row],[T7_est109]:[T7_est151]])</f>
        <v>335</v>
      </c>
      <c r="J929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930" spans="1:10" x14ac:dyDescent="0.2">
      <c r="A930">
        <v>13089022100</v>
      </c>
      <c r="B930" s="7">
        <v>145</v>
      </c>
      <c r="C930" s="7">
        <v>15</v>
      </c>
      <c r="D930" s="7">
        <v>20</v>
      </c>
      <c r="E930" s="7">
        <f>SUM(HousingProblemsTbl5[[#This Row],[T2_est77]:[T2_est91]])</f>
        <v>180</v>
      </c>
      <c r="F930" s="7">
        <v>340</v>
      </c>
      <c r="G930" s="7">
        <v>135</v>
      </c>
      <c r="H930" s="7">
        <v>185</v>
      </c>
      <c r="I930" s="7">
        <f>SUM(HousingProblemsTbl5[[#This Row],[T7_est109]:[T7_est151]])</f>
        <v>660</v>
      </c>
      <c r="J930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931" spans="1:10" x14ac:dyDescent="0.2">
      <c r="A931">
        <v>13089022203</v>
      </c>
      <c r="B931" s="7">
        <v>90</v>
      </c>
      <c r="C931" s="7">
        <v>95</v>
      </c>
      <c r="D931" s="7">
        <v>55</v>
      </c>
      <c r="E931" s="7">
        <f>SUM(HousingProblemsTbl5[[#This Row],[T2_est77]:[T2_est91]])</f>
        <v>240</v>
      </c>
      <c r="F931" s="7">
        <v>90</v>
      </c>
      <c r="G931" s="7">
        <v>115</v>
      </c>
      <c r="H931" s="7">
        <v>135</v>
      </c>
      <c r="I931" s="7">
        <f>SUM(HousingProblemsTbl5[[#This Row],[T7_est109]:[T7_est151]])</f>
        <v>340</v>
      </c>
      <c r="J931" s="5">
        <f>IFERROR(HousingProblemsTbl5[[#This Row],[Total Rental Units with Severe Housing Problems and Equal to or less than 80% AMI]]/HousingProblemsTbl5[[#This Row],[Total Rental Units Equal to or less than 80% AMI]], "-")</f>
        <v>0.70588235294117652</v>
      </c>
    </row>
    <row r="932" spans="1:10" x14ac:dyDescent="0.2">
      <c r="A932">
        <v>13089022205</v>
      </c>
      <c r="B932" s="7">
        <v>50</v>
      </c>
      <c r="C932" s="7">
        <v>85</v>
      </c>
      <c r="D932" s="7">
        <v>0</v>
      </c>
      <c r="E932" s="7">
        <f>SUM(HousingProblemsTbl5[[#This Row],[T2_est77]:[T2_est91]])</f>
        <v>135</v>
      </c>
      <c r="F932" s="7">
        <v>60</v>
      </c>
      <c r="G932" s="7">
        <v>85</v>
      </c>
      <c r="H932" s="7">
        <v>280</v>
      </c>
      <c r="I932" s="7">
        <f>SUM(HousingProblemsTbl5[[#This Row],[T7_est109]:[T7_est151]])</f>
        <v>425</v>
      </c>
      <c r="J932" s="5">
        <f>IFERROR(HousingProblemsTbl5[[#This Row],[Total Rental Units with Severe Housing Problems and Equal to or less than 80% AMI]]/HousingProblemsTbl5[[#This Row],[Total Rental Units Equal to or less than 80% AMI]], "-")</f>
        <v>0.31764705882352939</v>
      </c>
    </row>
    <row r="933" spans="1:10" x14ac:dyDescent="0.2">
      <c r="A933">
        <v>13089022206</v>
      </c>
      <c r="B933" s="7">
        <v>90</v>
      </c>
      <c r="C933" s="7">
        <v>50</v>
      </c>
      <c r="D933" s="7">
        <v>0</v>
      </c>
      <c r="E933" s="7">
        <f>SUM(HousingProblemsTbl5[[#This Row],[T2_est77]:[T2_est91]])</f>
        <v>140</v>
      </c>
      <c r="F933" s="7">
        <v>90</v>
      </c>
      <c r="G933" s="7">
        <v>80</v>
      </c>
      <c r="H933" s="7">
        <v>180</v>
      </c>
      <c r="I933" s="7">
        <f>SUM(HousingProblemsTbl5[[#This Row],[T7_est109]:[T7_est151]])</f>
        <v>350</v>
      </c>
      <c r="J933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934" spans="1:10" x14ac:dyDescent="0.2">
      <c r="A934">
        <v>13089022302</v>
      </c>
      <c r="B934" s="7">
        <v>115</v>
      </c>
      <c r="C934" s="7">
        <v>10</v>
      </c>
      <c r="D934" s="7">
        <v>0</v>
      </c>
      <c r="E934" s="7">
        <f>SUM(HousingProblemsTbl5[[#This Row],[T2_est77]:[T2_est91]])</f>
        <v>125</v>
      </c>
      <c r="F934" s="7">
        <v>115</v>
      </c>
      <c r="G934" s="7">
        <v>25</v>
      </c>
      <c r="H934" s="7">
        <v>235</v>
      </c>
      <c r="I934" s="7">
        <f>SUM(HousingProblemsTbl5[[#This Row],[T7_est109]:[T7_est151]])</f>
        <v>375</v>
      </c>
      <c r="J934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935" spans="1:10" x14ac:dyDescent="0.2">
      <c r="A935">
        <v>13089022303</v>
      </c>
      <c r="B935" s="7">
        <v>75</v>
      </c>
      <c r="C935" s="7">
        <v>0</v>
      </c>
      <c r="D935" s="7">
        <v>0</v>
      </c>
      <c r="E935" s="7">
        <f>SUM(HousingProblemsTbl5[[#This Row],[T2_est77]:[T2_est91]])</f>
        <v>75</v>
      </c>
      <c r="F935" s="7">
        <v>170</v>
      </c>
      <c r="G935" s="7">
        <v>55</v>
      </c>
      <c r="H935" s="7">
        <v>45</v>
      </c>
      <c r="I935" s="7">
        <f>SUM(HousingProblemsTbl5[[#This Row],[T7_est109]:[T7_est151]])</f>
        <v>270</v>
      </c>
      <c r="J935" s="5">
        <f>IFERROR(HousingProblemsTbl5[[#This Row],[Total Rental Units with Severe Housing Problems and Equal to or less than 80% AMI]]/HousingProblemsTbl5[[#This Row],[Total Rental Units Equal to or less than 80% AMI]], "-")</f>
        <v>0.27777777777777779</v>
      </c>
    </row>
    <row r="936" spans="1:10" x14ac:dyDescent="0.2">
      <c r="A936">
        <v>13089022304</v>
      </c>
      <c r="B936" s="7">
        <v>225</v>
      </c>
      <c r="C936" s="7">
        <v>30</v>
      </c>
      <c r="D936" s="7">
        <v>10</v>
      </c>
      <c r="E936" s="7">
        <f>SUM(HousingProblemsTbl5[[#This Row],[T2_est77]:[T2_est91]])</f>
        <v>265</v>
      </c>
      <c r="F936" s="7">
        <v>295</v>
      </c>
      <c r="G936" s="7">
        <v>85</v>
      </c>
      <c r="H936" s="7">
        <v>95</v>
      </c>
      <c r="I936" s="7">
        <f>SUM(HousingProblemsTbl5[[#This Row],[T7_est109]:[T7_est151]])</f>
        <v>475</v>
      </c>
      <c r="J936" s="5">
        <f>IFERROR(HousingProblemsTbl5[[#This Row],[Total Rental Units with Severe Housing Problems and Equal to or less than 80% AMI]]/HousingProblemsTbl5[[#This Row],[Total Rental Units Equal to or less than 80% AMI]], "-")</f>
        <v>0.55789473684210522</v>
      </c>
    </row>
    <row r="937" spans="1:10" x14ac:dyDescent="0.2">
      <c r="A937">
        <v>13089022401</v>
      </c>
      <c r="B937" s="7">
        <v>75</v>
      </c>
      <c r="C937" s="7">
        <v>135</v>
      </c>
      <c r="D937" s="7">
        <v>25</v>
      </c>
      <c r="E937" s="7">
        <f>SUM(HousingProblemsTbl5[[#This Row],[T2_est77]:[T2_est91]])</f>
        <v>235</v>
      </c>
      <c r="F937" s="7">
        <v>100</v>
      </c>
      <c r="G937" s="7">
        <v>135</v>
      </c>
      <c r="H937" s="7">
        <v>80</v>
      </c>
      <c r="I937" s="7">
        <f>SUM(HousingProblemsTbl5[[#This Row],[T7_est109]:[T7_est151]])</f>
        <v>315</v>
      </c>
      <c r="J937" s="5">
        <f>IFERROR(HousingProblemsTbl5[[#This Row],[Total Rental Units with Severe Housing Problems and Equal to or less than 80% AMI]]/HousingProblemsTbl5[[#This Row],[Total Rental Units Equal to or less than 80% AMI]], "-")</f>
        <v>0.74603174603174605</v>
      </c>
    </row>
    <row r="938" spans="1:10" x14ac:dyDescent="0.2">
      <c r="A938">
        <v>13089022403</v>
      </c>
      <c r="B938" s="7">
        <v>15</v>
      </c>
      <c r="C938" s="7">
        <v>0</v>
      </c>
      <c r="D938" s="7">
        <v>0</v>
      </c>
      <c r="E938" s="7">
        <f>SUM(HousingProblemsTbl5[[#This Row],[T2_est77]:[T2_est91]])</f>
        <v>15</v>
      </c>
      <c r="F938" s="7">
        <v>15</v>
      </c>
      <c r="G938" s="7">
        <v>0</v>
      </c>
      <c r="H938" s="7">
        <v>0</v>
      </c>
      <c r="I938" s="7">
        <f>SUM(HousingProblemsTbl5[[#This Row],[T7_est109]:[T7_est151]])</f>
        <v>15</v>
      </c>
      <c r="J93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939" spans="1:10" x14ac:dyDescent="0.2">
      <c r="A939">
        <v>13089022404</v>
      </c>
      <c r="B939" s="7">
        <v>155</v>
      </c>
      <c r="C939" s="7">
        <v>80</v>
      </c>
      <c r="D939" s="7">
        <v>55</v>
      </c>
      <c r="E939" s="7">
        <f>SUM(HousingProblemsTbl5[[#This Row],[T2_est77]:[T2_est91]])</f>
        <v>290</v>
      </c>
      <c r="F939" s="7">
        <v>285</v>
      </c>
      <c r="G939" s="7">
        <v>80</v>
      </c>
      <c r="H939" s="7">
        <v>210</v>
      </c>
      <c r="I939" s="7">
        <f>SUM(HousingProblemsTbl5[[#This Row],[T7_est109]:[T7_est151]])</f>
        <v>575</v>
      </c>
      <c r="J939" s="5">
        <f>IFERROR(HousingProblemsTbl5[[#This Row],[Total Rental Units with Severe Housing Problems and Equal to or less than 80% AMI]]/HousingProblemsTbl5[[#This Row],[Total Rental Units Equal to or less than 80% AMI]], "-")</f>
        <v>0.5043478260869565</v>
      </c>
    </row>
    <row r="940" spans="1:10" x14ac:dyDescent="0.2">
      <c r="A940">
        <v>13089022405</v>
      </c>
      <c r="B940" s="7">
        <v>55</v>
      </c>
      <c r="C940" s="7">
        <v>40</v>
      </c>
      <c r="D940" s="7">
        <v>4</v>
      </c>
      <c r="E940" s="7">
        <f>SUM(HousingProblemsTbl5[[#This Row],[T2_est77]:[T2_est91]])</f>
        <v>99</v>
      </c>
      <c r="F940" s="7">
        <v>90</v>
      </c>
      <c r="G940" s="7">
        <v>45</v>
      </c>
      <c r="H940" s="7">
        <v>15</v>
      </c>
      <c r="I940" s="7">
        <f>SUM(HousingProblemsTbl5[[#This Row],[T7_est109]:[T7_est151]])</f>
        <v>150</v>
      </c>
      <c r="J940" s="5">
        <f>IFERROR(HousingProblemsTbl5[[#This Row],[Total Rental Units with Severe Housing Problems and Equal to or less than 80% AMI]]/HousingProblemsTbl5[[#This Row],[Total Rental Units Equal to or less than 80% AMI]], "-")</f>
        <v>0.66</v>
      </c>
    </row>
    <row r="941" spans="1:10" x14ac:dyDescent="0.2">
      <c r="A941">
        <v>13089022501</v>
      </c>
      <c r="B941" s="7">
        <v>130</v>
      </c>
      <c r="C941" s="7">
        <v>15</v>
      </c>
      <c r="D941" s="7">
        <v>25</v>
      </c>
      <c r="E941" s="7">
        <f>SUM(HousingProblemsTbl5[[#This Row],[T2_est77]:[T2_est91]])</f>
        <v>170</v>
      </c>
      <c r="F941" s="7">
        <v>460</v>
      </c>
      <c r="G941" s="7">
        <v>30</v>
      </c>
      <c r="H941" s="7">
        <v>30</v>
      </c>
      <c r="I941" s="7">
        <f>SUM(HousingProblemsTbl5[[#This Row],[T7_est109]:[T7_est151]])</f>
        <v>520</v>
      </c>
      <c r="J941" s="5">
        <f>IFERROR(HousingProblemsTbl5[[#This Row],[Total Rental Units with Severe Housing Problems and Equal to or less than 80% AMI]]/HousingProblemsTbl5[[#This Row],[Total Rental Units Equal to or less than 80% AMI]], "-")</f>
        <v>0.32692307692307693</v>
      </c>
    </row>
    <row r="942" spans="1:10" x14ac:dyDescent="0.2">
      <c r="A942">
        <v>13089022502</v>
      </c>
      <c r="B942" s="7">
        <v>0</v>
      </c>
      <c r="C942" s="7">
        <v>0</v>
      </c>
      <c r="D942" s="7">
        <v>35</v>
      </c>
      <c r="E942" s="7">
        <f>SUM(HousingProblemsTbl5[[#This Row],[T2_est77]:[T2_est91]])</f>
        <v>35</v>
      </c>
      <c r="F942" s="7">
        <v>0</v>
      </c>
      <c r="G942" s="7">
        <v>25</v>
      </c>
      <c r="H942" s="7">
        <v>45</v>
      </c>
      <c r="I942" s="7">
        <f>SUM(HousingProblemsTbl5[[#This Row],[T7_est109]:[T7_est151]])</f>
        <v>70</v>
      </c>
      <c r="J942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943" spans="1:10" x14ac:dyDescent="0.2">
      <c r="A943">
        <v>13089022601</v>
      </c>
      <c r="B943" s="7">
        <v>115</v>
      </c>
      <c r="C943" s="7">
        <v>75</v>
      </c>
      <c r="D943" s="7">
        <v>0</v>
      </c>
      <c r="E943" s="7">
        <f>SUM(HousingProblemsTbl5[[#This Row],[T2_est77]:[T2_est91]])</f>
        <v>190</v>
      </c>
      <c r="F943" s="7">
        <v>255</v>
      </c>
      <c r="G943" s="7">
        <v>245</v>
      </c>
      <c r="H943" s="7">
        <v>160</v>
      </c>
      <c r="I943" s="7">
        <f>SUM(HousingProblemsTbl5[[#This Row],[T7_est109]:[T7_est151]])</f>
        <v>660</v>
      </c>
      <c r="J943" s="5">
        <f>IFERROR(HousingProblemsTbl5[[#This Row],[Total Rental Units with Severe Housing Problems and Equal to or less than 80% AMI]]/HousingProblemsTbl5[[#This Row],[Total Rental Units Equal to or less than 80% AMI]], "-")</f>
        <v>0.2878787878787879</v>
      </c>
    </row>
    <row r="944" spans="1:10" x14ac:dyDescent="0.2">
      <c r="A944">
        <v>13089022602</v>
      </c>
      <c r="B944" s="7">
        <v>0</v>
      </c>
      <c r="C944" s="7">
        <v>15</v>
      </c>
      <c r="D944" s="7">
        <v>10</v>
      </c>
      <c r="E944" s="7">
        <f>SUM(HousingProblemsTbl5[[#This Row],[T2_est77]:[T2_est91]])</f>
        <v>25</v>
      </c>
      <c r="F944" s="7">
        <v>0</v>
      </c>
      <c r="G944" s="7">
        <v>15</v>
      </c>
      <c r="H944" s="7">
        <v>15</v>
      </c>
      <c r="I944" s="7">
        <f>SUM(HousingProblemsTbl5[[#This Row],[T7_est109]:[T7_est151]])</f>
        <v>30</v>
      </c>
      <c r="J944" s="5">
        <f>IFERROR(HousingProblemsTbl5[[#This Row],[Total Rental Units with Severe Housing Problems and Equal to or less than 80% AMI]]/HousingProblemsTbl5[[#This Row],[Total Rental Units Equal to or less than 80% AMI]], "-")</f>
        <v>0.83333333333333337</v>
      </c>
    </row>
    <row r="945" spans="1:10" x14ac:dyDescent="0.2">
      <c r="A945">
        <v>13089022700</v>
      </c>
      <c r="B945" s="7">
        <v>70</v>
      </c>
      <c r="C945" s="7">
        <v>0</v>
      </c>
      <c r="D945" s="7">
        <v>0</v>
      </c>
      <c r="E945" s="7">
        <f>SUM(HousingProblemsTbl5[[#This Row],[T2_est77]:[T2_est91]])</f>
        <v>70</v>
      </c>
      <c r="F945" s="7">
        <v>105</v>
      </c>
      <c r="G945" s="7">
        <v>0</v>
      </c>
      <c r="H945" s="7">
        <v>75</v>
      </c>
      <c r="I945" s="7">
        <f>SUM(HousingProblemsTbl5[[#This Row],[T7_est109]:[T7_est151]])</f>
        <v>180</v>
      </c>
      <c r="J945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946" spans="1:10" x14ac:dyDescent="0.2">
      <c r="A946">
        <v>13089022800</v>
      </c>
      <c r="B946" s="7">
        <v>0</v>
      </c>
      <c r="C946" s="7">
        <v>45</v>
      </c>
      <c r="D946" s="7">
        <v>10</v>
      </c>
      <c r="E946" s="7">
        <f>SUM(HousingProblemsTbl5[[#This Row],[T2_est77]:[T2_est91]])</f>
        <v>55</v>
      </c>
      <c r="F946" s="7">
        <v>30</v>
      </c>
      <c r="G946" s="7">
        <v>65</v>
      </c>
      <c r="H946" s="7">
        <v>20</v>
      </c>
      <c r="I946" s="7">
        <f>SUM(HousingProblemsTbl5[[#This Row],[T7_est109]:[T7_est151]])</f>
        <v>115</v>
      </c>
      <c r="J946" s="5">
        <f>IFERROR(HousingProblemsTbl5[[#This Row],[Total Rental Units with Severe Housing Problems and Equal to or less than 80% AMI]]/HousingProblemsTbl5[[#This Row],[Total Rental Units Equal to or less than 80% AMI]], "-")</f>
        <v>0.47826086956521741</v>
      </c>
    </row>
    <row r="947" spans="1:10" x14ac:dyDescent="0.2">
      <c r="A947">
        <v>13089022900</v>
      </c>
      <c r="B947" s="7">
        <v>40</v>
      </c>
      <c r="C947" s="7">
        <v>10</v>
      </c>
      <c r="D947" s="7">
        <v>0</v>
      </c>
      <c r="E947" s="7">
        <f>SUM(HousingProblemsTbl5[[#This Row],[T2_est77]:[T2_est91]])</f>
        <v>50</v>
      </c>
      <c r="F947" s="7">
        <v>70</v>
      </c>
      <c r="G947" s="7">
        <v>45</v>
      </c>
      <c r="H947" s="7">
        <v>100</v>
      </c>
      <c r="I947" s="7">
        <f>SUM(HousingProblemsTbl5[[#This Row],[T7_est109]:[T7_est151]])</f>
        <v>215</v>
      </c>
      <c r="J947" s="5">
        <f>IFERROR(HousingProblemsTbl5[[#This Row],[Total Rental Units with Severe Housing Problems and Equal to or less than 80% AMI]]/HousingProblemsTbl5[[#This Row],[Total Rental Units Equal to or less than 80% AMI]], "-")</f>
        <v>0.23255813953488372</v>
      </c>
    </row>
    <row r="948" spans="1:10" x14ac:dyDescent="0.2">
      <c r="A948">
        <v>13089023000</v>
      </c>
      <c r="B948" s="7">
        <v>15</v>
      </c>
      <c r="C948" s="7">
        <v>25</v>
      </c>
      <c r="D948" s="7">
        <v>0</v>
      </c>
      <c r="E948" s="7">
        <f>SUM(HousingProblemsTbl5[[#This Row],[T2_est77]:[T2_est91]])</f>
        <v>40</v>
      </c>
      <c r="F948" s="7">
        <v>30</v>
      </c>
      <c r="G948" s="7">
        <v>30</v>
      </c>
      <c r="H948" s="7">
        <v>65</v>
      </c>
      <c r="I948" s="7">
        <f>SUM(HousingProblemsTbl5[[#This Row],[T7_est109]:[T7_est151]])</f>
        <v>125</v>
      </c>
      <c r="J948" s="5">
        <f>IFERROR(HousingProblemsTbl5[[#This Row],[Total Rental Units with Severe Housing Problems and Equal to or less than 80% AMI]]/HousingProblemsTbl5[[#This Row],[Total Rental Units Equal to or less than 80% AMI]], "-")</f>
        <v>0.32</v>
      </c>
    </row>
    <row r="949" spans="1:10" x14ac:dyDescent="0.2">
      <c r="A949">
        <v>13089023101</v>
      </c>
      <c r="B949" s="7">
        <v>155</v>
      </c>
      <c r="C949" s="7">
        <v>105</v>
      </c>
      <c r="D949" s="7">
        <v>0</v>
      </c>
      <c r="E949" s="7">
        <f>SUM(HousingProblemsTbl5[[#This Row],[T2_est77]:[T2_est91]])</f>
        <v>260</v>
      </c>
      <c r="F949" s="7">
        <v>185</v>
      </c>
      <c r="G949" s="7">
        <v>175</v>
      </c>
      <c r="H949" s="7">
        <v>100</v>
      </c>
      <c r="I949" s="7">
        <f>SUM(HousingProblemsTbl5[[#This Row],[T7_est109]:[T7_est151]])</f>
        <v>460</v>
      </c>
      <c r="J949" s="5">
        <f>IFERROR(HousingProblemsTbl5[[#This Row],[Total Rental Units with Severe Housing Problems and Equal to or less than 80% AMI]]/HousingProblemsTbl5[[#This Row],[Total Rental Units Equal to or less than 80% AMI]], "-")</f>
        <v>0.56521739130434778</v>
      </c>
    </row>
    <row r="950" spans="1:10" x14ac:dyDescent="0.2">
      <c r="A950">
        <v>13089023102</v>
      </c>
      <c r="B950" s="7">
        <v>185</v>
      </c>
      <c r="C950" s="7">
        <v>35</v>
      </c>
      <c r="D950" s="7">
        <v>0</v>
      </c>
      <c r="E950" s="7">
        <f>SUM(HousingProblemsTbl5[[#This Row],[T2_est77]:[T2_est91]])</f>
        <v>220</v>
      </c>
      <c r="F950" s="7">
        <v>330</v>
      </c>
      <c r="G950" s="7">
        <v>185</v>
      </c>
      <c r="H950" s="7">
        <v>120</v>
      </c>
      <c r="I950" s="7">
        <f>SUM(HousingProblemsTbl5[[#This Row],[T7_est109]:[T7_est151]])</f>
        <v>635</v>
      </c>
      <c r="J950" s="5">
        <f>IFERROR(HousingProblemsTbl5[[#This Row],[Total Rental Units with Severe Housing Problems and Equal to or less than 80% AMI]]/HousingProblemsTbl5[[#This Row],[Total Rental Units Equal to or less than 80% AMI]], "-")</f>
        <v>0.34645669291338582</v>
      </c>
    </row>
    <row r="951" spans="1:10" x14ac:dyDescent="0.2">
      <c r="A951">
        <v>13089023107</v>
      </c>
      <c r="B951" s="7">
        <v>190</v>
      </c>
      <c r="C951" s="7">
        <v>0</v>
      </c>
      <c r="D951" s="7">
        <v>15</v>
      </c>
      <c r="E951" s="7">
        <f>SUM(HousingProblemsTbl5[[#This Row],[T2_est77]:[T2_est91]])</f>
        <v>205</v>
      </c>
      <c r="F951" s="7">
        <v>205</v>
      </c>
      <c r="G951" s="7">
        <v>100</v>
      </c>
      <c r="H951" s="7">
        <v>85</v>
      </c>
      <c r="I951" s="7">
        <f>SUM(HousingProblemsTbl5[[#This Row],[T7_est109]:[T7_est151]])</f>
        <v>390</v>
      </c>
      <c r="J951" s="5">
        <f>IFERROR(HousingProblemsTbl5[[#This Row],[Total Rental Units with Severe Housing Problems and Equal to or less than 80% AMI]]/HousingProblemsTbl5[[#This Row],[Total Rental Units Equal to or less than 80% AMI]], "-")</f>
        <v>0.52564102564102566</v>
      </c>
    </row>
    <row r="952" spans="1:10" x14ac:dyDescent="0.2">
      <c r="A952">
        <v>13089023108</v>
      </c>
      <c r="B952" s="7">
        <v>205</v>
      </c>
      <c r="C952" s="7">
        <v>135</v>
      </c>
      <c r="D952" s="7">
        <v>15</v>
      </c>
      <c r="E952" s="7">
        <f>SUM(HousingProblemsTbl5[[#This Row],[T2_est77]:[T2_est91]])</f>
        <v>355</v>
      </c>
      <c r="F952" s="7">
        <v>330</v>
      </c>
      <c r="G952" s="7">
        <v>370</v>
      </c>
      <c r="H952" s="7">
        <v>180</v>
      </c>
      <c r="I952" s="7">
        <f>SUM(HousingProblemsTbl5[[#This Row],[T7_est109]:[T7_est151]])</f>
        <v>880</v>
      </c>
      <c r="J952" s="5">
        <f>IFERROR(HousingProblemsTbl5[[#This Row],[Total Rental Units with Severe Housing Problems and Equal to or less than 80% AMI]]/HousingProblemsTbl5[[#This Row],[Total Rental Units Equal to or less than 80% AMI]], "-")</f>
        <v>0.40340909090909088</v>
      </c>
    </row>
    <row r="953" spans="1:10" x14ac:dyDescent="0.2">
      <c r="A953">
        <v>13089023111</v>
      </c>
      <c r="B953" s="7">
        <v>105</v>
      </c>
      <c r="C953" s="7">
        <v>20</v>
      </c>
      <c r="D953" s="7">
        <v>0</v>
      </c>
      <c r="E953" s="7">
        <f>SUM(HousingProblemsTbl5[[#This Row],[T2_est77]:[T2_est91]])</f>
        <v>125</v>
      </c>
      <c r="F953" s="7">
        <v>105</v>
      </c>
      <c r="G953" s="7">
        <v>35</v>
      </c>
      <c r="H953" s="7">
        <v>45</v>
      </c>
      <c r="I953" s="7">
        <f>SUM(HousingProblemsTbl5[[#This Row],[T7_est109]:[T7_est151]])</f>
        <v>185</v>
      </c>
      <c r="J953" s="5">
        <f>IFERROR(HousingProblemsTbl5[[#This Row],[Total Rental Units with Severe Housing Problems and Equal to or less than 80% AMI]]/HousingProblemsTbl5[[#This Row],[Total Rental Units Equal to or less than 80% AMI]], "-")</f>
        <v>0.67567567567567566</v>
      </c>
    </row>
    <row r="954" spans="1:10" x14ac:dyDescent="0.2">
      <c r="A954">
        <v>13089023112</v>
      </c>
      <c r="B954" s="7">
        <v>395</v>
      </c>
      <c r="C954" s="7">
        <v>15</v>
      </c>
      <c r="D954" s="7">
        <v>0</v>
      </c>
      <c r="E954" s="7">
        <f>SUM(HousingProblemsTbl5[[#This Row],[T2_est77]:[T2_est91]])</f>
        <v>410</v>
      </c>
      <c r="F954" s="7">
        <v>640</v>
      </c>
      <c r="G954" s="7">
        <v>390</v>
      </c>
      <c r="H954" s="7">
        <v>440</v>
      </c>
      <c r="I954" s="7">
        <f>SUM(HousingProblemsTbl5[[#This Row],[T7_est109]:[T7_est151]])</f>
        <v>1470</v>
      </c>
      <c r="J954" s="5">
        <f>IFERROR(HousingProblemsTbl5[[#This Row],[Total Rental Units with Severe Housing Problems and Equal to or less than 80% AMI]]/HousingProblemsTbl5[[#This Row],[Total Rental Units Equal to or less than 80% AMI]], "-")</f>
        <v>0.27891156462585032</v>
      </c>
    </row>
    <row r="955" spans="1:10" x14ac:dyDescent="0.2">
      <c r="A955">
        <v>13089023113</v>
      </c>
      <c r="B955" s="7">
        <v>340</v>
      </c>
      <c r="C955" s="7">
        <v>85</v>
      </c>
      <c r="D955" s="7">
        <v>0</v>
      </c>
      <c r="E955" s="7">
        <f>SUM(HousingProblemsTbl5[[#This Row],[T2_est77]:[T2_est91]])</f>
        <v>425</v>
      </c>
      <c r="F955" s="7">
        <v>400</v>
      </c>
      <c r="G955" s="7">
        <v>295</v>
      </c>
      <c r="H955" s="7">
        <v>130</v>
      </c>
      <c r="I955" s="7">
        <f>SUM(HousingProblemsTbl5[[#This Row],[T7_est109]:[T7_est151]])</f>
        <v>825</v>
      </c>
      <c r="J955" s="5">
        <f>IFERROR(HousingProblemsTbl5[[#This Row],[Total Rental Units with Severe Housing Problems and Equal to or less than 80% AMI]]/HousingProblemsTbl5[[#This Row],[Total Rental Units Equal to or less than 80% AMI]], "-")</f>
        <v>0.51515151515151514</v>
      </c>
    </row>
    <row r="956" spans="1:10" x14ac:dyDescent="0.2">
      <c r="A956">
        <v>13089023114</v>
      </c>
      <c r="B956" s="7">
        <v>185</v>
      </c>
      <c r="C956" s="7">
        <v>45</v>
      </c>
      <c r="D956" s="7">
        <v>0</v>
      </c>
      <c r="E956" s="7">
        <f>SUM(HousingProblemsTbl5[[#This Row],[T2_est77]:[T2_est91]])</f>
        <v>230</v>
      </c>
      <c r="F956" s="7">
        <v>230</v>
      </c>
      <c r="G956" s="7">
        <v>95</v>
      </c>
      <c r="H956" s="7">
        <v>30</v>
      </c>
      <c r="I956" s="7">
        <f>SUM(HousingProblemsTbl5[[#This Row],[T7_est109]:[T7_est151]])</f>
        <v>355</v>
      </c>
      <c r="J956" s="5">
        <f>IFERROR(HousingProblemsTbl5[[#This Row],[Total Rental Units with Severe Housing Problems and Equal to or less than 80% AMI]]/HousingProblemsTbl5[[#This Row],[Total Rental Units Equal to or less than 80% AMI]], "-")</f>
        <v>0.647887323943662</v>
      </c>
    </row>
    <row r="957" spans="1:10" x14ac:dyDescent="0.2">
      <c r="A957">
        <v>13089023115</v>
      </c>
      <c r="B957" s="7">
        <v>0</v>
      </c>
      <c r="C957" s="7">
        <v>0</v>
      </c>
      <c r="D957" s="7">
        <v>0</v>
      </c>
      <c r="E957" s="7">
        <f>SUM(HousingProblemsTbl5[[#This Row],[T2_est77]:[T2_est91]])</f>
        <v>0</v>
      </c>
      <c r="F957" s="7">
        <v>0</v>
      </c>
      <c r="G957" s="7">
        <v>0</v>
      </c>
      <c r="H957" s="7">
        <v>0</v>
      </c>
      <c r="I957" s="7">
        <f>SUM(HousingProblemsTbl5[[#This Row],[T7_est109]:[T7_est151]])</f>
        <v>0</v>
      </c>
      <c r="J95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958" spans="1:10" x14ac:dyDescent="0.2">
      <c r="A958">
        <v>13089023209</v>
      </c>
      <c r="B958" s="7">
        <v>60</v>
      </c>
      <c r="C958" s="7">
        <v>30</v>
      </c>
      <c r="D958" s="7">
        <v>0</v>
      </c>
      <c r="E958" s="7">
        <f>SUM(HousingProblemsTbl5[[#This Row],[T2_est77]:[T2_est91]])</f>
        <v>90</v>
      </c>
      <c r="F958" s="7">
        <v>60</v>
      </c>
      <c r="G958" s="7">
        <v>55</v>
      </c>
      <c r="H958" s="7">
        <v>95</v>
      </c>
      <c r="I958" s="7">
        <f>SUM(HousingProblemsTbl5[[#This Row],[T7_est109]:[T7_est151]])</f>
        <v>210</v>
      </c>
      <c r="J958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959" spans="1:10" x14ac:dyDescent="0.2">
      <c r="A959">
        <v>13089023211</v>
      </c>
      <c r="B959" s="7">
        <v>35</v>
      </c>
      <c r="C959" s="7">
        <v>10</v>
      </c>
      <c r="D959" s="7">
        <v>0</v>
      </c>
      <c r="E959" s="7">
        <f>SUM(HousingProblemsTbl5[[#This Row],[T2_est77]:[T2_est91]])</f>
        <v>45</v>
      </c>
      <c r="F959" s="7">
        <v>45</v>
      </c>
      <c r="G959" s="7">
        <v>75</v>
      </c>
      <c r="H959" s="7">
        <v>345</v>
      </c>
      <c r="I959" s="7">
        <f>SUM(HousingProblemsTbl5[[#This Row],[T7_est109]:[T7_est151]])</f>
        <v>465</v>
      </c>
      <c r="J959" s="5">
        <f>IFERROR(HousingProblemsTbl5[[#This Row],[Total Rental Units with Severe Housing Problems and Equal to or less than 80% AMI]]/HousingProblemsTbl5[[#This Row],[Total Rental Units Equal to or less than 80% AMI]], "-")</f>
        <v>9.6774193548387094E-2</v>
      </c>
    </row>
    <row r="960" spans="1:10" x14ac:dyDescent="0.2">
      <c r="A960">
        <v>13089023212</v>
      </c>
      <c r="B960" s="7">
        <v>20</v>
      </c>
      <c r="C960" s="7">
        <v>70</v>
      </c>
      <c r="D960" s="7">
        <v>0</v>
      </c>
      <c r="E960" s="7">
        <f>SUM(HousingProblemsTbl5[[#This Row],[T2_est77]:[T2_est91]])</f>
        <v>90</v>
      </c>
      <c r="F960" s="7">
        <v>75</v>
      </c>
      <c r="G960" s="7">
        <v>105</v>
      </c>
      <c r="H960" s="7">
        <v>150</v>
      </c>
      <c r="I960" s="7">
        <f>SUM(HousingProblemsTbl5[[#This Row],[T7_est109]:[T7_est151]])</f>
        <v>330</v>
      </c>
      <c r="J960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961" spans="1:10" x14ac:dyDescent="0.2">
      <c r="A961">
        <v>13089023213</v>
      </c>
      <c r="B961" s="7">
        <v>370</v>
      </c>
      <c r="C961" s="7">
        <v>85</v>
      </c>
      <c r="D961" s="7">
        <v>0</v>
      </c>
      <c r="E961" s="7">
        <f>SUM(HousingProblemsTbl5[[#This Row],[T2_est77]:[T2_est91]])</f>
        <v>455</v>
      </c>
      <c r="F961" s="7">
        <v>455</v>
      </c>
      <c r="G961" s="7">
        <v>295</v>
      </c>
      <c r="H961" s="7">
        <v>220</v>
      </c>
      <c r="I961" s="7">
        <f>SUM(HousingProblemsTbl5[[#This Row],[T7_est109]:[T7_est151]])</f>
        <v>970</v>
      </c>
      <c r="J961" s="5">
        <f>IFERROR(HousingProblemsTbl5[[#This Row],[Total Rental Units with Severe Housing Problems and Equal to or less than 80% AMI]]/HousingProblemsTbl5[[#This Row],[Total Rental Units Equal to or less than 80% AMI]], "-")</f>
        <v>0.46907216494845361</v>
      </c>
    </row>
    <row r="962" spans="1:10" x14ac:dyDescent="0.2">
      <c r="A962">
        <v>13089023214</v>
      </c>
      <c r="B962" s="7">
        <v>270</v>
      </c>
      <c r="C962" s="7">
        <v>65</v>
      </c>
      <c r="D962" s="7">
        <v>65</v>
      </c>
      <c r="E962" s="7">
        <f>SUM(HousingProblemsTbl5[[#This Row],[T2_est77]:[T2_est91]])</f>
        <v>400</v>
      </c>
      <c r="F962" s="7">
        <v>295</v>
      </c>
      <c r="G962" s="7">
        <v>130</v>
      </c>
      <c r="H962" s="7">
        <v>470</v>
      </c>
      <c r="I962" s="7">
        <f>SUM(HousingProblemsTbl5[[#This Row],[T7_est109]:[T7_est151]])</f>
        <v>895</v>
      </c>
      <c r="J962" s="5">
        <f>IFERROR(HousingProblemsTbl5[[#This Row],[Total Rental Units with Severe Housing Problems and Equal to or less than 80% AMI]]/HousingProblemsTbl5[[#This Row],[Total Rental Units Equal to or less than 80% AMI]], "-")</f>
        <v>0.44692737430167595</v>
      </c>
    </row>
    <row r="963" spans="1:10" x14ac:dyDescent="0.2">
      <c r="A963">
        <v>13089023215</v>
      </c>
      <c r="B963" s="7">
        <v>135</v>
      </c>
      <c r="C963" s="7">
        <v>0</v>
      </c>
      <c r="D963" s="7">
        <v>0</v>
      </c>
      <c r="E963" s="7">
        <f>SUM(HousingProblemsTbl5[[#This Row],[T2_est77]:[T2_est91]])</f>
        <v>135</v>
      </c>
      <c r="F963" s="7">
        <v>155</v>
      </c>
      <c r="G963" s="7">
        <v>15</v>
      </c>
      <c r="H963" s="7">
        <v>190</v>
      </c>
      <c r="I963" s="7">
        <f>SUM(HousingProblemsTbl5[[#This Row],[T7_est109]:[T7_est151]])</f>
        <v>360</v>
      </c>
      <c r="J963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964" spans="1:10" x14ac:dyDescent="0.2">
      <c r="A964">
        <v>13089023216</v>
      </c>
      <c r="B964" s="7">
        <v>0</v>
      </c>
      <c r="C964" s="7">
        <v>95</v>
      </c>
      <c r="D964" s="7">
        <v>0</v>
      </c>
      <c r="E964" s="7">
        <f>SUM(HousingProblemsTbl5[[#This Row],[T2_est77]:[T2_est91]])</f>
        <v>95</v>
      </c>
      <c r="F964" s="7">
        <v>175</v>
      </c>
      <c r="G964" s="7">
        <v>155</v>
      </c>
      <c r="H964" s="7">
        <v>160</v>
      </c>
      <c r="I964" s="7">
        <f>SUM(HousingProblemsTbl5[[#This Row],[T7_est109]:[T7_est151]])</f>
        <v>490</v>
      </c>
      <c r="J964" s="5">
        <f>IFERROR(HousingProblemsTbl5[[#This Row],[Total Rental Units with Severe Housing Problems and Equal to or less than 80% AMI]]/HousingProblemsTbl5[[#This Row],[Total Rental Units Equal to or less than 80% AMI]], "-")</f>
        <v>0.19387755102040816</v>
      </c>
    </row>
    <row r="965" spans="1:10" x14ac:dyDescent="0.2">
      <c r="A965">
        <v>13089023217</v>
      </c>
      <c r="B965" s="7">
        <v>30</v>
      </c>
      <c r="C965" s="7">
        <v>25</v>
      </c>
      <c r="D965" s="7">
        <v>0</v>
      </c>
      <c r="E965" s="7">
        <f>SUM(HousingProblemsTbl5[[#This Row],[T2_est77]:[T2_est91]])</f>
        <v>55</v>
      </c>
      <c r="F965" s="7">
        <v>30</v>
      </c>
      <c r="G965" s="7">
        <v>125</v>
      </c>
      <c r="H965" s="7">
        <v>135</v>
      </c>
      <c r="I965" s="7">
        <f>SUM(HousingProblemsTbl5[[#This Row],[T7_est109]:[T7_est151]])</f>
        <v>290</v>
      </c>
      <c r="J965" s="5">
        <f>IFERROR(HousingProblemsTbl5[[#This Row],[Total Rental Units with Severe Housing Problems and Equal to or less than 80% AMI]]/HousingProblemsTbl5[[#This Row],[Total Rental Units Equal to or less than 80% AMI]], "-")</f>
        <v>0.18965517241379309</v>
      </c>
    </row>
    <row r="966" spans="1:10" x14ac:dyDescent="0.2">
      <c r="A966">
        <v>13089023218</v>
      </c>
      <c r="B966" s="7">
        <v>325</v>
      </c>
      <c r="C966" s="7">
        <v>65</v>
      </c>
      <c r="D966" s="7">
        <v>0</v>
      </c>
      <c r="E966" s="7">
        <f>SUM(HousingProblemsTbl5[[#This Row],[T2_est77]:[T2_est91]])</f>
        <v>390</v>
      </c>
      <c r="F966" s="7">
        <v>435</v>
      </c>
      <c r="G966" s="7">
        <v>180</v>
      </c>
      <c r="H966" s="7">
        <v>295</v>
      </c>
      <c r="I966" s="7">
        <f>SUM(HousingProblemsTbl5[[#This Row],[T7_est109]:[T7_est151]])</f>
        <v>910</v>
      </c>
      <c r="J966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967" spans="1:10" x14ac:dyDescent="0.2">
      <c r="A967">
        <v>13089023219</v>
      </c>
      <c r="B967" s="7">
        <v>70</v>
      </c>
      <c r="C967" s="7">
        <v>0</v>
      </c>
      <c r="D967" s="7">
        <v>30</v>
      </c>
      <c r="E967" s="7">
        <f>SUM(HousingProblemsTbl5[[#This Row],[T2_est77]:[T2_est91]])</f>
        <v>100</v>
      </c>
      <c r="F967" s="7">
        <v>85</v>
      </c>
      <c r="G967" s="7">
        <v>20</v>
      </c>
      <c r="H967" s="7">
        <v>50</v>
      </c>
      <c r="I967" s="7">
        <f>SUM(HousingProblemsTbl5[[#This Row],[T7_est109]:[T7_est151]])</f>
        <v>155</v>
      </c>
      <c r="J967" s="5">
        <f>IFERROR(HousingProblemsTbl5[[#This Row],[Total Rental Units with Severe Housing Problems and Equal to or less than 80% AMI]]/HousingProblemsTbl5[[#This Row],[Total Rental Units Equal to or less than 80% AMI]], "-")</f>
        <v>0.64516129032258063</v>
      </c>
    </row>
    <row r="968" spans="1:10" x14ac:dyDescent="0.2">
      <c r="A968">
        <v>13089023220</v>
      </c>
      <c r="B968" s="7">
        <v>60</v>
      </c>
      <c r="C968" s="7">
        <v>0</v>
      </c>
      <c r="D968" s="7">
        <v>0</v>
      </c>
      <c r="E968" s="7">
        <f>SUM(HousingProblemsTbl5[[#This Row],[T2_est77]:[T2_est91]])</f>
        <v>60</v>
      </c>
      <c r="F968" s="7">
        <v>60</v>
      </c>
      <c r="G968" s="7">
        <v>40</v>
      </c>
      <c r="H968" s="7">
        <v>60</v>
      </c>
      <c r="I968" s="7">
        <f>SUM(HousingProblemsTbl5[[#This Row],[T7_est109]:[T7_est151]])</f>
        <v>160</v>
      </c>
      <c r="J968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969" spans="1:10" x14ac:dyDescent="0.2">
      <c r="A969">
        <v>13089023221</v>
      </c>
      <c r="B969" s="7">
        <v>155</v>
      </c>
      <c r="C969" s="7">
        <v>0</v>
      </c>
      <c r="D969" s="7">
        <v>0</v>
      </c>
      <c r="E969" s="7">
        <f>SUM(HousingProblemsTbl5[[#This Row],[T2_est77]:[T2_est91]])</f>
        <v>155</v>
      </c>
      <c r="F969" s="7">
        <v>155</v>
      </c>
      <c r="G969" s="7">
        <v>45</v>
      </c>
      <c r="H969" s="7">
        <v>190</v>
      </c>
      <c r="I969" s="7">
        <f>SUM(HousingProblemsTbl5[[#This Row],[T7_est109]:[T7_est151]])</f>
        <v>390</v>
      </c>
      <c r="J969" s="5">
        <f>IFERROR(HousingProblemsTbl5[[#This Row],[Total Rental Units with Severe Housing Problems and Equal to or less than 80% AMI]]/HousingProblemsTbl5[[#This Row],[Total Rental Units Equal to or less than 80% AMI]], "-")</f>
        <v>0.39743589743589741</v>
      </c>
    </row>
    <row r="970" spans="1:10" x14ac:dyDescent="0.2">
      <c r="A970">
        <v>13089023222</v>
      </c>
      <c r="B970" s="7">
        <v>175</v>
      </c>
      <c r="C970" s="7">
        <v>65</v>
      </c>
      <c r="D970" s="7">
        <v>25</v>
      </c>
      <c r="E970" s="7">
        <f>SUM(HousingProblemsTbl5[[#This Row],[T2_est77]:[T2_est91]])</f>
        <v>265</v>
      </c>
      <c r="F970" s="7">
        <v>230</v>
      </c>
      <c r="G970" s="7">
        <v>270</v>
      </c>
      <c r="H970" s="7">
        <v>320</v>
      </c>
      <c r="I970" s="7">
        <f>SUM(HousingProblemsTbl5[[#This Row],[T7_est109]:[T7_est151]])</f>
        <v>820</v>
      </c>
      <c r="J970" s="5">
        <f>IFERROR(HousingProblemsTbl5[[#This Row],[Total Rental Units with Severe Housing Problems and Equal to or less than 80% AMI]]/HousingProblemsTbl5[[#This Row],[Total Rental Units Equal to or less than 80% AMI]], "-")</f>
        <v>0.32317073170731708</v>
      </c>
    </row>
    <row r="971" spans="1:10" x14ac:dyDescent="0.2">
      <c r="A971">
        <v>13089023311</v>
      </c>
      <c r="B971" s="7">
        <v>70</v>
      </c>
      <c r="C971" s="7">
        <v>30</v>
      </c>
      <c r="D971" s="7">
        <v>35</v>
      </c>
      <c r="E971" s="7">
        <f>SUM(HousingProblemsTbl5[[#This Row],[T2_est77]:[T2_est91]])</f>
        <v>135</v>
      </c>
      <c r="F971" s="7">
        <v>230</v>
      </c>
      <c r="G971" s="7">
        <v>50</v>
      </c>
      <c r="H971" s="7">
        <v>80</v>
      </c>
      <c r="I971" s="7">
        <f>SUM(HousingProblemsTbl5[[#This Row],[T7_est109]:[T7_est151]])</f>
        <v>360</v>
      </c>
      <c r="J971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972" spans="1:10" x14ac:dyDescent="0.2">
      <c r="A972">
        <v>13089023313</v>
      </c>
      <c r="B972" s="7">
        <v>60</v>
      </c>
      <c r="C972" s="7">
        <v>55</v>
      </c>
      <c r="D972" s="7">
        <v>0</v>
      </c>
      <c r="E972" s="7">
        <f>SUM(HousingProblemsTbl5[[#This Row],[T2_est77]:[T2_est91]])</f>
        <v>115</v>
      </c>
      <c r="F972" s="7">
        <v>60</v>
      </c>
      <c r="G972" s="7">
        <v>135</v>
      </c>
      <c r="H972" s="7">
        <v>110</v>
      </c>
      <c r="I972" s="7">
        <f>SUM(HousingProblemsTbl5[[#This Row],[T7_est109]:[T7_est151]])</f>
        <v>305</v>
      </c>
      <c r="J972" s="5">
        <f>IFERROR(HousingProblemsTbl5[[#This Row],[Total Rental Units with Severe Housing Problems and Equal to or less than 80% AMI]]/HousingProblemsTbl5[[#This Row],[Total Rental Units Equal to or less than 80% AMI]], "-")</f>
        <v>0.37704918032786883</v>
      </c>
    </row>
    <row r="973" spans="1:10" x14ac:dyDescent="0.2">
      <c r="A973">
        <v>13089023315</v>
      </c>
      <c r="B973" s="7">
        <v>10</v>
      </c>
      <c r="C973" s="7">
        <v>65</v>
      </c>
      <c r="D973" s="7">
        <v>0</v>
      </c>
      <c r="E973" s="7">
        <f>SUM(HousingProblemsTbl5[[#This Row],[T2_est77]:[T2_est91]])</f>
        <v>75</v>
      </c>
      <c r="F973" s="7">
        <v>10</v>
      </c>
      <c r="G973" s="7">
        <v>140</v>
      </c>
      <c r="H973" s="7">
        <v>10</v>
      </c>
      <c r="I973" s="7">
        <f>SUM(HousingProblemsTbl5[[#This Row],[T7_est109]:[T7_est151]])</f>
        <v>160</v>
      </c>
      <c r="J973" s="5">
        <f>IFERROR(HousingProblemsTbl5[[#This Row],[Total Rental Units with Severe Housing Problems and Equal to or less than 80% AMI]]/HousingProblemsTbl5[[#This Row],[Total Rental Units Equal to or less than 80% AMI]], "-")</f>
        <v>0.46875</v>
      </c>
    </row>
    <row r="974" spans="1:10" x14ac:dyDescent="0.2">
      <c r="A974">
        <v>13089023317</v>
      </c>
      <c r="B974" s="7">
        <v>215</v>
      </c>
      <c r="C974" s="7">
        <v>20</v>
      </c>
      <c r="D974" s="7">
        <v>10</v>
      </c>
      <c r="E974" s="7">
        <f>SUM(HousingProblemsTbl5[[#This Row],[T2_est77]:[T2_est91]])</f>
        <v>245</v>
      </c>
      <c r="F974" s="7">
        <v>375</v>
      </c>
      <c r="G974" s="7">
        <v>140</v>
      </c>
      <c r="H974" s="7">
        <v>195</v>
      </c>
      <c r="I974" s="7">
        <f>SUM(HousingProblemsTbl5[[#This Row],[T7_est109]:[T7_est151]])</f>
        <v>710</v>
      </c>
      <c r="J974" s="5">
        <f>IFERROR(HousingProblemsTbl5[[#This Row],[Total Rental Units with Severe Housing Problems and Equal to or less than 80% AMI]]/HousingProblemsTbl5[[#This Row],[Total Rental Units Equal to or less than 80% AMI]], "-")</f>
        <v>0.34507042253521125</v>
      </c>
    </row>
    <row r="975" spans="1:10" x14ac:dyDescent="0.2">
      <c r="A975">
        <v>13089023318</v>
      </c>
      <c r="B975" s="7">
        <v>10</v>
      </c>
      <c r="C975" s="7">
        <v>0</v>
      </c>
      <c r="D975" s="7">
        <v>15</v>
      </c>
      <c r="E975" s="7">
        <f>SUM(HousingProblemsTbl5[[#This Row],[T2_est77]:[T2_est91]])</f>
        <v>25</v>
      </c>
      <c r="F975" s="7">
        <v>10</v>
      </c>
      <c r="G975" s="7">
        <v>0</v>
      </c>
      <c r="H975" s="7">
        <v>70</v>
      </c>
      <c r="I975" s="7">
        <f>SUM(HousingProblemsTbl5[[#This Row],[T7_est109]:[T7_est151]])</f>
        <v>80</v>
      </c>
      <c r="J975" s="5">
        <f>IFERROR(HousingProblemsTbl5[[#This Row],[Total Rental Units with Severe Housing Problems and Equal to or less than 80% AMI]]/HousingProblemsTbl5[[#This Row],[Total Rental Units Equal to or less than 80% AMI]], "-")</f>
        <v>0.3125</v>
      </c>
    </row>
    <row r="976" spans="1:10" x14ac:dyDescent="0.2">
      <c r="A976">
        <v>13089023319</v>
      </c>
      <c r="B976" s="7">
        <v>215</v>
      </c>
      <c r="C976" s="7">
        <v>80</v>
      </c>
      <c r="D976" s="7">
        <v>30</v>
      </c>
      <c r="E976" s="7">
        <f>SUM(HousingProblemsTbl5[[#This Row],[T2_est77]:[T2_est91]])</f>
        <v>325</v>
      </c>
      <c r="F976" s="7">
        <v>290</v>
      </c>
      <c r="G976" s="7">
        <v>140</v>
      </c>
      <c r="H976" s="7">
        <v>145</v>
      </c>
      <c r="I976" s="7">
        <f>SUM(HousingProblemsTbl5[[#This Row],[T7_est109]:[T7_est151]])</f>
        <v>575</v>
      </c>
      <c r="J976" s="5">
        <f>IFERROR(HousingProblemsTbl5[[#This Row],[Total Rental Units with Severe Housing Problems and Equal to or less than 80% AMI]]/HousingProblemsTbl5[[#This Row],[Total Rental Units Equal to or less than 80% AMI]], "-")</f>
        <v>0.56521739130434778</v>
      </c>
    </row>
    <row r="977" spans="1:10" x14ac:dyDescent="0.2">
      <c r="A977">
        <v>13089023320</v>
      </c>
      <c r="B977" s="7">
        <v>560</v>
      </c>
      <c r="C977" s="7">
        <v>160</v>
      </c>
      <c r="D977" s="7">
        <v>50</v>
      </c>
      <c r="E977" s="7">
        <f>SUM(HousingProblemsTbl5[[#This Row],[T2_est77]:[T2_est91]])</f>
        <v>770</v>
      </c>
      <c r="F977" s="7">
        <v>590</v>
      </c>
      <c r="G977" s="7">
        <v>270</v>
      </c>
      <c r="H977" s="7">
        <v>260</v>
      </c>
      <c r="I977" s="7">
        <f>SUM(HousingProblemsTbl5[[#This Row],[T7_est109]:[T7_est151]])</f>
        <v>1120</v>
      </c>
      <c r="J977" s="5">
        <f>IFERROR(HousingProblemsTbl5[[#This Row],[Total Rental Units with Severe Housing Problems and Equal to or less than 80% AMI]]/HousingProblemsTbl5[[#This Row],[Total Rental Units Equal to or less than 80% AMI]], "-")</f>
        <v>0.6875</v>
      </c>
    </row>
    <row r="978" spans="1:10" x14ac:dyDescent="0.2">
      <c r="A978">
        <v>13089023321</v>
      </c>
      <c r="B978" s="7">
        <v>140</v>
      </c>
      <c r="C978" s="7">
        <v>65</v>
      </c>
      <c r="D978" s="7">
        <v>0</v>
      </c>
      <c r="E978" s="7">
        <f>SUM(HousingProblemsTbl5[[#This Row],[T2_est77]:[T2_est91]])</f>
        <v>205</v>
      </c>
      <c r="F978" s="7">
        <v>235</v>
      </c>
      <c r="G978" s="7">
        <v>210</v>
      </c>
      <c r="H978" s="7">
        <v>315</v>
      </c>
      <c r="I978" s="7">
        <f>SUM(HousingProblemsTbl5[[#This Row],[T7_est109]:[T7_est151]])</f>
        <v>760</v>
      </c>
      <c r="J978" s="5">
        <f>IFERROR(HousingProblemsTbl5[[#This Row],[Total Rental Units with Severe Housing Problems and Equal to or less than 80% AMI]]/HousingProblemsTbl5[[#This Row],[Total Rental Units Equal to or less than 80% AMI]], "-")</f>
        <v>0.26973684210526316</v>
      </c>
    </row>
    <row r="979" spans="1:10" x14ac:dyDescent="0.2">
      <c r="A979">
        <v>13089023322</v>
      </c>
      <c r="B979" s="7">
        <v>55</v>
      </c>
      <c r="C979" s="7">
        <v>155</v>
      </c>
      <c r="D979" s="7">
        <v>0</v>
      </c>
      <c r="E979" s="7">
        <f>SUM(HousingProblemsTbl5[[#This Row],[T2_est77]:[T2_est91]])</f>
        <v>210</v>
      </c>
      <c r="F979" s="7">
        <v>55</v>
      </c>
      <c r="G979" s="7">
        <v>200</v>
      </c>
      <c r="H979" s="7">
        <v>175</v>
      </c>
      <c r="I979" s="7">
        <f>SUM(HousingProblemsTbl5[[#This Row],[T7_est109]:[T7_est151]])</f>
        <v>430</v>
      </c>
      <c r="J979" s="5">
        <f>IFERROR(HousingProblemsTbl5[[#This Row],[Total Rental Units with Severe Housing Problems and Equal to or less than 80% AMI]]/HousingProblemsTbl5[[#This Row],[Total Rental Units Equal to or less than 80% AMI]], "-")</f>
        <v>0.48837209302325579</v>
      </c>
    </row>
    <row r="980" spans="1:10" x14ac:dyDescent="0.2">
      <c r="A980">
        <v>13089023323</v>
      </c>
      <c r="B980" s="7">
        <v>25</v>
      </c>
      <c r="C980" s="7">
        <v>0</v>
      </c>
      <c r="D980" s="7">
        <v>0</v>
      </c>
      <c r="E980" s="7">
        <f>SUM(HousingProblemsTbl5[[#This Row],[T2_est77]:[T2_est91]])</f>
        <v>25</v>
      </c>
      <c r="F980" s="7">
        <v>25</v>
      </c>
      <c r="G980" s="7">
        <v>25</v>
      </c>
      <c r="H980" s="7">
        <v>4</v>
      </c>
      <c r="I980" s="7">
        <f>SUM(HousingProblemsTbl5[[#This Row],[T7_est109]:[T7_est151]])</f>
        <v>54</v>
      </c>
      <c r="J980" s="5">
        <f>IFERROR(HousingProblemsTbl5[[#This Row],[Total Rental Units with Severe Housing Problems and Equal to or less than 80% AMI]]/HousingProblemsTbl5[[#This Row],[Total Rental Units Equal to or less than 80% AMI]], "-")</f>
        <v>0.46296296296296297</v>
      </c>
    </row>
    <row r="981" spans="1:10" x14ac:dyDescent="0.2">
      <c r="A981">
        <v>13089023324</v>
      </c>
      <c r="B981" s="7">
        <v>0</v>
      </c>
      <c r="C981" s="7">
        <v>0</v>
      </c>
      <c r="D981" s="7">
        <v>0</v>
      </c>
      <c r="E981" s="7">
        <f>SUM(HousingProblemsTbl5[[#This Row],[T2_est77]:[T2_est91]])</f>
        <v>0</v>
      </c>
      <c r="F981" s="7">
        <v>0</v>
      </c>
      <c r="G981" s="7">
        <v>0</v>
      </c>
      <c r="H981" s="7">
        <v>15</v>
      </c>
      <c r="I981" s="7">
        <f>SUM(HousingProblemsTbl5[[#This Row],[T7_est109]:[T7_est151]])</f>
        <v>15</v>
      </c>
      <c r="J98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82" spans="1:10" x14ac:dyDescent="0.2">
      <c r="A982">
        <v>13089023325</v>
      </c>
      <c r="B982" s="7">
        <v>0</v>
      </c>
      <c r="C982" s="7">
        <v>0</v>
      </c>
      <c r="D982" s="7">
        <v>0</v>
      </c>
      <c r="E982" s="7">
        <f>SUM(HousingProblemsTbl5[[#This Row],[T2_est77]:[T2_est91]])</f>
        <v>0</v>
      </c>
      <c r="F982" s="7">
        <v>0</v>
      </c>
      <c r="G982" s="7">
        <v>0</v>
      </c>
      <c r="H982" s="7">
        <v>20</v>
      </c>
      <c r="I982" s="7">
        <f>SUM(HousingProblemsTbl5[[#This Row],[T7_est109]:[T7_est151]])</f>
        <v>20</v>
      </c>
      <c r="J98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83" spans="1:10" x14ac:dyDescent="0.2">
      <c r="A983">
        <v>13089023326</v>
      </c>
      <c r="B983" s="7">
        <v>45</v>
      </c>
      <c r="C983" s="7">
        <v>0</v>
      </c>
      <c r="D983" s="7">
        <v>0</v>
      </c>
      <c r="E983" s="7">
        <f>SUM(HousingProblemsTbl5[[#This Row],[T2_est77]:[T2_est91]])</f>
        <v>45</v>
      </c>
      <c r="F983" s="7">
        <v>95</v>
      </c>
      <c r="G983" s="7">
        <v>0</v>
      </c>
      <c r="H983" s="7">
        <v>205</v>
      </c>
      <c r="I983" s="7">
        <f>SUM(HousingProblemsTbl5[[#This Row],[T7_est109]:[T7_est151]])</f>
        <v>300</v>
      </c>
      <c r="J983" s="5">
        <f>IFERROR(HousingProblemsTbl5[[#This Row],[Total Rental Units with Severe Housing Problems and Equal to or less than 80% AMI]]/HousingProblemsTbl5[[#This Row],[Total Rental Units Equal to or less than 80% AMI]], "-")</f>
        <v>0.15</v>
      </c>
    </row>
    <row r="984" spans="1:10" x14ac:dyDescent="0.2">
      <c r="A984">
        <v>13089023327</v>
      </c>
      <c r="B984" s="7">
        <v>115</v>
      </c>
      <c r="C984" s="7">
        <v>85</v>
      </c>
      <c r="D984" s="7">
        <v>25</v>
      </c>
      <c r="E984" s="7">
        <f>SUM(HousingProblemsTbl5[[#This Row],[T2_est77]:[T2_est91]])</f>
        <v>225</v>
      </c>
      <c r="F984" s="7">
        <v>115</v>
      </c>
      <c r="G984" s="7">
        <v>285</v>
      </c>
      <c r="H984" s="7">
        <v>305</v>
      </c>
      <c r="I984" s="7">
        <f>SUM(HousingProblemsTbl5[[#This Row],[T7_est109]:[T7_est151]])</f>
        <v>705</v>
      </c>
      <c r="J984" s="5">
        <f>IFERROR(HousingProblemsTbl5[[#This Row],[Total Rental Units with Severe Housing Problems and Equal to or less than 80% AMI]]/HousingProblemsTbl5[[#This Row],[Total Rental Units Equal to or less than 80% AMI]], "-")</f>
        <v>0.31914893617021278</v>
      </c>
    </row>
    <row r="985" spans="1:10" x14ac:dyDescent="0.2">
      <c r="A985">
        <v>13089023328</v>
      </c>
      <c r="B985" s="7">
        <v>145</v>
      </c>
      <c r="C985" s="7">
        <v>45</v>
      </c>
      <c r="D985" s="7">
        <v>0</v>
      </c>
      <c r="E985" s="7">
        <f>SUM(HousingProblemsTbl5[[#This Row],[T2_est77]:[T2_est91]])</f>
        <v>190</v>
      </c>
      <c r="F985" s="7">
        <v>255</v>
      </c>
      <c r="G985" s="7">
        <v>45</v>
      </c>
      <c r="H985" s="7">
        <v>255</v>
      </c>
      <c r="I985" s="7">
        <f>SUM(HousingProblemsTbl5[[#This Row],[T7_est109]:[T7_est151]])</f>
        <v>555</v>
      </c>
      <c r="J985" s="5">
        <f>IFERROR(HousingProblemsTbl5[[#This Row],[Total Rental Units with Severe Housing Problems and Equal to or less than 80% AMI]]/HousingProblemsTbl5[[#This Row],[Total Rental Units Equal to or less than 80% AMI]], "-")</f>
        <v>0.34234234234234234</v>
      </c>
    </row>
    <row r="986" spans="1:10" x14ac:dyDescent="0.2">
      <c r="A986">
        <v>13089023329</v>
      </c>
      <c r="B986" s="7">
        <v>0</v>
      </c>
      <c r="C986" s="7">
        <v>0</v>
      </c>
      <c r="D986" s="7">
        <v>0</v>
      </c>
      <c r="E986" s="7">
        <f>SUM(HousingProblemsTbl5[[#This Row],[T2_est77]:[T2_est91]])</f>
        <v>0</v>
      </c>
      <c r="F986" s="7">
        <v>0</v>
      </c>
      <c r="G986" s="7">
        <v>50</v>
      </c>
      <c r="H986" s="7">
        <v>85</v>
      </c>
      <c r="I986" s="7">
        <f>SUM(HousingProblemsTbl5[[#This Row],[T7_est109]:[T7_est151]])</f>
        <v>135</v>
      </c>
      <c r="J98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87" spans="1:10" x14ac:dyDescent="0.2">
      <c r="A987">
        <v>13089023330</v>
      </c>
      <c r="B987" s="7">
        <v>0</v>
      </c>
      <c r="C987" s="7">
        <v>0</v>
      </c>
      <c r="D987" s="7">
        <v>0</v>
      </c>
      <c r="E987" s="7">
        <f>SUM(HousingProblemsTbl5[[#This Row],[T2_est77]:[T2_est91]])</f>
        <v>0</v>
      </c>
      <c r="F987" s="7">
        <v>0</v>
      </c>
      <c r="G987" s="7">
        <v>0</v>
      </c>
      <c r="H987" s="7">
        <v>15</v>
      </c>
      <c r="I987" s="7">
        <f>SUM(HousingProblemsTbl5[[#This Row],[T7_est109]:[T7_est151]])</f>
        <v>15</v>
      </c>
      <c r="J98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88" spans="1:10" x14ac:dyDescent="0.2">
      <c r="A988">
        <v>13089023331</v>
      </c>
      <c r="B988" s="7">
        <v>25</v>
      </c>
      <c r="C988" s="7">
        <v>0</v>
      </c>
      <c r="D988" s="7">
        <v>0</v>
      </c>
      <c r="E988" s="7">
        <f>SUM(HousingProblemsTbl5[[#This Row],[T2_est77]:[T2_est91]])</f>
        <v>25</v>
      </c>
      <c r="F988" s="7">
        <v>30</v>
      </c>
      <c r="G988" s="7">
        <v>150</v>
      </c>
      <c r="H988" s="7">
        <v>220</v>
      </c>
      <c r="I988" s="7">
        <f>SUM(HousingProblemsTbl5[[#This Row],[T7_est109]:[T7_est151]])</f>
        <v>400</v>
      </c>
      <c r="J988" s="5">
        <f>IFERROR(HousingProblemsTbl5[[#This Row],[Total Rental Units with Severe Housing Problems and Equal to or less than 80% AMI]]/HousingProblemsTbl5[[#This Row],[Total Rental Units Equal to or less than 80% AMI]], "-")</f>
        <v>6.25E-2</v>
      </c>
    </row>
    <row r="989" spans="1:10" x14ac:dyDescent="0.2">
      <c r="A989">
        <v>13089023332</v>
      </c>
      <c r="B989" s="7">
        <v>10</v>
      </c>
      <c r="C989" s="7">
        <v>0</v>
      </c>
      <c r="D989" s="7">
        <v>0</v>
      </c>
      <c r="E989" s="7">
        <f>SUM(HousingProblemsTbl5[[#This Row],[T2_est77]:[T2_est91]])</f>
        <v>10</v>
      </c>
      <c r="F989" s="7">
        <v>85</v>
      </c>
      <c r="G989" s="7">
        <v>0</v>
      </c>
      <c r="H989" s="7">
        <v>60</v>
      </c>
      <c r="I989" s="7">
        <f>SUM(HousingProblemsTbl5[[#This Row],[T7_est109]:[T7_est151]])</f>
        <v>145</v>
      </c>
      <c r="J989" s="5">
        <f>IFERROR(HousingProblemsTbl5[[#This Row],[Total Rental Units with Severe Housing Problems and Equal to or less than 80% AMI]]/HousingProblemsTbl5[[#This Row],[Total Rental Units Equal to or less than 80% AMI]], "-")</f>
        <v>6.8965517241379309E-2</v>
      </c>
    </row>
    <row r="990" spans="1:10" x14ac:dyDescent="0.2">
      <c r="A990">
        <v>13089023410</v>
      </c>
      <c r="B990" s="7">
        <v>165</v>
      </c>
      <c r="C990" s="7">
        <v>75</v>
      </c>
      <c r="D990" s="7">
        <v>35</v>
      </c>
      <c r="E990" s="7">
        <f>SUM(HousingProblemsTbl5[[#This Row],[T2_est77]:[T2_est91]])</f>
        <v>275</v>
      </c>
      <c r="F990" s="7">
        <v>270</v>
      </c>
      <c r="G990" s="7">
        <v>305</v>
      </c>
      <c r="H990" s="7">
        <v>275</v>
      </c>
      <c r="I990" s="7">
        <f>SUM(HousingProblemsTbl5[[#This Row],[T7_est109]:[T7_est151]])</f>
        <v>850</v>
      </c>
      <c r="J990" s="5">
        <f>IFERROR(HousingProblemsTbl5[[#This Row],[Total Rental Units with Severe Housing Problems and Equal to or less than 80% AMI]]/HousingProblemsTbl5[[#This Row],[Total Rental Units Equal to or less than 80% AMI]], "-")</f>
        <v>0.3235294117647059</v>
      </c>
    </row>
    <row r="991" spans="1:10" x14ac:dyDescent="0.2">
      <c r="A991">
        <v>13089023411</v>
      </c>
      <c r="B991" s="7">
        <v>120</v>
      </c>
      <c r="C991" s="7">
        <v>55</v>
      </c>
      <c r="D991" s="7">
        <v>0</v>
      </c>
      <c r="E991" s="7">
        <f>SUM(HousingProblemsTbl5[[#This Row],[T2_est77]:[T2_est91]])</f>
        <v>175</v>
      </c>
      <c r="F991" s="7">
        <v>150</v>
      </c>
      <c r="G991" s="7">
        <v>180</v>
      </c>
      <c r="H991" s="7">
        <v>170</v>
      </c>
      <c r="I991" s="7">
        <f>SUM(HousingProblemsTbl5[[#This Row],[T7_est109]:[T7_est151]])</f>
        <v>500</v>
      </c>
      <c r="J991" s="5">
        <f>IFERROR(HousingProblemsTbl5[[#This Row],[Total Rental Units with Severe Housing Problems and Equal to or less than 80% AMI]]/HousingProblemsTbl5[[#This Row],[Total Rental Units Equal to or less than 80% AMI]], "-")</f>
        <v>0.35</v>
      </c>
    </row>
    <row r="992" spans="1:10" x14ac:dyDescent="0.2">
      <c r="A992">
        <v>13089023413</v>
      </c>
      <c r="B992" s="7">
        <v>0</v>
      </c>
      <c r="C992" s="7">
        <v>0</v>
      </c>
      <c r="D992" s="7">
        <v>0</v>
      </c>
      <c r="E992" s="7">
        <f>SUM(HousingProblemsTbl5[[#This Row],[T2_est77]:[T2_est91]])</f>
        <v>0</v>
      </c>
      <c r="F992" s="7">
        <v>0</v>
      </c>
      <c r="G992" s="7">
        <v>35</v>
      </c>
      <c r="H992" s="7">
        <v>4</v>
      </c>
      <c r="I992" s="7">
        <f>SUM(HousingProblemsTbl5[[#This Row],[T7_est109]:[T7_est151]])</f>
        <v>39</v>
      </c>
      <c r="J99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993" spans="1:10" x14ac:dyDescent="0.2">
      <c r="A993">
        <v>13089023422</v>
      </c>
      <c r="B993" s="7">
        <v>140</v>
      </c>
      <c r="C993" s="7">
        <v>50</v>
      </c>
      <c r="D993" s="7">
        <v>0</v>
      </c>
      <c r="E993" s="7">
        <f>SUM(HousingProblemsTbl5[[#This Row],[T2_est77]:[T2_est91]])</f>
        <v>190</v>
      </c>
      <c r="F993" s="7">
        <v>140</v>
      </c>
      <c r="G993" s="7">
        <v>95</v>
      </c>
      <c r="H993" s="7">
        <v>75</v>
      </c>
      <c r="I993" s="7">
        <f>SUM(HousingProblemsTbl5[[#This Row],[T7_est109]:[T7_est151]])</f>
        <v>310</v>
      </c>
      <c r="J993" s="5">
        <f>IFERROR(HousingProblemsTbl5[[#This Row],[Total Rental Units with Severe Housing Problems and Equal to or less than 80% AMI]]/HousingProblemsTbl5[[#This Row],[Total Rental Units Equal to or less than 80% AMI]], "-")</f>
        <v>0.61290322580645162</v>
      </c>
    </row>
    <row r="994" spans="1:10" x14ac:dyDescent="0.2">
      <c r="A994">
        <v>13089023424</v>
      </c>
      <c r="B994" s="7">
        <v>65</v>
      </c>
      <c r="C994" s="7">
        <v>35</v>
      </c>
      <c r="D994" s="7">
        <v>15</v>
      </c>
      <c r="E994" s="7">
        <f>SUM(HousingProblemsTbl5[[#This Row],[T2_est77]:[T2_est91]])</f>
        <v>115</v>
      </c>
      <c r="F994" s="7">
        <v>90</v>
      </c>
      <c r="G994" s="7">
        <v>35</v>
      </c>
      <c r="H994" s="7">
        <v>85</v>
      </c>
      <c r="I994" s="7">
        <f>SUM(HousingProblemsTbl5[[#This Row],[T7_est109]:[T7_est151]])</f>
        <v>210</v>
      </c>
      <c r="J994" s="5">
        <f>IFERROR(HousingProblemsTbl5[[#This Row],[Total Rental Units with Severe Housing Problems and Equal to or less than 80% AMI]]/HousingProblemsTbl5[[#This Row],[Total Rental Units Equal to or less than 80% AMI]], "-")</f>
        <v>0.54761904761904767</v>
      </c>
    </row>
    <row r="995" spans="1:10" x14ac:dyDescent="0.2">
      <c r="A995">
        <v>13089023425</v>
      </c>
      <c r="B995" s="7">
        <v>75</v>
      </c>
      <c r="C995" s="7">
        <v>50</v>
      </c>
      <c r="D995" s="7">
        <v>0</v>
      </c>
      <c r="E995" s="7">
        <f>SUM(HousingProblemsTbl5[[#This Row],[T2_est77]:[T2_est91]])</f>
        <v>125</v>
      </c>
      <c r="F995" s="7">
        <v>75</v>
      </c>
      <c r="G995" s="7">
        <v>80</v>
      </c>
      <c r="H995" s="7">
        <v>130</v>
      </c>
      <c r="I995" s="7">
        <f>SUM(HousingProblemsTbl5[[#This Row],[T7_est109]:[T7_est151]])</f>
        <v>285</v>
      </c>
      <c r="J995" s="5">
        <f>IFERROR(HousingProblemsTbl5[[#This Row],[Total Rental Units with Severe Housing Problems and Equal to or less than 80% AMI]]/HousingProblemsTbl5[[#This Row],[Total Rental Units Equal to or less than 80% AMI]], "-")</f>
        <v>0.43859649122807015</v>
      </c>
    </row>
    <row r="996" spans="1:10" x14ac:dyDescent="0.2">
      <c r="A996">
        <v>13089023426</v>
      </c>
      <c r="B996" s="7">
        <v>55</v>
      </c>
      <c r="C996" s="7">
        <v>40</v>
      </c>
      <c r="D996" s="7">
        <v>0</v>
      </c>
      <c r="E996" s="7">
        <f>SUM(HousingProblemsTbl5[[#This Row],[T2_est77]:[T2_est91]])</f>
        <v>95</v>
      </c>
      <c r="F996" s="7">
        <v>55</v>
      </c>
      <c r="G996" s="7">
        <v>220</v>
      </c>
      <c r="H996" s="7">
        <v>15</v>
      </c>
      <c r="I996" s="7">
        <f>SUM(HousingProblemsTbl5[[#This Row],[T7_est109]:[T7_est151]])</f>
        <v>290</v>
      </c>
      <c r="J996" s="5">
        <f>IFERROR(HousingProblemsTbl5[[#This Row],[Total Rental Units with Severe Housing Problems and Equal to or less than 80% AMI]]/HousingProblemsTbl5[[#This Row],[Total Rental Units Equal to or less than 80% AMI]], "-")</f>
        <v>0.32758620689655171</v>
      </c>
    </row>
    <row r="997" spans="1:10" x14ac:dyDescent="0.2">
      <c r="A997">
        <v>13089023427</v>
      </c>
      <c r="B997" s="7">
        <v>55</v>
      </c>
      <c r="C997" s="7">
        <v>40</v>
      </c>
      <c r="D997" s="7">
        <v>15</v>
      </c>
      <c r="E997" s="7">
        <f>SUM(HousingProblemsTbl5[[#This Row],[T2_est77]:[T2_est91]])</f>
        <v>110</v>
      </c>
      <c r="F997" s="7">
        <v>55</v>
      </c>
      <c r="G997" s="7">
        <v>45</v>
      </c>
      <c r="H997" s="7">
        <v>40</v>
      </c>
      <c r="I997" s="7">
        <f>SUM(HousingProblemsTbl5[[#This Row],[T7_est109]:[T7_est151]])</f>
        <v>140</v>
      </c>
      <c r="J997" s="5">
        <f>IFERROR(HousingProblemsTbl5[[#This Row],[Total Rental Units with Severe Housing Problems and Equal to or less than 80% AMI]]/HousingProblemsTbl5[[#This Row],[Total Rental Units Equal to or less than 80% AMI]], "-")</f>
        <v>0.7857142857142857</v>
      </c>
    </row>
    <row r="998" spans="1:10" x14ac:dyDescent="0.2">
      <c r="A998">
        <v>13089023429</v>
      </c>
      <c r="B998" s="7">
        <v>155</v>
      </c>
      <c r="C998" s="7">
        <v>80</v>
      </c>
      <c r="D998" s="7">
        <v>0</v>
      </c>
      <c r="E998" s="7">
        <f>SUM(HousingProblemsTbl5[[#This Row],[T2_est77]:[T2_est91]])</f>
        <v>235</v>
      </c>
      <c r="F998" s="7">
        <v>415</v>
      </c>
      <c r="G998" s="7">
        <v>230</v>
      </c>
      <c r="H998" s="7">
        <v>185</v>
      </c>
      <c r="I998" s="7">
        <f>SUM(HousingProblemsTbl5[[#This Row],[T7_est109]:[T7_est151]])</f>
        <v>830</v>
      </c>
      <c r="J998" s="5">
        <f>IFERROR(HousingProblemsTbl5[[#This Row],[Total Rental Units with Severe Housing Problems and Equal to or less than 80% AMI]]/HousingProblemsTbl5[[#This Row],[Total Rental Units Equal to or less than 80% AMI]], "-")</f>
        <v>0.28313253012048195</v>
      </c>
    </row>
    <row r="999" spans="1:10" x14ac:dyDescent="0.2">
      <c r="A999">
        <v>13089023430</v>
      </c>
      <c r="B999" s="7">
        <v>390</v>
      </c>
      <c r="C999" s="7">
        <v>185</v>
      </c>
      <c r="D999" s="7">
        <v>0</v>
      </c>
      <c r="E999" s="7">
        <f>SUM(HousingProblemsTbl5[[#This Row],[T2_est77]:[T2_est91]])</f>
        <v>575</v>
      </c>
      <c r="F999" s="7">
        <v>435</v>
      </c>
      <c r="G999" s="7">
        <v>305</v>
      </c>
      <c r="H999" s="7">
        <v>195</v>
      </c>
      <c r="I999" s="7">
        <f>SUM(HousingProblemsTbl5[[#This Row],[T7_est109]:[T7_est151]])</f>
        <v>935</v>
      </c>
      <c r="J999" s="5">
        <f>IFERROR(HousingProblemsTbl5[[#This Row],[Total Rental Units with Severe Housing Problems and Equal to or less than 80% AMI]]/HousingProblemsTbl5[[#This Row],[Total Rental Units Equal to or less than 80% AMI]], "-")</f>
        <v>0.61497326203208558</v>
      </c>
    </row>
    <row r="1000" spans="1:10" x14ac:dyDescent="0.2">
      <c r="A1000">
        <v>13089023431</v>
      </c>
      <c r="B1000" s="7">
        <v>25</v>
      </c>
      <c r="C1000" s="7">
        <v>105</v>
      </c>
      <c r="D1000" s="7">
        <v>20</v>
      </c>
      <c r="E1000" s="7">
        <f>SUM(HousingProblemsTbl5[[#This Row],[T2_est77]:[T2_est91]])</f>
        <v>150</v>
      </c>
      <c r="F1000" s="7">
        <v>25</v>
      </c>
      <c r="G1000" s="7">
        <v>135</v>
      </c>
      <c r="H1000" s="7">
        <v>185</v>
      </c>
      <c r="I1000" s="7">
        <f>SUM(HousingProblemsTbl5[[#This Row],[T7_est109]:[T7_est151]])</f>
        <v>345</v>
      </c>
      <c r="J1000" s="5">
        <f>IFERROR(HousingProblemsTbl5[[#This Row],[Total Rental Units with Severe Housing Problems and Equal to or less than 80% AMI]]/HousingProblemsTbl5[[#This Row],[Total Rental Units Equal to or less than 80% AMI]], "-")</f>
        <v>0.43478260869565216</v>
      </c>
    </row>
    <row r="1001" spans="1:10" x14ac:dyDescent="0.2">
      <c r="A1001">
        <v>13089023432</v>
      </c>
      <c r="B1001" s="7">
        <v>0</v>
      </c>
      <c r="C1001" s="7">
        <v>0</v>
      </c>
      <c r="D1001" s="7">
        <v>0</v>
      </c>
      <c r="E1001" s="7">
        <f>SUM(HousingProblemsTbl5[[#This Row],[T2_est77]:[T2_est91]])</f>
        <v>0</v>
      </c>
      <c r="F1001" s="7">
        <v>0</v>
      </c>
      <c r="G1001" s="7">
        <v>110</v>
      </c>
      <c r="H1001" s="7">
        <v>40</v>
      </c>
      <c r="I1001" s="7">
        <f>SUM(HousingProblemsTbl5[[#This Row],[T7_est109]:[T7_est151]])</f>
        <v>150</v>
      </c>
      <c r="J100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02" spans="1:10" x14ac:dyDescent="0.2">
      <c r="A1002">
        <v>13089023433</v>
      </c>
      <c r="B1002" s="7">
        <v>140</v>
      </c>
      <c r="C1002" s="7">
        <v>15</v>
      </c>
      <c r="D1002" s="7">
        <v>0</v>
      </c>
      <c r="E1002" s="7">
        <f>SUM(HousingProblemsTbl5[[#This Row],[T2_est77]:[T2_est91]])</f>
        <v>155</v>
      </c>
      <c r="F1002" s="7">
        <v>140</v>
      </c>
      <c r="G1002" s="7">
        <v>85</v>
      </c>
      <c r="H1002" s="7">
        <v>185</v>
      </c>
      <c r="I1002" s="7">
        <f>SUM(HousingProblemsTbl5[[#This Row],[T7_est109]:[T7_est151]])</f>
        <v>410</v>
      </c>
      <c r="J1002" s="5">
        <f>IFERROR(HousingProblemsTbl5[[#This Row],[Total Rental Units with Severe Housing Problems and Equal to or less than 80% AMI]]/HousingProblemsTbl5[[#This Row],[Total Rental Units Equal to or less than 80% AMI]], "-")</f>
        <v>0.37804878048780488</v>
      </c>
    </row>
    <row r="1003" spans="1:10" x14ac:dyDescent="0.2">
      <c r="A1003">
        <v>13089023434</v>
      </c>
      <c r="B1003" s="7">
        <v>0</v>
      </c>
      <c r="C1003" s="7">
        <v>0</v>
      </c>
      <c r="D1003" s="7">
        <v>0</v>
      </c>
      <c r="E1003" s="7">
        <f>SUM(HousingProblemsTbl5[[#This Row],[T2_est77]:[T2_est91]])</f>
        <v>0</v>
      </c>
      <c r="F1003" s="7">
        <v>0</v>
      </c>
      <c r="G1003" s="7">
        <v>135</v>
      </c>
      <c r="H1003" s="7">
        <v>0</v>
      </c>
      <c r="I1003" s="7">
        <f>SUM(HousingProblemsTbl5[[#This Row],[T7_est109]:[T7_est151]])</f>
        <v>135</v>
      </c>
      <c r="J100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04" spans="1:10" x14ac:dyDescent="0.2">
      <c r="A1004">
        <v>13089023435</v>
      </c>
      <c r="B1004" s="7">
        <v>115</v>
      </c>
      <c r="C1004" s="7">
        <v>155</v>
      </c>
      <c r="D1004" s="7">
        <v>0</v>
      </c>
      <c r="E1004" s="7">
        <f>SUM(HousingProblemsTbl5[[#This Row],[T2_est77]:[T2_est91]])</f>
        <v>270</v>
      </c>
      <c r="F1004" s="7">
        <v>115</v>
      </c>
      <c r="G1004" s="7">
        <v>200</v>
      </c>
      <c r="H1004" s="7">
        <v>350</v>
      </c>
      <c r="I1004" s="7">
        <f>SUM(HousingProblemsTbl5[[#This Row],[T7_est109]:[T7_est151]])</f>
        <v>665</v>
      </c>
      <c r="J1004" s="5">
        <f>IFERROR(HousingProblemsTbl5[[#This Row],[Total Rental Units with Severe Housing Problems and Equal to or less than 80% AMI]]/HousingProblemsTbl5[[#This Row],[Total Rental Units Equal to or less than 80% AMI]], "-")</f>
        <v>0.40601503759398494</v>
      </c>
    </row>
    <row r="1005" spans="1:10" x14ac:dyDescent="0.2">
      <c r="A1005">
        <v>13089023436</v>
      </c>
      <c r="B1005" s="7">
        <v>0</v>
      </c>
      <c r="C1005" s="7">
        <v>0</v>
      </c>
      <c r="D1005" s="7">
        <v>0</v>
      </c>
      <c r="E1005" s="7">
        <f>SUM(HousingProblemsTbl5[[#This Row],[T2_est77]:[T2_est91]])</f>
        <v>0</v>
      </c>
      <c r="F1005" s="7">
        <v>0</v>
      </c>
      <c r="G1005" s="7">
        <v>35</v>
      </c>
      <c r="H1005" s="7">
        <v>60</v>
      </c>
      <c r="I1005" s="7">
        <f>SUM(HousingProblemsTbl5[[#This Row],[T7_est109]:[T7_est151]])</f>
        <v>95</v>
      </c>
      <c r="J100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06" spans="1:10" x14ac:dyDescent="0.2">
      <c r="A1006">
        <v>13089023437</v>
      </c>
      <c r="B1006" s="7">
        <v>45</v>
      </c>
      <c r="C1006" s="7">
        <v>0</v>
      </c>
      <c r="D1006" s="7">
        <v>0</v>
      </c>
      <c r="E1006" s="7">
        <f>SUM(HousingProblemsTbl5[[#This Row],[T2_est77]:[T2_est91]])</f>
        <v>45</v>
      </c>
      <c r="F1006" s="7">
        <v>100</v>
      </c>
      <c r="G1006" s="7">
        <v>0</v>
      </c>
      <c r="H1006" s="7">
        <v>10</v>
      </c>
      <c r="I1006" s="7">
        <f>SUM(HousingProblemsTbl5[[#This Row],[T7_est109]:[T7_est151]])</f>
        <v>110</v>
      </c>
      <c r="J1006" s="5">
        <f>IFERROR(HousingProblemsTbl5[[#This Row],[Total Rental Units with Severe Housing Problems and Equal to or less than 80% AMI]]/HousingProblemsTbl5[[#This Row],[Total Rental Units Equal to or less than 80% AMI]], "-")</f>
        <v>0.40909090909090912</v>
      </c>
    </row>
    <row r="1007" spans="1:10" x14ac:dyDescent="0.2">
      <c r="A1007">
        <v>13089023438</v>
      </c>
      <c r="B1007" s="7">
        <v>145</v>
      </c>
      <c r="C1007" s="7">
        <v>0</v>
      </c>
      <c r="D1007" s="7">
        <v>0</v>
      </c>
      <c r="E1007" s="7">
        <f>SUM(HousingProblemsTbl5[[#This Row],[T2_est77]:[T2_est91]])</f>
        <v>145</v>
      </c>
      <c r="F1007" s="7">
        <v>210</v>
      </c>
      <c r="G1007" s="7">
        <v>70</v>
      </c>
      <c r="H1007" s="7">
        <v>205</v>
      </c>
      <c r="I1007" s="7">
        <f>SUM(HousingProblemsTbl5[[#This Row],[T7_est109]:[T7_est151]])</f>
        <v>485</v>
      </c>
      <c r="J1007" s="5">
        <f>IFERROR(HousingProblemsTbl5[[#This Row],[Total Rental Units with Severe Housing Problems and Equal to or less than 80% AMI]]/HousingProblemsTbl5[[#This Row],[Total Rental Units Equal to or less than 80% AMI]], "-")</f>
        <v>0.29896907216494845</v>
      </c>
    </row>
    <row r="1008" spans="1:10" x14ac:dyDescent="0.2">
      <c r="A1008">
        <v>13089023439</v>
      </c>
      <c r="B1008" s="7">
        <v>145</v>
      </c>
      <c r="C1008" s="7">
        <v>60</v>
      </c>
      <c r="D1008" s="7">
        <v>0</v>
      </c>
      <c r="E1008" s="7">
        <f>SUM(HousingProblemsTbl5[[#This Row],[T2_est77]:[T2_est91]])</f>
        <v>205</v>
      </c>
      <c r="F1008" s="7">
        <v>185</v>
      </c>
      <c r="G1008" s="7">
        <v>325</v>
      </c>
      <c r="H1008" s="7">
        <v>95</v>
      </c>
      <c r="I1008" s="7">
        <f>SUM(HousingProblemsTbl5[[#This Row],[T7_est109]:[T7_est151]])</f>
        <v>605</v>
      </c>
      <c r="J1008" s="5">
        <f>IFERROR(HousingProblemsTbl5[[#This Row],[Total Rental Units with Severe Housing Problems and Equal to or less than 80% AMI]]/HousingProblemsTbl5[[#This Row],[Total Rental Units Equal to or less than 80% AMI]], "-")</f>
        <v>0.33884297520661155</v>
      </c>
    </row>
    <row r="1009" spans="1:10" x14ac:dyDescent="0.2">
      <c r="A1009">
        <v>13089023440</v>
      </c>
      <c r="B1009" s="7">
        <v>105</v>
      </c>
      <c r="C1009" s="7">
        <v>260</v>
      </c>
      <c r="D1009" s="7">
        <v>0</v>
      </c>
      <c r="E1009" s="7">
        <f>SUM(HousingProblemsTbl5[[#This Row],[T2_est77]:[T2_est91]])</f>
        <v>365</v>
      </c>
      <c r="F1009" s="7">
        <v>170</v>
      </c>
      <c r="G1009" s="7">
        <v>260</v>
      </c>
      <c r="H1009" s="7">
        <v>215</v>
      </c>
      <c r="I1009" s="7">
        <f>SUM(HousingProblemsTbl5[[#This Row],[T7_est109]:[T7_est151]])</f>
        <v>645</v>
      </c>
      <c r="J1009" s="5">
        <f>IFERROR(HousingProblemsTbl5[[#This Row],[Total Rental Units with Severe Housing Problems and Equal to or less than 80% AMI]]/HousingProblemsTbl5[[#This Row],[Total Rental Units Equal to or less than 80% AMI]], "-")</f>
        <v>0.56589147286821706</v>
      </c>
    </row>
    <row r="1010" spans="1:10" x14ac:dyDescent="0.2">
      <c r="A1010">
        <v>13089023441</v>
      </c>
      <c r="B1010" s="7">
        <v>0</v>
      </c>
      <c r="C1010" s="7">
        <v>40</v>
      </c>
      <c r="D1010" s="7">
        <v>0</v>
      </c>
      <c r="E1010" s="7">
        <f>SUM(HousingProblemsTbl5[[#This Row],[T2_est77]:[T2_est91]])</f>
        <v>40</v>
      </c>
      <c r="F1010" s="7">
        <v>0</v>
      </c>
      <c r="G1010" s="7">
        <v>100</v>
      </c>
      <c r="H1010" s="7">
        <v>125</v>
      </c>
      <c r="I1010" s="7">
        <f>SUM(HousingProblemsTbl5[[#This Row],[T7_est109]:[T7_est151]])</f>
        <v>225</v>
      </c>
      <c r="J1010" s="5">
        <f>IFERROR(HousingProblemsTbl5[[#This Row],[Total Rental Units with Severe Housing Problems and Equal to or less than 80% AMI]]/HousingProblemsTbl5[[#This Row],[Total Rental Units Equal to or less than 80% AMI]], "-")</f>
        <v>0.17777777777777778</v>
      </c>
    </row>
    <row r="1011" spans="1:10" x14ac:dyDescent="0.2">
      <c r="A1011">
        <v>13089023442</v>
      </c>
      <c r="B1011" s="7">
        <v>10</v>
      </c>
      <c r="C1011" s="7">
        <v>0</v>
      </c>
      <c r="D1011" s="7">
        <v>0</v>
      </c>
      <c r="E1011" s="7">
        <f>SUM(HousingProblemsTbl5[[#This Row],[T2_est77]:[T2_est91]])</f>
        <v>10</v>
      </c>
      <c r="F1011" s="7">
        <v>50</v>
      </c>
      <c r="G1011" s="7">
        <v>0</v>
      </c>
      <c r="H1011" s="7">
        <v>95</v>
      </c>
      <c r="I1011" s="7">
        <f>SUM(HousingProblemsTbl5[[#This Row],[T7_est109]:[T7_est151]])</f>
        <v>145</v>
      </c>
      <c r="J1011" s="5">
        <f>IFERROR(HousingProblemsTbl5[[#This Row],[Total Rental Units with Severe Housing Problems and Equal to or less than 80% AMI]]/HousingProblemsTbl5[[#This Row],[Total Rental Units Equal to or less than 80% AMI]], "-")</f>
        <v>6.8965517241379309E-2</v>
      </c>
    </row>
    <row r="1012" spans="1:10" x14ac:dyDescent="0.2">
      <c r="A1012">
        <v>13089023443</v>
      </c>
      <c r="B1012" s="7">
        <v>0</v>
      </c>
      <c r="C1012" s="7">
        <v>0</v>
      </c>
      <c r="D1012" s="7">
        <v>0</v>
      </c>
      <c r="E1012" s="7">
        <f>SUM(HousingProblemsTbl5[[#This Row],[T2_est77]:[T2_est91]])</f>
        <v>0</v>
      </c>
      <c r="F1012" s="7">
        <v>0</v>
      </c>
      <c r="G1012" s="7">
        <v>40</v>
      </c>
      <c r="H1012" s="7">
        <v>35</v>
      </c>
      <c r="I1012" s="7">
        <f>SUM(HousingProblemsTbl5[[#This Row],[T7_est109]:[T7_est151]])</f>
        <v>75</v>
      </c>
      <c r="J101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13" spans="1:10" x14ac:dyDescent="0.2">
      <c r="A1013">
        <v>13089023444</v>
      </c>
      <c r="B1013" s="7">
        <v>0</v>
      </c>
      <c r="C1013" s="7">
        <v>75</v>
      </c>
      <c r="D1013" s="7">
        <v>30</v>
      </c>
      <c r="E1013" s="7">
        <f>SUM(HousingProblemsTbl5[[#This Row],[T2_est77]:[T2_est91]])</f>
        <v>105</v>
      </c>
      <c r="F1013" s="7">
        <v>35</v>
      </c>
      <c r="G1013" s="7">
        <v>75</v>
      </c>
      <c r="H1013" s="7">
        <v>60</v>
      </c>
      <c r="I1013" s="7">
        <f>SUM(HousingProblemsTbl5[[#This Row],[T7_est109]:[T7_est151]])</f>
        <v>170</v>
      </c>
      <c r="J1013" s="5">
        <f>IFERROR(HousingProblemsTbl5[[#This Row],[Total Rental Units with Severe Housing Problems and Equal to or less than 80% AMI]]/HousingProblemsTbl5[[#This Row],[Total Rental Units Equal to or less than 80% AMI]], "-")</f>
        <v>0.61764705882352944</v>
      </c>
    </row>
    <row r="1014" spans="1:10" x14ac:dyDescent="0.2">
      <c r="A1014">
        <v>13089023445</v>
      </c>
      <c r="B1014" s="7">
        <v>25</v>
      </c>
      <c r="C1014" s="7">
        <v>0</v>
      </c>
      <c r="D1014" s="7">
        <v>0</v>
      </c>
      <c r="E1014" s="7">
        <f>SUM(HousingProblemsTbl5[[#This Row],[T2_est77]:[T2_est91]])</f>
        <v>25</v>
      </c>
      <c r="F1014" s="7">
        <v>50</v>
      </c>
      <c r="G1014" s="7">
        <v>95</v>
      </c>
      <c r="H1014" s="7">
        <v>20</v>
      </c>
      <c r="I1014" s="7">
        <f>SUM(HousingProblemsTbl5[[#This Row],[T7_est109]:[T7_est151]])</f>
        <v>165</v>
      </c>
      <c r="J1014" s="5">
        <f>IFERROR(HousingProblemsTbl5[[#This Row],[Total Rental Units with Severe Housing Problems and Equal to or less than 80% AMI]]/HousingProblemsTbl5[[#This Row],[Total Rental Units Equal to or less than 80% AMI]], "-")</f>
        <v>0.15151515151515152</v>
      </c>
    </row>
    <row r="1015" spans="1:10" x14ac:dyDescent="0.2">
      <c r="A1015">
        <v>13089023446</v>
      </c>
      <c r="B1015" s="7">
        <v>25</v>
      </c>
      <c r="C1015" s="7">
        <v>0</v>
      </c>
      <c r="D1015" s="7">
        <v>0</v>
      </c>
      <c r="E1015" s="7">
        <f>SUM(HousingProblemsTbl5[[#This Row],[T2_est77]:[T2_est91]])</f>
        <v>25</v>
      </c>
      <c r="F1015" s="7">
        <v>90</v>
      </c>
      <c r="G1015" s="7">
        <v>85</v>
      </c>
      <c r="H1015" s="7">
        <v>115</v>
      </c>
      <c r="I1015" s="7">
        <f>SUM(HousingProblemsTbl5[[#This Row],[T7_est109]:[T7_est151]])</f>
        <v>290</v>
      </c>
      <c r="J1015" s="5">
        <f>IFERROR(HousingProblemsTbl5[[#This Row],[Total Rental Units with Severe Housing Problems and Equal to or less than 80% AMI]]/HousingProblemsTbl5[[#This Row],[Total Rental Units Equal to or less than 80% AMI]], "-")</f>
        <v>8.6206896551724144E-2</v>
      </c>
    </row>
    <row r="1016" spans="1:10" x14ac:dyDescent="0.2">
      <c r="A1016">
        <v>13089023447</v>
      </c>
      <c r="B1016" s="7">
        <v>60</v>
      </c>
      <c r="C1016" s="7">
        <v>0</v>
      </c>
      <c r="D1016" s="7">
        <v>0</v>
      </c>
      <c r="E1016" s="7">
        <f>SUM(HousingProblemsTbl5[[#This Row],[T2_est77]:[T2_est91]])</f>
        <v>60</v>
      </c>
      <c r="F1016" s="7">
        <v>60</v>
      </c>
      <c r="G1016" s="7">
        <v>0</v>
      </c>
      <c r="H1016" s="7">
        <v>0</v>
      </c>
      <c r="I1016" s="7">
        <f>SUM(HousingProblemsTbl5[[#This Row],[T7_est109]:[T7_est151]])</f>
        <v>60</v>
      </c>
      <c r="J101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017" spans="1:10" x14ac:dyDescent="0.2">
      <c r="A1017">
        <v>13089023448</v>
      </c>
      <c r="B1017" s="7">
        <v>60</v>
      </c>
      <c r="C1017" s="7">
        <v>0</v>
      </c>
      <c r="D1017" s="7">
        <v>0</v>
      </c>
      <c r="E1017" s="7">
        <f>SUM(HousingProblemsTbl5[[#This Row],[T2_est77]:[T2_est91]])</f>
        <v>60</v>
      </c>
      <c r="F1017" s="7">
        <v>150</v>
      </c>
      <c r="G1017" s="7">
        <v>125</v>
      </c>
      <c r="H1017" s="7">
        <v>90</v>
      </c>
      <c r="I1017" s="7">
        <f>SUM(HousingProblemsTbl5[[#This Row],[T7_est109]:[T7_est151]])</f>
        <v>365</v>
      </c>
      <c r="J1017" s="5">
        <f>IFERROR(HousingProblemsTbl5[[#This Row],[Total Rental Units with Severe Housing Problems and Equal to or less than 80% AMI]]/HousingProblemsTbl5[[#This Row],[Total Rental Units Equal to or less than 80% AMI]], "-")</f>
        <v>0.16438356164383561</v>
      </c>
    </row>
    <row r="1018" spans="1:10" x14ac:dyDescent="0.2">
      <c r="A1018">
        <v>13089023501</v>
      </c>
      <c r="B1018" s="7">
        <v>205</v>
      </c>
      <c r="C1018" s="7">
        <v>45</v>
      </c>
      <c r="D1018" s="7">
        <v>4</v>
      </c>
      <c r="E1018" s="7">
        <f>SUM(HousingProblemsTbl5[[#This Row],[T2_est77]:[T2_est91]])</f>
        <v>254</v>
      </c>
      <c r="F1018" s="7">
        <v>220</v>
      </c>
      <c r="G1018" s="7">
        <v>170</v>
      </c>
      <c r="H1018" s="7">
        <v>130</v>
      </c>
      <c r="I1018" s="7">
        <f>SUM(HousingProblemsTbl5[[#This Row],[T7_est109]:[T7_est151]])</f>
        <v>520</v>
      </c>
      <c r="J1018" s="5">
        <f>IFERROR(HousingProblemsTbl5[[#This Row],[Total Rental Units with Severe Housing Problems and Equal to or less than 80% AMI]]/HousingProblemsTbl5[[#This Row],[Total Rental Units Equal to or less than 80% AMI]], "-")</f>
        <v>0.48846153846153845</v>
      </c>
    </row>
    <row r="1019" spans="1:10" x14ac:dyDescent="0.2">
      <c r="A1019">
        <v>13089023504</v>
      </c>
      <c r="B1019" s="7">
        <v>185</v>
      </c>
      <c r="C1019" s="7">
        <v>45</v>
      </c>
      <c r="D1019" s="7">
        <v>45</v>
      </c>
      <c r="E1019" s="7">
        <f>SUM(HousingProblemsTbl5[[#This Row],[T2_est77]:[T2_est91]])</f>
        <v>275</v>
      </c>
      <c r="F1019" s="7">
        <v>285</v>
      </c>
      <c r="G1019" s="7">
        <v>115</v>
      </c>
      <c r="H1019" s="7">
        <v>260</v>
      </c>
      <c r="I1019" s="7">
        <f>SUM(HousingProblemsTbl5[[#This Row],[T7_est109]:[T7_est151]])</f>
        <v>660</v>
      </c>
      <c r="J1019" s="5">
        <f>IFERROR(HousingProblemsTbl5[[#This Row],[Total Rental Units with Severe Housing Problems and Equal to or less than 80% AMI]]/HousingProblemsTbl5[[#This Row],[Total Rental Units Equal to or less than 80% AMI]], "-")</f>
        <v>0.41666666666666669</v>
      </c>
    </row>
    <row r="1020" spans="1:10" x14ac:dyDescent="0.2">
      <c r="A1020">
        <v>13089023505</v>
      </c>
      <c r="B1020" s="7">
        <v>115</v>
      </c>
      <c r="C1020" s="7">
        <v>40</v>
      </c>
      <c r="D1020" s="7">
        <v>0</v>
      </c>
      <c r="E1020" s="7">
        <f>SUM(HousingProblemsTbl5[[#This Row],[T2_est77]:[T2_est91]])</f>
        <v>155</v>
      </c>
      <c r="F1020" s="7">
        <v>140</v>
      </c>
      <c r="G1020" s="7">
        <v>105</v>
      </c>
      <c r="H1020" s="7">
        <v>35</v>
      </c>
      <c r="I1020" s="7">
        <f>SUM(HousingProblemsTbl5[[#This Row],[T7_est109]:[T7_est151]])</f>
        <v>280</v>
      </c>
      <c r="J1020" s="5">
        <f>IFERROR(HousingProblemsTbl5[[#This Row],[Total Rental Units with Severe Housing Problems and Equal to or less than 80% AMI]]/HousingProblemsTbl5[[#This Row],[Total Rental Units Equal to or less than 80% AMI]], "-")</f>
        <v>0.5535714285714286</v>
      </c>
    </row>
    <row r="1021" spans="1:10" x14ac:dyDescent="0.2">
      <c r="A1021">
        <v>13089023506</v>
      </c>
      <c r="B1021" s="7">
        <v>305</v>
      </c>
      <c r="C1021" s="7">
        <v>15</v>
      </c>
      <c r="D1021" s="7">
        <v>0</v>
      </c>
      <c r="E1021" s="7">
        <f>SUM(HousingProblemsTbl5[[#This Row],[T2_est77]:[T2_est91]])</f>
        <v>320</v>
      </c>
      <c r="F1021" s="7">
        <v>305</v>
      </c>
      <c r="G1021" s="7">
        <v>85</v>
      </c>
      <c r="H1021" s="7">
        <v>195</v>
      </c>
      <c r="I1021" s="7">
        <f>SUM(HousingProblemsTbl5[[#This Row],[T7_est109]:[T7_est151]])</f>
        <v>585</v>
      </c>
      <c r="J1021" s="5">
        <f>IFERROR(HousingProblemsTbl5[[#This Row],[Total Rental Units with Severe Housing Problems and Equal to or less than 80% AMI]]/HousingProblemsTbl5[[#This Row],[Total Rental Units Equal to or less than 80% AMI]], "-")</f>
        <v>0.54700854700854706</v>
      </c>
    </row>
    <row r="1022" spans="1:10" x14ac:dyDescent="0.2">
      <c r="A1022">
        <v>13089023507</v>
      </c>
      <c r="B1022" s="7">
        <v>70</v>
      </c>
      <c r="C1022" s="7">
        <v>0</v>
      </c>
      <c r="D1022" s="7">
        <v>0</v>
      </c>
      <c r="E1022" s="7">
        <f>SUM(HousingProblemsTbl5[[#This Row],[T2_est77]:[T2_est91]])</f>
        <v>70</v>
      </c>
      <c r="F1022" s="7">
        <v>115</v>
      </c>
      <c r="G1022" s="7">
        <v>50</v>
      </c>
      <c r="H1022" s="7">
        <v>135</v>
      </c>
      <c r="I1022" s="7">
        <f>SUM(HousingProblemsTbl5[[#This Row],[T7_est109]:[T7_est151]])</f>
        <v>300</v>
      </c>
      <c r="J1022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023" spans="1:10" x14ac:dyDescent="0.2">
      <c r="A1023">
        <v>13089023601</v>
      </c>
      <c r="B1023" s="7">
        <v>25</v>
      </c>
      <c r="C1023" s="7">
        <v>50</v>
      </c>
      <c r="D1023" s="7">
        <v>0</v>
      </c>
      <c r="E1023" s="7">
        <f>SUM(HousingProblemsTbl5[[#This Row],[T2_est77]:[T2_est91]])</f>
        <v>75</v>
      </c>
      <c r="F1023" s="7">
        <v>100</v>
      </c>
      <c r="G1023" s="7">
        <v>60</v>
      </c>
      <c r="H1023" s="7">
        <v>70</v>
      </c>
      <c r="I1023" s="7">
        <f>SUM(HousingProblemsTbl5[[#This Row],[T7_est109]:[T7_est151]])</f>
        <v>230</v>
      </c>
      <c r="J1023" s="5">
        <f>IFERROR(HousingProblemsTbl5[[#This Row],[Total Rental Units with Severe Housing Problems and Equal to or less than 80% AMI]]/HousingProblemsTbl5[[#This Row],[Total Rental Units Equal to or less than 80% AMI]], "-")</f>
        <v>0.32608695652173914</v>
      </c>
    </row>
    <row r="1024" spans="1:10" x14ac:dyDescent="0.2">
      <c r="A1024">
        <v>13089023602</v>
      </c>
      <c r="B1024" s="7">
        <v>60</v>
      </c>
      <c r="C1024" s="7">
        <v>40</v>
      </c>
      <c r="D1024" s="7">
        <v>0</v>
      </c>
      <c r="E1024" s="7">
        <f>SUM(HousingProblemsTbl5[[#This Row],[T2_est77]:[T2_est91]])</f>
        <v>100</v>
      </c>
      <c r="F1024" s="7">
        <v>80</v>
      </c>
      <c r="G1024" s="7">
        <v>45</v>
      </c>
      <c r="H1024" s="7">
        <v>50</v>
      </c>
      <c r="I1024" s="7">
        <f>SUM(HousingProblemsTbl5[[#This Row],[T7_est109]:[T7_est151]])</f>
        <v>175</v>
      </c>
      <c r="J1024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1025" spans="1:10" x14ac:dyDescent="0.2">
      <c r="A1025">
        <v>13089023603</v>
      </c>
      <c r="B1025" s="7">
        <v>160</v>
      </c>
      <c r="C1025" s="7">
        <v>40</v>
      </c>
      <c r="D1025" s="7">
        <v>0</v>
      </c>
      <c r="E1025" s="7">
        <f>SUM(HousingProblemsTbl5[[#This Row],[T2_est77]:[T2_est91]])</f>
        <v>200</v>
      </c>
      <c r="F1025" s="7">
        <v>190</v>
      </c>
      <c r="G1025" s="7">
        <v>220</v>
      </c>
      <c r="H1025" s="7">
        <v>215</v>
      </c>
      <c r="I1025" s="7">
        <f>SUM(HousingProblemsTbl5[[#This Row],[T7_est109]:[T7_est151]])</f>
        <v>625</v>
      </c>
      <c r="J1025" s="5">
        <f>IFERROR(HousingProblemsTbl5[[#This Row],[Total Rental Units with Severe Housing Problems and Equal to or less than 80% AMI]]/HousingProblemsTbl5[[#This Row],[Total Rental Units Equal to or less than 80% AMI]], "-")</f>
        <v>0.32</v>
      </c>
    </row>
    <row r="1026" spans="1:10" x14ac:dyDescent="0.2">
      <c r="A1026">
        <v>13089023701</v>
      </c>
      <c r="B1026" s="7">
        <v>45</v>
      </c>
      <c r="C1026" s="7">
        <v>80</v>
      </c>
      <c r="D1026" s="7">
        <v>0</v>
      </c>
      <c r="E1026" s="7">
        <f>SUM(HousingProblemsTbl5[[#This Row],[T2_est77]:[T2_est91]])</f>
        <v>125</v>
      </c>
      <c r="F1026" s="7">
        <v>135</v>
      </c>
      <c r="G1026" s="7">
        <v>90</v>
      </c>
      <c r="H1026" s="7">
        <v>50</v>
      </c>
      <c r="I1026" s="7">
        <f>SUM(HousingProblemsTbl5[[#This Row],[T7_est109]:[T7_est151]])</f>
        <v>275</v>
      </c>
      <c r="J1026" s="5">
        <f>IFERROR(HousingProblemsTbl5[[#This Row],[Total Rental Units with Severe Housing Problems and Equal to or less than 80% AMI]]/HousingProblemsTbl5[[#This Row],[Total Rental Units Equal to or less than 80% AMI]], "-")</f>
        <v>0.45454545454545453</v>
      </c>
    </row>
    <row r="1027" spans="1:10" x14ac:dyDescent="0.2">
      <c r="A1027">
        <v>13089023702</v>
      </c>
      <c r="B1027" s="7">
        <v>255</v>
      </c>
      <c r="C1027" s="7">
        <v>75</v>
      </c>
      <c r="D1027" s="7">
        <v>0</v>
      </c>
      <c r="E1027" s="7">
        <f>SUM(HousingProblemsTbl5[[#This Row],[T2_est77]:[T2_est91]])</f>
        <v>330</v>
      </c>
      <c r="F1027" s="7">
        <v>435</v>
      </c>
      <c r="G1027" s="7">
        <v>215</v>
      </c>
      <c r="H1027" s="7">
        <v>90</v>
      </c>
      <c r="I1027" s="7">
        <f>SUM(HousingProblemsTbl5[[#This Row],[T7_est109]:[T7_est151]])</f>
        <v>740</v>
      </c>
      <c r="J1027" s="5">
        <f>IFERROR(HousingProblemsTbl5[[#This Row],[Total Rental Units with Severe Housing Problems and Equal to or less than 80% AMI]]/HousingProblemsTbl5[[#This Row],[Total Rental Units Equal to or less than 80% AMI]], "-")</f>
        <v>0.44594594594594594</v>
      </c>
    </row>
    <row r="1028" spans="1:10" x14ac:dyDescent="0.2">
      <c r="A1028">
        <v>13089023801</v>
      </c>
      <c r="B1028" s="7">
        <v>30</v>
      </c>
      <c r="C1028" s="7">
        <v>0</v>
      </c>
      <c r="D1028" s="7">
        <v>0</v>
      </c>
      <c r="E1028" s="7">
        <f>SUM(HousingProblemsTbl5[[#This Row],[T2_est77]:[T2_est91]])</f>
        <v>30</v>
      </c>
      <c r="F1028" s="7">
        <v>70</v>
      </c>
      <c r="G1028" s="7">
        <v>20</v>
      </c>
      <c r="H1028" s="7">
        <v>100</v>
      </c>
      <c r="I1028" s="7">
        <f>SUM(HousingProblemsTbl5[[#This Row],[T7_est109]:[T7_est151]])</f>
        <v>190</v>
      </c>
      <c r="J1028" s="5">
        <f>IFERROR(HousingProblemsTbl5[[#This Row],[Total Rental Units with Severe Housing Problems and Equal to or less than 80% AMI]]/HousingProblemsTbl5[[#This Row],[Total Rental Units Equal to or less than 80% AMI]], "-")</f>
        <v>0.15789473684210525</v>
      </c>
    </row>
    <row r="1029" spans="1:10" x14ac:dyDescent="0.2">
      <c r="A1029">
        <v>13089023802</v>
      </c>
      <c r="B1029" s="7">
        <v>125</v>
      </c>
      <c r="C1029" s="7">
        <v>95</v>
      </c>
      <c r="D1029" s="7">
        <v>0</v>
      </c>
      <c r="E1029" s="7">
        <f>SUM(HousingProblemsTbl5[[#This Row],[T2_est77]:[T2_est91]])</f>
        <v>220</v>
      </c>
      <c r="F1029" s="7">
        <v>245</v>
      </c>
      <c r="G1029" s="7">
        <v>110</v>
      </c>
      <c r="H1029" s="7">
        <v>115</v>
      </c>
      <c r="I1029" s="7">
        <f>SUM(HousingProblemsTbl5[[#This Row],[T7_est109]:[T7_est151]])</f>
        <v>470</v>
      </c>
      <c r="J1029" s="5">
        <f>IFERROR(HousingProblemsTbl5[[#This Row],[Total Rental Units with Severe Housing Problems and Equal to or less than 80% AMI]]/HousingProblemsTbl5[[#This Row],[Total Rental Units Equal to or less than 80% AMI]], "-")</f>
        <v>0.46808510638297873</v>
      </c>
    </row>
    <row r="1030" spans="1:10" x14ac:dyDescent="0.2">
      <c r="A1030">
        <v>13089023803</v>
      </c>
      <c r="B1030" s="7">
        <v>165</v>
      </c>
      <c r="C1030" s="7">
        <v>75</v>
      </c>
      <c r="D1030" s="7">
        <v>4</v>
      </c>
      <c r="E1030" s="7">
        <f>SUM(HousingProblemsTbl5[[#This Row],[T2_est77]:[T2_est91]])</f>
        <v>244</v>
      </c>
      <c r="F1030" s="7">
        <v>185</v>
      </c>
      <c r="G1030" s="7">
        <v>180</v>
      </c>
      <c r="H1030" s="7">
        <v>85</v>
      </c>
      <c r="I1030" s="7">
        <f>SUM(HousingProblemsTbl5[[#This Row],[T7_est109]:[T7_est151]])</f>
        <v>450</v>
      </c>
      <c r="J1030" s="5">
        <f>IFERROR(HousingProblemsTbl5[[#This Row],[Total Rental Units with Severe Housing Problems and Equal to or less than 80% AMI]]/HousingProblemsTbl5[[#This Row],[Total Rental Units Equal to or less than 80% AMI]], "-")</f>
        <v>0.54222222222222227</v>
      </c>
    </row>
    <row r="1031" spans="1:10" x14ac:dyDescent="0.2">
      <c r="A1031">
        <v>13089980000</v>
      </c>
      <c r="B1031" s="7">
        <v>0</v>
      </c>
      <c r="C1031" s="7">
        <v>0</v>
      </c>
      <c r="D1031" s="7">
        <v>0</v>
      </c>
      <c r="E1031" s="7">
        <f>SUM(HousingProblemsTbl5[[#This Row],[T2_est77]:[T2_est91]])</f>
        <v>0</v>
      </c>
      <c r="F1031" s="7">
        <v>0</v>
      </c>
      <c r="G1031" s="7">
        <v>0</v>
      </c>
      <c r="H1031" s="7">
        <v>0</v>
      </c>
      <c r="I1031" s="7">
        <f>SUM(HousingProblemsTbl5[[#This Row],[T7_est109]:[T7_est151]])</f>
        <v>0</v>
      </c>
      <c r="J103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032" spans="1:10" x14ac:dyDescent="0.2">
      <c r="A1032">
        <v>13091960100</v>
      </c>
      <c r="B1032" s="7">
        <v>20</v>
      </c>
      <c r="C1032" s="7">
        <v>4</v>
      </c>
      <c r="D1032" s="7">
        <v>0</v>
      </c>
      <c r="E1032" s="7">
        <f>SUM(HousingProblemsTbl5[[#This Row],[T2_est77]:[T2_est91]])</f>
        <v>24</v>
      </c>
      <c r="F1032" s="7">
        <v>70</v>
      </c>
      <c r="G1032" s="7">
        <v>50</v>
      </c>
      <c r="H1032" s="7">
        <v>45</v>
      </c>
      <c r="I1032" s="7">
        <f>SUM(HousingProblemsTbl5[[#This Row],[T7_est109]:[T7_est151]])</f>
        <v>165</v>
      </c>
      <c r="J1032" s="5">
        <f>IFERROR(HousingProblemsTbl5[[#This Row],[Total Rental Units with Severe Housing Problems and Equal to or less than 80% AMI]]/HousingProblemsTbl5[[#This Row],[Total Rental Units Equal to or less than 80% AMI]], "-")</f>
        <v>0.14545454545454545</v>
      </c>
    </row>
    <row r="1033" spans="1:10" x14ac:dyDescent="0.2">
      <c r="A1033">
        <v>13091960200</v>
      </c>
      <c r="B1033" s="7">
        <v>45</v>
      </c>
      <c r="C1033" s="7">
        <v>45</v>
      </c>
      <c r="D1033" s="7">
        <v>0</v>
      </c>
      <c r="E1033" s="7">
        <f>SUM(HousingProblemsTbl5[[#This Row],[T2_est77]:[T2_est91]])</f>
        <v>90</v>
      </c>
      <c r="F1033" s="7">
        <v>45</v>
      </c>
      <c r="G1033" s="7">
        <v>60</v>
      </c>
      <c r="H1033" s="7">
        <v>25</v>
      </c>
      <c r="I1033" s="7">
        <f>SUM(HousingProblemsTbl5[[#This Row],[T7_est109]:[T7_est151]])</f>
        <v>130</v>
      </c>
      <c r="J1033" s="5">
        <f>IFERROR(HousingProblemsTbl5[[#This Row],[Total Rental Units with Severe Housing Problems and Equal to or less than 80% AMI]]/HousingProblemsTbl5[[#This Row],[Total Rental Units Equal to or less than 80% AMI]], "-")</f>
        <v>0.69230769230769229</v>
      </c>
    </row>
    <row r="1034" spans="1:10" x14ac:dyDescent="0.2">
      <c r="A1034">
        <v>13091960301</v>
      </c>
      <c r="B1034" s="7">
        <v>150</v>
      </c>
      <c r="C1034" s="7">
        <v>0</v>
      </c>
      <c r="D1034" s="7">
        <v>10</v>
      </c>
      <c r="E1034" s="7">
        <f>SUM(HousingProblemsTbl5[[#This Row],[T2_est77]:[T2_est91]])</f>
        <v>160</v>
      </c>
      <c r="F1034" s="7">
        <v>235</v>
      </c>
      <c r="G1034" s="7">
        <v>155</v>
      </c>
      <c r="H1034" s="7">
        <v>70</v>
      </c>
      <c r="I1034" s="7">
        <f>SUM(HousingProblemsTbl5[[#This Row],[T7_est109]:[T7_est151]])</f>
        <v>460</v>
      </c>
      <c r="J1034" s="5">
        <f>IFERROR(HousingProblemsTbl5[[#This Row],[Total Rental Units with Severe Housing Problems and Equal to or less than 80% AMI]]/HousingProblemsTbl5[[#This Row],[Total Rental Units Equal to or less than 80% AMI]], "-")</f>
        <v>0.34782608695652173</v>
      </c>
    </row>
    <row r="1035" spans="1:10" x14ac:dyDescent="0.2">
      <c r="A1035">
        <v>13091960302</v>
      </c>
      <c r="B1035" s="7">
        <v>40</v>
      </c>
      <c r="C1035" s="7">
        <v>0</v>
      </c>
      <c r="D1035" s="7">
        <v>0</v>
      </c>
      <c r="E1035" s="7">
        <f>SUM(HousingProblemsTbl5[[#This Row],[T2_est77]:[T2_est91]])</f>
        <v>40</v>
      </c>
      <c r="F1035" s="7">
        <v>95</v>
      </c>
      <c r="G1035" s="7">
        <v>25</v>
      </c>
      <c r="H1035" s="7">
        <v>35</v>
      </c>
      <c r="I1035" s="7">
        <f>SUM(HousingProblemsTbl5[[#This Row],[T7_est109]:[T7_est151]])</f>
        <v>155</v>
      </c>
      <c r="J1035" s="5">
        <f>IFERROR(HousingProblemsTbl5[[#This Row],[Total Rental Units with Severe Housing Problems and Equal to or less than 80% AMI]]/HousingProblemsTbl5[[#This Row],[Total Rental Units Equal to or less than 80% AMI]], "-")</f>
        <v>0.25806451612903225</v>
      </c>
    </row>
    <row r="1036" spans="1:10" x14ac:dyDescent="0.2">
      <c r="A1036">
        <v>13091960400</v>
      </c>
      <c r="B1036" s="7">
        <v>4</v>
      </c>
      <c r="C1036" s="7">
        <v>40</v>
      </c>
      <c r="D1036" s="7">
        <v>0</v>
      </c>
      <c r="E1036" s="7">
        <f>SUM(HousingProblemsTbl5[[#This Row],[T2_est77]:[T2_est91]])</f>
        <v>44</v>
      </c>
      <c r="F1036" s="7">
        <v>75</v>
      </c>
      <c r="G1036" s="7">
        <v>135</v>
      </c>
      <c r="H1036" s="7">
        <v>265</v>
      </c>
      <c r="I1036" s="7">
        <f>SUM(HousingProblemsTbl5[[#This Row],[T7_est109]:[T7_est151]])</f>
        <v>475</v>
      </c>
      <c r="J1036" s="5">
        <f>IFERROR(HousingProblemsTbl5[[#This Row],[Total Rental Units with Severe Housing Problems and Equal to or less than 80% AMI]]/HousingProblemsTbl5[[#This Row],[Total Rental Units Equal to or less than 80% AMI]], "-")</f>
        <v>9.2631578947368426E-2</v>
      </c>
    </row>
    <row r="1037" spans="1:10" x14ac:dyDescent="0.2">
      <c r="A1037">
        <v>13091960500</v>
      </c>
      <c r="B1037" s="7">
        <v>25</v>
      </c>
      <c r="C1037" s="7">
        <v>4</v>
      </c>
      <c r="D1037" s="7">
        <v>0</v>
      </c>
      <c r="E1037" s="7">
        <f>SUM(HousingProblemsTbl5[[#This Row],[T2_est77]:[T2_est91]])</f>
        <v>29</v>
      </c>
      <c r="F1037" s="7">
        <v>35</v>
      </c>
      <c r="G1037" s="7">
        <v>25</v>
      </c>
      <c r="H1037" s="7">
        <v>20</v>
      </c>
      <c r="I1037" s="7">
        <f>SUM(HousingProblemsTbl5[[#This Row],[T7_est109]:[T7_est151]])</f>
        <v>80</v>
      </c>
      <c r="J1037" s="5">
        <f>IFERROR(HousingProblemsTbl5[[#This Row],[Total Rental Units with Severe Housing Problems and Equal to or less than 80% AMI]]/HousingProblemsTbl5[[#This Row],[Total Rental Units Equal to or less than 80% AMI]], "-")</f>
        <v>0.36249999999999999</v>
      </c>
    </row>
    <row r="1038" spans="1:10" x14ac:dyDescent="0.2">
      <c r="A1038">
        <v>13091960600</v>
      </c>
      <c r="B1038" s="7">
        <v>50</v>
      </c>
      <c r="C1038" s="7">
        <v>0</v>
      </c>
      <c r="D1038" s="7">
        <v>0</v>
      </c>
      <c r="E1038" s="7">
        <f>SUM(HousingProblemsTbl5[[#This Row],[T2_est77]:[T2_est91]])</f>
        <v>50</v>
      </c>
      <c r="F1038" s="7">
        <v>85</v>
      </c>
      <c r="G1038" s="7">
        <v>35</v>
      </c>
      <c r="H1038" s="7">
        <v>35</v>
      </c>
      <c r="I1038" s="7">
        <f>SUM(HousingProblemsTbl5[[#This Row],[T7_est109]:[T7_est151]])</f>
        <v>155</v>
      </c>
      <c r="J1038" s="5">
        <f>IFERROR(HousingProblemsTbl5[[#This Row],[Total Rental Units with Severe Housing Problems and Equal to or less than 80% AMI]]/HousingProblemsTbl5[[#This Row],[Total Rental Units Equal to or less than 80% AMI]], "-")</f>
        <v>0.32258064516129031</v>
      </c>
    </row>
    <row r="1039" spans="1:10" x14ac:dyDescent="0.2">
      <c r="A1039">
        <v>13093970100</v>
      </c>
      <c r="B1039" s="7">
        <v>75</v>
      </c>
      <c r="C1039" s="7">
        <v>0</v>
      </c>
      <c r="D1039" s="7">
        <v>0</v>
      </c>
      <c r="E1039" s="7">
        <f>SUM(HousingProblemsTbl5[[#This Row],[T2_est77]:[T2_est91]])</f>
        <v>75</v>
      </c>
      <c r="F1039" s="7">
        <v>110</v>
      </c>
      <c r="G1039" s="7">
        <v>45</v>
      </c>
      <c r="H1039" s="7">
        <v>140</v>
      </c>
      <c r="I1039" s="7">
        <f>SUM(HousingProblemsTbl5[[#This Row],[T7_est109]:[T7_est151]])</f>
        <v>295</v>
      </c>
      <c r="J1039" s="5">
        <f>IFERROR(HousingProblemsTbl5[[#This Row],[Total Rental Units with Severe Housing Problems and Equal to or less than 80% AMI]]/HousingProblemsTbl5[[#This Row],[Total Rental Units Equal to or less than 80% AMI]], "-")</f>
        <v>0.25423728813559321</v>
      </c>
    </row>
    <row r="1040" spans="1:10" x14ac:dyDescent="0.2">
      <c r="A1040">
        <v>13093970200</v>
      </c>
      <c r="B1040" s="7">
        <v>45</v>
      </c>
      <c r="C1040" s="7">
        <v>0</v>
      </c>
      <c r="D1040" s="7">
        <v>0</v>
      </c>
      <c r="E1040" s="7">
        <f>SUM(HousingProblemsTbl5[[#This Row],[T2_est77]:[T2_est91]])</f>
        <v>45</v>
      </c>
      <c r="F1040" s="7">
        <v>55</v>
      </c>
      <c r="G1040" s="7">
        <v>25</v>
      </c>
      <c r="H1040" s="7">
        <v>50</v>
      </c>
      <c r="I1040" s="7">
        <f>SUM(HousingProblemsTbl5[[#This Row],[T7_est109]:[T7_est151]])</f>
        <v>130</v>
      </c>
      <c r="J1040" s="5">
        <f>IFERROR(HousingProblemsTbl5[[#This Row],[Total Rental Units with Severe Housing Problems and Equal to or less than 80% AMI]]/HousingProblemsTbl5[[#This Row],[Total Rental Units Equal to or less than 80% AMI]], "-")</f>
        <v>0.34615384615384615</v>
      </c>
    </row>
    <row r="1041" spans="1:10" x14ac:dyDescent="0.2">
      <c r="A1041">
        <v>13093970300</v>
      </c>
      <c r="B1041" s="7">
        <v>80</v>
      </c>
      <c r="C1041" s="7">
        <v>95</v>
      </c>
      <c r="D1041" s="7">
        <v>80</v>
      </c>
      <c r="E1041" s="7">
        <f>SUM(HousingProblemsTbl5[[#This Row],[T2_est77]:[T2_est91]])</f>
        <v>255</v>
      </c>
      <c r="F1041" s="7">
        <v>135</v>
      </c>
      <c r="G1041" s="7">
        <v>270</v>
      </c>
      <c r="H1041" s="7">
        <v>190</v>
      </c>
      <c r="I1041" s="7">
        <f>SUM(HousingProblemsTbl5[[#This Row],[T7_est109]:[T7_est151]])</f>
        <v>595</v>
      </c>
      <c r="J1041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1042" spans="1:10" x14ac:dyDescent="0.2">
      <c r="A1042">
        <v>13095000101</v>
      </c>
      <c r="B1042" s="7">
        <v>185</v>
      </c>
      <c r="C1042" s="7">
        <v>60</v>
      </c>
      <c r="D1042" s="7">
        <v>35</v>
      </c>
      <c r="E1042" s="7">
        <f>SUM(HousingProblemsTbl5[[#This Row],[T2_est77]:[T2_est91]])</f>
        <v>280</v>
      </c>
      <c r="F1042" s="7">
        <v>185</v>
      </c>
      <c r="G1042" s="7">
        <v>225</v>
      </c>
      <c r="H1042" s="7">
        <v>330</v>
      </c>
      <c r="I1042" s="7">
        <f>SUM(HousingProblemsTbl5[[#This Row],[T7_est109]:[T7_est151]])</f>
        <v>740</v>
      </c>
      <c r="J1042" s="5">
        <f>IFERROR(HousingProblemsTbl5[[#This Row],[Total Rental Units with Severe Housing Problems and Equal to or less than 80% AMI]]/HousingProblemsTbl5[[#This Row],[Total Rental Units Equal to or less than 80% AMI]], "-")</f>
        <v>0.3783783783783784</v>
      </c>
    </row>
    <row r="1043" spans="1:10" x14ac:dyDescent="0.2">
      <c r="A1043">
        <v>13095000102</v>
      </c>
      <c r="B1043" s="7">
        <v>110</v>
      </c>
      <c r="C1043" s="7">
        <v>60</v>
      </c>
      <c r="D1043" s="7">
        <v>0</v>
      </c>
      <c r="E1043" s="7">
        <f>SUM(HousingProblemsTbl5[[#This Row],[T2_est77]:[T2_est91]])</f>
        <v>170</v>
      </c>
      <c r="F1043" s="7">
        <v>110</v>
      </c>
      <c r="G1043" s="7">
        <v>110</v>
      </c>
      <c r="H1043" s="7">
        <v>195</v>
      </c>
      <c r="I1043" s="7">
        <f>SUM(HousingProblemsTbl5[[#This Row],[T7_est109]:[T7_est151]])</f>
        <v>415</v>
      </c>
      <c r="J1043" s="5">
        <f>IFERROR(HousingProblemsTbl5[[#This Row],[Total Rental Units with Severe Housing Problems and Equal to or less than 80% AMI]]/HousingProblemsTbl5[[#This Row],[Total Rental Units Equal to or less than 80% AMI]], "-")</f>
        <v>0.40963855421686746</v>
      </c>
    </row>
    <row r="1044" spans="1:10" x14ac:dyDescent="0.2">
      <c r="A1044">
        <v>13095000200</v>
      </c>
      <c r="B1044" s="7">
        <v>330</v>
      </c>
      <c r="C1044" s="7">
        <v>15</v>
      </c>
      <c r="D1044" s="7">
        <v>0</v>
      </c>
      <c r="E1044" s="7">
        <f>SUM(HousingProblemsTbl5[[#This Row],[T2_est77]:[T2_est91]])</f>
        <v>345</v>
      </c>
      <c r="F1044" s="7">
        <v>445</v>
      </c>
      <c r="G1044" s="7">
        <v>125</v>
      </c>
      <c r="H1044" s="7">
        <v>95</v>
      </c>
      <c r="I1044" s="7">
        <f>SUM(HousingProblemsTbl5[[#This Row],[T7_est109]:[T7_est151]])</f>
        <v>665</v>
      </c>
      <c r="J1044" s="5">
        <f>IFERROR(HousingProblemsTbl5[[#This Row],[Total Rental Units with Severe Housing Problems and Equal to or less than 80% AMI]]/HousingProblemsTbl5[[#This Row],[Total Rental Units Equal to or less than 80% AMI]], "-")</f>
        <v>0.51879699248120303</v>
      </c>
    </row>
    <row r="1045" spans="1:10" x14ac:dyDescent="0.2">
      <c r="A1045">
        <v>13095000400</v>
      </c>
      <c r="B1045" s="7">
        <v>140</v>
      </c>
      <c r="C1045" s="7">
        <v>165</v>
      </c>
      <c r="D1045" s="7">
        <v>190</v>
      </c>
      <c r="E1045" s="7">
        <f>SUM(HousingProblemsTbl5[[#This Row],[T2_est77]:[T2_est91]])</f>
        <v>495</v>
      </c>
      <c r="F1045" s="7">
        <v>180</v>
      </c>
      <c r="G1045" s="7">
        <v>165</v>
      </c>
      <c r="H1045" s="7">
        <v>320</v>
      </c>
      <c r="I1045" s="7">
        <f>SUM(HousingProblemsTbl5[[#This Row],[T7_est109]:[T7_est151]])</f>
        <v>665</v>
      </c>
      <c r="J1045" s="5">
        <f>IFERROR(HousingProblemsTbl5[[#This Row],[Total Rental Units with Severe Housing Problems and Equal to or less than 80% AMI]]/HousingProblemsTbl5[[#This Row],[Total Rental Units Equal to or less than 80% AMI]], "-")</f>
        <v>0.74436090225563911</v>
      </c>
    </row>
    <row r="1046" spans="1:10" x14ac:dyDescent="0.2">
      <c r="A1046">
        <v>13095000501</v>
      </c>
      <c r="B1046" s="7">
        <v>0</v>
      </c>
      <c r="C1046" s="7">
        <v>60</v>
      </c>
      <c r="D1046" s="7">
        <v>0</v>
      </c>
      <c r="E1046" s="7">
        <f>SUM(HousingProblemsTbl5[[#This Row],[T2_est77]:[T2_est91]])</f>
        <v>60</v>
      </c>
      <c r="F1046" s="7">
        <v>15</v>
      </c>
      <c r="G1046" s="7">
        <v>60</v>
      </c>
      <c r="H1046" s="7">
        <v>215</v>
      </c>
      <c r="I1046" s="7">
        <f>SUM(HousingProblemsTbl5[[#This Row],[T7_est109]:[T7_est151]])</f>
        <v>290</v>
      </c>
      <c r="J1046" s="5">
        <f>IFERROR(HousingProblemsTbl5[[#This Row],[Total Rental Units with Severe Housing Problems and Equal to or less than 80% AMI]]/HousingProblemsTbl5[[#This Row],[Total Rental Units Equal to or less than 80% AMI]], "-")</f>
        <v>0.20689655172413793</v>
      </c>
    </row>
    <row r="1047" spans="1:10" x14ac:dyDescent="0.2">
      <c r="A1047">
        <v>13095000502</v>
      </c>
      <c r="B1047" s="7">
        <v>45</v>
      </c>
      <c r="C1047" s="7">
        <v>80</v>
      </c>
      <c r="D1047" s="7">
        <v>0</v>
      </c>
      <c r="E1047" s="7">
        <f>SUM(HousingProblemsTbl5[[#This Row],[T2_est77]:[T2_est91]])</f>
        <v>125</v>
      </c>
      <c r="F1047" s="7">
        <v>65</v>
      </c>
      <c r="G1047" s="7">
        <v>110</v>
      </c>
      <c r="H1047" s="7">
        <v>30</v>
      </c>
      <c r="I1047" s="7">
        <f>SUM(HousingProblemsTbl5[[#This Row],[T7_est109]:[T7_est151]])</f>
        <v>205</v>
      </c>
      <c r="J1047" s="5">
        <f>IFERROR(HousingProblemsTbl5[[#This Row],[Total Rental Units with Severe Housing Problems and Equal to or less than 80% AMI]]/HousingProblemsTbl5[[#This Row],[Total Rental Units Equal to or less than 80% AMI]], "-")</f>
        <v>0.6097560975609756</v>
      </c>
    </row>
    <row r="1048" spans="1:10" x14ac:dyDescent="0.2">
      <c r="A1048">
        <v>13095000600</v>
      </c>
      <c r="B1048" s="7">
        <v>105</v>
      </c>
      <c r="C1048" s="7">
        <v>100</v>
      </c>
      <c r="D1048" s="7">
        <v>40</v>
      </c>
      <c r="E1048" s="7">
        <f>SUM(HousingProblemsTbl5[[#This Row],[T2_est77]:[T2_est91]])</f>
        <v>245</v>
      </c>
      <c r="F1048" s="7">
        <v>115</v>
      </c>
      <c r="G1048" s="7">
        <v>300</v>
      </c>
      <c r="H1048" s="7">
        <v>125</v>
      </c>
      <c r="I1048" s="7">
        <f>SUM(HousingProblemsTbl5[[#This Row],[T7_est109]:[T7_est151]])</f>
        <v>540</v>
      </c>
      <c r="J1048" s="5">
        <f>IFERROR(HousingProblemsTbl5[[#This Row],[Total Rental Units with Severe Housing Problems and Equal to or less than 80% AMI]]/HousingProblemsTbl5[[#This Row],[Total Rental Units Equal to or less than 80% AMI]], "-")</f>
        <v>0.45370370370370372</v>
      </c>
    </row>
    <row r="1049" spans="1:10" x14ac:dyDescent="0.2">
      <c r="A1049">
        <v>13095000700</v>
      </c>
      <c r="B1049" s="7">
        <v>45</v>
      </c>
      <c r="C1049" s="7">
        <v>100</v>
      </c>
      <c r="D1049" s="7">
        <v>0</v>
      </c>
      <c r="E1049" s="7">
        <f>SUM(HousingProblemsTbl5[[#This Row],[T2_est77]:[T2_est91]])</f>
        <v>145</v>
      </c>
      <c r="F1049" s="7">
        <v>45</v>
      </c>
      <c r="G1049" s="7">
        <v>100</v>
      </c>
      <c r="H1049" s="7">
        <v>70</v>
      </c>
      <c r="I1049" s="7">
        <f>SUM(HousingProblemsTbl5[[#This Row],[T7_est109]:[T7_est151]])</f>
        <v>215</v>
      </c>
      <c r="J1049" s="5">
        <f>IFERROR(HousingProblemsTbl5[[#This Row],[Total Rental Units with Severe Housing Problems and Equal to or less than 80% AMI]]/HousingProblemsTbl5[[#This Row],[Total Rental Units Equal to or less than 80% AMI]], "-")</f>
        <v>0.67441860465116277</v>
      </c>
    </row>
    <row r="1050" spans="1:10" x14ac:dyDescent="0.2">
      <c r="A1050">
        <v>13095000800</v>
      </c>
      <c r="B1050" s="7">
        <v>110</v>
      </c>
      <c r="C1050" s="7">
        <v>0</v>
      </c>
      <c r="D1050" s="7">
        <v>25</v>
      </c>
      <c r="E1050" s="7">
        <f>SUM(HousingProblemsTbl5[[#This Row],[T2_est77]:[T2_est91]])</f>
        <v>135</v>
      </c>
      <c r="F1050" s="7">
        <v>230</v>
      </c>
      <c r="G1050" s="7">
        <v>30</v>
      </c>
      <c r="H1050" s="7">
        <v>90</v>
      </c>
      <c r="I1050" s="7">
        <f>SUM(HousingProblemsTbl5[[#This Row],[T7_est109]:[T7_est151]])</f>
        <v>350</v>
      </c>
      <c r="J1050" s="5">
        <f>IFERROR(HousingProblemsTbl5[[#This Row],[Total Rental Units with Severe Housing Problems and Equal to or less than 80% AMI]]/HousingProblemsTbl5[[#This Row],[Total Rental Units Equal to or less than 80% AMI]], "-")</f>
        <v>0.38571428571428573</v>
      </c>
    </row>
    <row r="1051" spans="1:10" x14ac:dyDescent="0.2">
      <c r="A1051">
        <v>13095000900</v>
      </c>
      <c r="B1051" s="7">
        <v>115</v>
      </c>
      <c r="C1051" s="7">
        <v>35</v>
      </c>
      <c r="D1051" s="7">
        <v>10</v>
      </c>
      <c r="E1051" s="7">
        <f>SUM(HousingProblemsTbl5[[#This Row],[T2_est77]:[T2_est91]])</f>
        <v>160</v>
      </c>
      <c r="F1051" s="7">
        <v>150</v>
      </c>
      <c r="G1051" s="7">
        <v>60</v>
      </c>
      <c r="H1051" s="7">
        <v>130</v>
      </c>
      <c r="I1051" s="7">
        <f>SUM(HousingProblemsTbl5[[#This Row],[T7_est109]:[T7_est151]])</f>
        <v>340</v>
      </c>
      <c r="J1051" s="5">
        <f>IFERROR(HousingProblemsTbl5[[#This Row],[Total Rental Units with Severe Housing Problems and Equal to or less than 80% AMI]]/HousingProblemsTbl5[[#This Row],[Total Rental Units Equal to or less than 80% AMI]], "-")</f>
        <v>0.47058823529411764</v>
      </c>
    </row>
    <row r="1052" spans="1:10" x14ac:dyDescent="0.2">
      <c r="A1052">
        <v>13095001000</v>
      </c>
      <c r="B1052" s="7">
        <v>80</v>
      </c>
      <c r="C1052" s="7">
        <v>65</v>
      </c>
      <c r="D1052" s="7">
        <v>70</v>
      </c>
      <c r="E1052" s="7">
        <f>SUM(HousingProblemsTbl5[[#This Row],[T2_est77]:[T2_est91]])</f>
        <v>215</v>
      </c>
      <c r="F1052" s="7">
        <v>120</v>
      </c>
      <c r="G1052" s="7">
        <v>120</v>
      </c>
      <c r="H1052" s="7">
        <v>170</v>
      </c>
      <c r="I1052" s="7">
        <f>SUM(HousingProblemsTbl5[[#This Row],[T7_est109]:[T7_est151]])</f>
        <v>410</v>
      </c>
      <c r="J1052" s="5">
        <f>IFERROR(HousingProblemsTbl5[[#This Row],[Total Rental Units with Severe Housing Problems and Equal to or less than 80% AMI]]/HousingProblemsTbl5[[#This Row],[Total Rental Units Equal to or less than 80% AMI]], "-")</f>
        <v>0.52439024390243905</v>
      </c>
    </row>
    <row r="1053" spans="1:10" x14ac:dyDescent="0.2">
      <c r="A1053">
        <v>13095001100</v>
      </c>
      <c r="B1053" s="7">
        <v>195</v>
      </c>
      <c r="C1053" s="7">
        <v>135</v>
      </c>
      <c r="D1053" s="7">
        <v>0</v>
      </c>
      <c r="E1053" s="7">
        <f>SUM(HousingProblemsTbl5[[#This Row],[T2_est77]:[T2_est91]])</f>
        <v>330</v>
      </c>
      <c r="F1053" s="7">
        <v>325</v>
      </c>
      <c r="G1053" s="7">
        <v>245</v>
      </c>
      <c r="H1053" s="7">
        <v>110</v>
      </c>
      <c r="I1053" s="7">
        <f>SUM(HousingProblemsTbl5[[#This Row],[T7_est109]:[T7_est151]])</f>
        <v>680</v>
      </c>
      <c r="J1053" s="5">
        <f>IFERROR(HousingProblemsTbl5[[#This Row],[Total Rental Units with Severe Housing Problems and Equal to or less than 80% AMI]]/HousingProblemsTbl5[[#This Row],[Total Rental Units Equal to or less than 80% AMI]], "-")</f>
        <v>0.48529411764705882</v>
      </c>
    </row>
    <row r="1054" spans="1:10" x14ac:dyDescent="0.2">
      <c r="A1054">
        <v>13095001403</v>
      </c>
      <c r="B1054" s="7">
        <v>180</v>
      </c>
      <c r="C1054" s="7">
        <v>10</v>
      </c>
      <c r="D1054" s="7">
        <v>0</v>
      </c>
      <c r="E1054" s="7">
        <f>SUM(HousingProblemsTbl5[[#This Row],[T2_est77]:[T2_est91]])</f>
        <v>190</v>
      </c>
      <c r="F1054" s="7">
        <v>320</v>
      </c>
      <c r="G1054" s="7">
        <v>90</v>
      </c>
      <c r="H1054" s="7">
        <v>70</v>
      </c>
      <c r="I1054" s="7">
        <f>SUM(HousingProblemsTbl5[[#This Row],[T7_est109]:[T7_est151]])</f>
        <v>480</v>
      </c>
      <c r="J1054" s="5">
        <f>IFERROR(HousingProblemsTbl5[[#This Row],[Total Rental Units with Severe Housing Problems and Equal to or less than 80% AMI]]/HousingProblemsTbl5[[#This Row],[Total Rental Units Equal to or less than 80% AMI]], "-")</f>
        <v>0.39583333333333331</v>
      </c>
    </row>
    <row r="1055" spans="1:10" x14ac:dyDescent="0.2">
      <c r="A1055">
        <v>13095001500</v>
      </c>
      <c r="B1055" s="7">
        <v>290</v>
      </c>
      <c r="C1055" s="7">
        <v>45</v>
      </c>
      <c r="D1055" s="7">
        <v>20</v>
      </c>
      <c r="E1055" s="7">
        <f>SUM(HousingProblemsTbl5[[#This Row],[T2_est77]:[T2_est91]])</f>
        <v>355</v>
      </c>
      <c r="F1055" s="7">
        <v>360</v>
      </c>
      <c r="G1055" s="7">
        <v>70</v>
      </c>
      <c r="H1055" s="7">
        <v>115</v>
      </c>
      <c r="I1055" s="7">
        <f>SUM(HousingProblemsTbl5[[#This Row],[T7_est109]:[T7_est151]])</f>
        <v>545</v>
      </c>
      <c r="J1055" s="5">
        <f>IFERROR(HousingProblemsTbl5[[#This Row],[Total Rental Units with Severe Housing Problems and Equal to or less than 80% AMI]]/HousingProblemsTbl5[[#This Row],[Total Rental Units Equal to or less than 80% AMI]], "-")</f>
        <v>0.65137614678899081</v>
      </c>
    </row>
    <row r="1056" spans="1:10" x14ac:dyDescent="0.2">
      <c r="A1056">
        <v>13095010302</v>
      </c>
      <c r="B1056" s="7">
        <v>415</v>
      </c>
      <c r="C1056" s="7">
        <v>210</v>
      </c>
      <c r="D1056" s="7">
        <v>20</v>
      </c>
      <c r="E1056" s="7">
        <f>SUM(HousingProblemsTbl5[[#This Row],[T2_est77]:[T2_est91]])</f>
        <v>645</v>
      </c>
      <c r="F1056" s="7">
        <v>535</v>
      </c>
      <c r="G1056" s="7">
        <v>330</v>
      </c>
      <c r="H1056" s="7">
        <v>155</v>
      </c>
      <c r="I1056" s="7">
        <f>SUM(HousingProblemsTbl5[[#This Row],[T7_est109]:[T7_est151]])</f>
        <v>1020</v>
      </c>
      <c r="J1056" s="5">
        <f>IFERROR(HousingProblemsTbl5[[#This Row],[Total Rental Units with Severe Housing Problems and Equal to or less than 80% AMI]]/HousingProblemsTbl5[[#This Row],[Total Rental Units Equal to or less than 80% AMI]], "-")</f>
        <v>0.63235294117647056</v>
      </c>
    </row>
    <row r="1057" spans="1:10" x14ac:dyDescent="0.2">
      <c r="A1057">
        <v>13095010401</v>
      </c>
      <c r="B1057" s="7">
        <v>90</v>
      </c>
      <c r="C1057" s="7">
        <v>95</v>
      </c>
      <c r="D1057" s="7">
        <v>0</v>
      </c>
      <c r="E1057" s="7">
        <f>SUM(HousingProblemsTbl5[[#This Row],[T2_est77]:[T2_est91]])</f>
        <v>185</v>
      </c>
      <c r="F1057" s="7">
        <v>90</v>
      </c>
      <c r="G1057" s="7">
        <v>110</v>
      </c>
      <c r="H1057" s="7">
        <v>30</v>
      </c>
      <c r="I1057" s="7">
        <f>SUM(HousingProblemsTbl5[[#This Row],[T7_est109]:[T7_est151]])</f>
        <v>230</v>
      </c>
      <c r="J1057" s="5">
        <f>IFERROR(HousingProblemsTbl5[[#This Row],[Total Rental Units with Severe Housing Problems and Equal to or less than 80% AMI]]/HousingProblemsTbl5[[#This Row],[Total Rental Units Equal to or less than 80% AMI]], "-")</f>
        <v>0.80434782608695654</v>
      </c>
    </row>
    <row r="1058" spans="1:10" x14ac:dyDescent="0.2">
      <c r="A1058">
        <v>13095010402</v>
      </c>
      <c r="B1058" s="7">
        <v>30</v>
      </c>
      <c r="C1058" s="7">
        <v>105</v>
      </c>
      <c r="D1058" s="7">
        <v>0</v>
      </c>
      <c r="E1058" s="7">
        <f>SUM(HousingProblemsTbl5[[#This Row],[T2_est77]:[T2_est91]])</f>
        <v>135</v>
      </c>
      <c r="F1058" s="7">
        <v>55</v>
      </c>
      <c r="G1058" s="7">
        <v>230</v>
      </c>
      <c r="H1058" s="7">
        <v>225</v>
      </c>
      <c r="I1058" s="7">
        <f>SUM(HousingProblemsTbl5[[#This Row],[T7_est109]:[T7_est151]])</f>
        <v>510</v>
      </c>
      <c r="J1058" s="5">
        <f>IFERROR(HousingProblemsTbl5[[#This Row],[Total Rental Units with Severe Housing Problems and Equal to or less than 80% AMI]]/HousingProblemsTbl5[[#This Row],[Total Rental Units Equal to or less than 80% AMI]], "-")</f>
        <v>0.26470588235294118</v>
      </c>
    </row>
    <row r="1059" spans="1:10" x14ac:dyDescent="0.2">
      <c r="A1059">
        <v>13095010403</v>
      </c>
      <c r="B1059" s="7">
        <v>10</v>
      </c>
      <c r="C1059" s="7">
        <v>0</v>
      </c>
      <c r="D1059" s="7">
        <v>0</v>
      </c>
      <c r="E1059" s="7">
        <f>SUM(HousingProblemsTbl5[[#This Row],[T2_est77]:[T2_est91]])</f>
        <v>10</v>
      </c>
      <c r="F1059" s="7">
        <v>30</v>
      </c>
      <c r="G1059" s="7">
        <v>45</v>
      </c>
      <c r="H1059" s="7">
        <v>20</v>
      </c>
      <c r="I1059" s="7">
        <f>SUM(HousingProblemsTbl5[[#This Row],[T7_est109]:[T7_est151]])</f>
        <v>95</v>
      </c>
      <c r="J1059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1060" spans="1:10" x14ac:dyDescent="0.2">
      <c r="A1060">
        <v>13095010500</v>
      </c>
      <c r="B1060" s="7">
        <v>10</v>
      </c>
      <c r="C1060" s="7">
        <v>15</v>
      </c>
      <c r="D1060" s="7">
        <v>0</v>
      </c>
      <c r="E1060" s="7">
        <f>SUM(HousingProblemsTbl5[[#This Row],[T2_est77]:[T2_est91]])</f>
        <v>25</v>
      </c>
      <c r="F1060" s="7">
        <v>20</v>
      </c>
      <c r="G1060" s="7">
        <v>30</v>
      </c>
      <c r="H1060" s="7">
        <v>55</v>
      </c>
      <c r="I1060" s="7">
        <f>SUM(HousingProblemsTbl5[[#This Row],[T7_est109]:[T7_est151]])</f>
        <v>105</v>
      </c>
      <c r="J1060" s="5">
        <f>IFERROR(HousingProblemsTbl5[[#This Row],[Total Rental Units with Severe Housing Problems and Equal to or less than 80% AMI]]/HousingProblemsTbl5[[#This Row],[Total Rental Units Equal to or less than 80% AMI]], "-")</f>
        <v>0.23809523809523808</v>
      </c>
    </row>
    <row r="1061" spans="1:10" x14ac:dyDescent="0.2">
      <c r="A1061">
        <v>13095010601</v>
      </c>
      <c r="B1061" s="7">
        <v>240</v>
      </c>
      <c r="C1061" s="7">
        <v>35</v>
      </c>
      <c r="D1061" s="7">
        <v>0</v>
      </c>
      <c r="E1061" s="7">
        <f>SUM(HousingProblemsTbl5[[#This Row],[T2_est77]:[T2_est91]])</f>
        <v>275</v>
      </c>
      <c r="F1061" s="7">
        <v>310</v>
      </c>
      <c r="G1061" s="7">
        <v>130</v>
      </c>
      <c r="H1061" s="7">
        <v>50</v>
      </c>
      <c r="I1061" s="7">
        <f>SUM(HousingProblemsTbl5[[#This Row],[T7_est109]:[T7_est151]])</f>
        <v>490</v>
      </c>
      <c r="J1061" s="5">
        <f>IFERROR(HousingProblemsTbl5[[#This Row],[Total Rental Units with Severe Housing Problems and Equal to or less than 80% AMI]]/HousingProblemsTbl5[[#This Row],[Total Rental Units Equal to or less than 80% AMI]], "-")</f>
        <v>0.56122448979591832</v>
      </c>
    </row>
    <row r="1062" spans="1:10" x14ac:dyDescent="0.2">
      <c r="A1062">
        <v>13095010602</v>
      </c>
      <c r="B1062" s="7">
        <v>80</v>
      </c>
      <c r="C1062" s="7">
        <v>110</v>
      </c>
      <c r="D1062" s="7">
        <v>0</v>
      </c>
      <c r="E1062" s="7">
        <f>SUM(HousingProblemsTbl5[[#This Row],[T2_est77]:[T2_est91]])</f>
        <v>190</v>
      </c>
      <c r="F1062" s="7">
        <v>125</v>
      </c>
      <c r="G1062" s="7">
        <v>185</v>
      </c>
      <c r="H1062" s="7">
        <v>65</v>
      </c>
      <c r="I1062" s="7">
        <f>SUM(HousingProblemsTbl5[[#This Row],[T7_est109]:[T7_est151]])</f>
        <v>375</v>
      </c>
      <c r="J1062" s="5">
        <f>IFERROR(HousingProblemsTbl5[[#This Row],[Total Rental Units with Severe Housing Problems and Equal to or less than 80% AMI]]/HousingProblemsTbl5[[#This Row],[Total Rental Units Equal to or less than 80% AMI]], "-")</f>
        <v>0.50666666666666671</v>
      </c>
    </row>
    <row r="1063" spans="1:10" x14ac:dyDescent="0.2">
      <c r="A1063">
        <v>13095010701</v>
      </c>
      <c r="B1063" s="7">
        <v>210</v>
      </c>
      <c r="C1063" s="7">
        <v>4</v>
      </c>
      <c r="D1063" s="7">
        <v>15</v>
      </c>
      <c r="E1063" s="7">
        <f>SUM(HousingProblemsTbl5[[#This Row],[T2_est77]:[T2_est91]])</f>
        <v>229</v>
      </c>
      <c r="F1063" s="7">
        <v>220</v>
      </c>
      <c r="G1063" s="7">
        <v>80</v>
      </c>
      <c r="H1063" s="7">
        <v>245</v>
      </c>
      <c r="I1063" s="7">
        <f>SUM(HousingProblemsTbl5[[#This Row],[T7_est109]:[T7_est151]])</f>
        <v>545</v>
      </c>
      <c r="J1063" s="5">
        <f>IFERROR(HousingProblemsTbl5[[#This Row],[Total Rental Units with Severe Housing Problems and Equal to or less than 80% AMI]]/HousingProblemsTbl5[[#This Row],[Total Rental Units Equal to or less than 80% AMI]], "-")</f>
        <v>0.42018348623853213</v>
      </c>
    </row>
    <row r="1064" spans="1:10" x14ac:dyDescent="0.2">
      <c r="A1064">
        <v>13095010702</v>
      </c>
      <c r="B1064" s="7">
        <v>110</v>
      </c>
      <c r="C1064" s="7">
        <v>15</v>
      </c>
      <c r="D1064" s="7">
        <v>0</v>
      </c>
      <c r="E1064" s="7">
        <f>SUM(HousingProblemsTbl5[[#This Row],[T2_est77]:[T2_est91]])</f>
        <v>125</v>
      </c>
      <c r="F1064" s="7">
        <v>125</v>
      </c>
      <c r="G1064" s="7">
        <v>80</v>
      </c>
      <c r="H1064" s="7">
        <v>25</v>
      </c>
      <c r="I1064" s="7">
        <f>SUM(HousingProblemsTbl5[[#This Row],[T7_est109]:[T7_est151]])</f>
        <v>230</v>
      </c>
      <c r="J1064" s="5">
        <f>IFERROR(HousingProblemsTbl5[[#This Row],[Total Rental Units with Severe Housing Problems and Equal to or less than 80% AMI]]/HousingProblemsTbl5[[#This Row],[Total Rental Units Equal to or less than 80% AMI]], "-")</f>
        <v>0.54347826086956519</v>
      </c>
    </row>
    <row r="1065" spans="1:10" x14ac:dyDescent="0.2">
      <c r="A1065">
        <v>13095010900</v>
      </c>
      <c r="B1065" s="7">
        <v>75</v>
      </c>
      <c r="C1065" s="7">
        <v>4</v>
      </c>
      <c r="D1065" s="7">
        <v>10</v>
      </c>
      <c r="E1065" s="7">
        <f>SUM(HousingProblemsTbl5[[#This Row],[T2_est77]:[T2_est91]])</f>
        <v>89</v>
      </c>
      <c r="F1065" s="7">
        <v>75</v>
      </c>
      <c r="G1065" s="7">
        <v>15</v>
      </c>
      <c r="H1065" s="7">
        <v>25</v>
      </c>
      <c r="I1065" s="7">
        <f>SUM(HousingProblemsTbl5[[#This Row],[T7_est109]:[T7_est151]])</f>
        <v>115</v>
      </c>
      <c r="J1065" s="5">
        <f>IFERROR(HousingProblemsTbl5[[#This Row],[Total Rental Units with Severe Housing Problems and Equal to or less than 80% AMI]]/HousingProblemsTbl5[[#This Row],[Total Rental Units Equal to or less than 80% AMI]], "-")</f>
        <v>0.77391304347826084</v>
      </c>
    </row>
    <row r="1066" spans="1:10" x14ac:dyDescent="0.2">
      <c r="A1066">
        <v>13095011000</v>
      </c>
      <c r="B1066" s="7">
        <v>90</v>
      </c>
      <c r="C1066" s="7">
        <v>100</v>
      </c>
      <c r="D1066" s="7">
        <v>0</v>
      </c>
      <c r="E1066" s="7">
        <f>SUM(HousingProblemsTbl5[[#This Row],[T2_est77]:[T2_est91]])</f>
        <v>190</v>
      </c>
      <c r="F1066" s="7">
        <v>125</v>
      </c>
      <c r="G1066" s="7">
        <v>115</v>
      </c>
      <c r="H1066" s="7">
        <v>20</v>
      </c>
      <c r="I1066" s="7">
        <f>SUM(HousingProblemsTbl5[[#This Row],[T7_est109]:[T7_est151]])</f>
        <v>260</v>
      </c>
      <c r="J1066" s="5">
        <f>IFERROR(HousingProblemsTbl5[[#This Row],[Total Rental Units with Severe Housing Problems and Equal to or less than 80% AMI]]/HousingProblemsTbl5[[#This Row],[Total Rental Units Equal to or less than 80% AMI]], "-")</f>
        <v>0.73076923076923073</v>
      </c>
    </row>
    <row r="1067" spans="1:10" x14ac:dyDescent="0.2">
      <c r="A1067">
        <v>13095011200</v>
      </c>
      <c r="B1067" s="7">
        <v>130</v>
      </c>
      <c r="C1067" s="7">
        <v>0</v>
      </c>
      <c r="D1067" s="7">
        <v>0</v>
      </c>
      <c r="E1067" s="7">
        <f>SUM(HousingProblemsTbl5[[#This Row],[T2_est77]:[T2_est91]])</f>
        <v>130</v>
      </c>
      <c r="F1067" s="7">
        <v>175</v>
      </c>
      <c r="G1067" s="7">
        <v>115</v>
      </c>
      <c r="H1067" s="7">
        <v>30</v>
      </c>
      <c r="I1067" s="7">
        <f>SUM(HousingProblemsTbl5[[#This Row],[T7_est109]:[T7_est151]])</f>
        <v>320</v>
      </c>
      <c r="J1067" s="5">
        <f>IFERROR(HousingProblemsTbl5[[#This Row],[Total Rental Units with Severe Housing Problems and Equal to or less than 80% AMI]]/HousingProblemsTbl5[[#This Row],[Total Rental Units Equal to or less than 80% AMI]], "-")</f>
        <v>0.40625</v>
      </c>
    </row>
    <row r="1068" spans="1:10" x14ac:dyDescent="0.2">
      <c r="A1068">
        <v>13095011300</v>
      </c>
      <c r="B1068" s="7">
        <v>50</v>
      </c>
      <c r="C1068" s="7">
        <v>50</v>
      </c>
      <c r="D1068" s="7">
        <v>10</v>
      </c>
      <c r="E1068" s="7">
        <f>SUM(HousingProblemsTbl5[[#This Row],[T2_est77]:[T2_est91]])</f>
        <v>110</v>
      </c>
      <c r="F1068" s="7">
        <v>85</v>
      </c>
      <c r="G1068" s="7">
        <v>165</v>
      </c>
      <c r="H1068" s="7">
        <v>85</v>
      </c>
      <c r="I1068" s="7">
        <f>SUM(HousingProblemsTbl5[[#This Row],[T7_est109]:[T7_est151]])</f>
        <v>335</v>
      </c>
      <c r="J1068" s="5">
        <f>IFERROR(HousingProblemsTbl5[[#This Row],[Total Rental Units with Severe Housing Problems and Equal to or less than 80% AMI]]/HousingProblemsTbl5[[#This Row],[Total Rental Units Equal to or less than 80% AMI]], "-")</f>
        <v>0.32835820895522388</v>
      </c>
    </row>
    <row r="1069" spans="1:10" x14ac:dyDescent="0.2">
      <c r="A1069">
        <v>13095011400</v>
      </c>
      <c r="B1069" s="7">
        <v>95</v>
      </c>
      <c r="C1069" s="7">
        <v>4</v>
      </c>
      <c r="D1069" s="7">
        <v>15</v>
      </c>
      <c r="E1069" s="7">
        <f>SUM(HousingProblemsTbl5[[#This Row],[T2_est77]:[T2_est91]])</f>
        <v>114</v>
      </c>
      <c r="F1069" s="7">
        <v>145</v>
      </c>
      <c r="G1069" s="7">
        <v>75</v>
      </c>
      <c r="H1069" s="7">
        <v>75</v>
      </c>
      <c r="I1069" s="7">
        <f>SUM(HousingProblemsTbl5[[#This Row],[T7_est109]:[T7_est151]])</f>
        <v>295</v>
      </c>
      <c r="J1069" s="5">
        <f>IFERROR(HousingProblemsTbl5[[#This Row],[Total Rental Units with Severe Housing Problems and Equal to or less than 80% AMI]]/HousingProblemsTbl5[[#This Row],[Total Rental Units Equal to or less than 80% AMI]], "-")</f>
        <v>0.38644067796610171</v>
      </c>
    </row>
    <row r="1070" spans="1:10" x14ac:dyDescent="0.2">
      <c r="A1070">
        <v>13095011600</v>
      </c>
      <c r="B1070" s="7">
        <v>10</v>
      </c>
      <c r="C1070" s="7">
        <v>0</v>
      </c>
      <c r="D1070" s="7">
        <v>4</v>
      </c>
      <c r="E1070" s="7">
        <f>SUM(HousingProblemsTbl5[[#This Row],[T2_est77]:[T2_est91]])</f>
        <v>14</v>
      </c>
      <c r="F1070" s="7">
        <v>15</v>
      </c>
      <c r="G1070" s="7">
        <v>20</v>
      </c>
      <c r="H1070" s="7">
        <v>35</v>
      </c>
      <c r="I1070" s="7">
        <f>SUM(HousingProblemsTbl5[[#This Row],[T7_est109]:[T7_est151]])</f>
        <v>70</v>
      </c>
      <c r="J1070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071" spans="1:10" x14ac:dyDescent="0.2">
      <c r="A1071">
        <v>13097080104</v>
      </c>
      <c r="B1071" s="7">
        <v>230</v>
      </c>
      <c r="C1071" s="7">
        <v>435</v>
      </c>
      <c r="D1071" s="7">
        <v>0</v>
      </c>
      <c r="E1071" s="7">
        <f>SUM(HousingProblemsTbl5[[#This Row],[T2_est77]:[T2_est91]])</f>
        <v>665</v>
      </c>
      <c r="F1071" s="7">
        <v>230</v>
      </c>
      <c r="G1071" s="7">
        <v>490</v>
      </c>
      <c r="H1071" s="7">
        <v>490</v>
      </c>
      <c r="I1071" s="7">
        <f>SUM(HousingProblemsTbl5[[#This Row],[T7_est109]:[T7_est151]])</f>
        <v>1210</v>
      </c>
      <c r="J1071" s="5">
        <f>IFERROR(HousingProblemsTbl5[[#This Row],[Total Rental Units with Severe Housing Problems and Equal to or less than 80% AMI]]/HousingProblemsTbl5[[#This Row],[Total Rental Units Equal to or less than 80% AMI]], "-")</f>
        <v>0.54958677685950408</v>
      </c>
    </row>
    <row r="1072" spans="1:10" x14ac:dyDescent="0.2">
      <c r="A1072">
        <v>13097080105</v>
      </c>
      <c r="B1072" s="7">
        <v>50</v>
      </c>
      <c r="C1072" s="7">
        <v>45</v>
      </c>
      <c r="D1072" s="7">
        <v>0</v>
      </c>
      <c r="E1072" s="7">
        <f>SUM(HousingProblemsTbl5[[#This Row],[T2_est77]:[T2_est91]])</f>
        <v>95</v>
      </c>
      <c r="F1072" s="7">
        <v>50</v>
      </c>
      <c r="G1072" s="7">
        <v>55</v>
      </c>
      <c r="H1072" s="7">
        <v>60</v>
      </c>
      <c r="I1072" s="7">
        <f>SUM(HousingProblemsTbl5[[#This Row],[T7_est109]:[T7_est151]])</f>
        <v>165</v>
      </c>
      <c r="J1072" s="5">
        <f>IFERROR(HousingProblemsTbl5[[#This Row],[Total Rental Units with Severe Housing Problems and Equal to or less than 80% AMI]]/HousingProblemsTbl5[[#This Row],[Total Rental Units Equal to or less than 80% AMI]], "-")</f>
        <v>0.5757575757575758</v>
      </c>
    </row>
    <row r="1073" spans="1:10" x14ac:dyDescent="0.2">
      <c r="A1073">
        <v>13097080106</v>
      </c>
      <c r="B1073" s="7">
        <v>60</v>
      </c>
      <c r="C1073" s="7">
        <v>65</v>
      </c>
      <c r="D1073" s="7">
        <v>30</v>
      </c>
      <c r="E1073" s="7">
        <f>SUM(HousingProblemsTbl5[[#This Row],[T2_est77]:[T2_est91]])</f>
        <v>155</v>
      </c>
      <c r="F1073" s="7">
        <v>130</v>
      </c>
      <c r="G1073" s="7">
        <v>220</v>
      </c>
      <c r="H1073" s="7">
        <v>135</v>
      </c>
      <c r="I1073" s="7">
        <f>SUM(HousingProblemsTbl5[[#This Row],[T7_est109]:[T7_est151]])</f>
        <v>485</v>
      </c>
      <c r="J1073" s="5">
        <f>IFERROR(HousingProblemsTbl5[[#This Row],[Total Rental Units with Severe Housing Problems and Equal to or less than 80% AMI]]/HousingProblemsTbl5[[#This Row],[Total Rental Units Equal to or less than 80% AMI]], "-")</f>
        <v>0.31958762886597936</v>
      </c>
    </row>
    <row r="1074" spans="1:10" x14ac:dyDescent="0.2">
      <c r="A1074">
        <v>13097080107</v>
      </c>
      <c r="B1074" s="7">
        <v>70</v>
      </c>
      <c r="C1074" s="7">
        <v>80</v>
      </c>
      <c r="D1074" s="7">
        <v>0</v>
      </c>
      <c r="E1074" s="7">
        <f>SUM(HousingProblemsTbl5[[#This Row],[T2_est77]:[T2_est91]])</f>
        <v>150</v>
      </c>
      <c r="F1074" s="7">
        <v>495</v>
      </c>
      <c r="G1074" s="7">
        <v>315</v>
      </c>
      <c r="H1074" s="7">
        <v>505</v>
      </c>
      <c r="I1074" s="7">
        <f>SUM(HousingProblemsTbl5[[#This Row],[T7_est109]:[T7_est151]])</f>
        <v>1315</v>
      </c>
      <c r="J1074" s="5">
        <f>IFERROR(HousingProblemsTbl5[[#This Row],[Total Rental Units with Severe Housing Problems and Equal to or less than 80% AMI]]/HousingProblemsTbl5[[#This Row],[Total Rental Units Equal to or less than 80% AMI]], "-")</f>
        <v>0.11406844106463879</v>
      </c>
    </row>
    <row r="1075" spans="1:10" x14ac:dyDescent="0.2">
      <c r="A1075">
        <v>13097080201</v>
      </c>
      <c r="B1075" s="7">
        <v>4</v>
      </c>
      <c r="C1075" s="7">
        <v>85</v>
      </c>
      <c r="D1075" s="7">
        <v>90</v>
      </c>
      <c r="E1075" s="7">
        <f>SUM(HousingProblemsTbl5[[#This Row],[T2_est77]:[T2_est91]])</f>
        <v>179</v>
      </c>
      <c r="F1075" s="7">
        <v>4</v>
      </c>
      <c r="G1075" s="7">
        <v>125</v>
      </c>
      <c r="H1075" s="7">
        <v>195</v>
      </c>
      <c r="I1075" s="7">
        <f>SUM(HousingProblemsTbl5[[#This Row],[T7_est109]:[T7_est151]])</f>
        <v>324</v>
      </c>
      <c r="J1075" s="5">
        <f>IFERROR(HousingProblemsTbl5[[#This Row],[Total Rental Units with Severe Housing Problems and Equal to or less than 80% AMI]]/HousingProblemsTbl5[[#This Row],[Total Rental Units Equal to or less than 80% AMI]], "-")</f>
        <v>0.55246913580246915</v>
      </c>
    </row>
    <row r="1076" spans="1:10" x14ac:dyDescent="0.2">
      <c r="A1076">
        <v>13097080203</v>
      </c>
      <c r="B1076" s="7">
        <v>10</v>
      </c>
      <c r="C1076" s="7">
        <v>40</v>
      </c>
      <c r="D1076" s="7">
        <v>150</v>
      </c>
      <c r="E1076" s="7">
        <f>SUM(HousingProblemsTbl5[[#This Row],[T2_est77]:[T2_est91]])</f>
        <v>200</v>
      </c>
      <c r="F1076" s="7">
        <v>25</v>
      </c>
      <c r="G1076" s="7">
        <v>140</v>
      </c>
      <c r="H1076" s="7">
        <v>390</v>
      </c>
      <c r="I1076" s="7">
        <f>SUM(HousingProblemsTbl5[[#This Row],[T7_est109]:[T7_est151]])</f>
        <v>555</v>
      </c>
      <c r="J1076" s="5">
        <f>IFERROR(HousingProblemsTbl5[[#This Row],[Total Rental Units with Severe Housing Problems and Equal to or less than 80% AMI]]/HousingProblemsTbl5[[#This Row],[Total Rental Units Equal to or less than 80% AMI]], "-")</f>
        <v>0.36036036036036034</v>
      </c>
    </row>
    <row r="1077" spans="1:10" x14ac:dyDescent="0.2">
      <c r="A1077">
        <v>13097080204</v>
      </c>
      <c r="B1077" s="7">
        <v>0</v>
      </c>
      <c r="C1077" s="7">
        <v>135</v>
      </c>
      <c r="D1077" s="7">
        <v>0</v>
      </c>
      <c r="E1077" s="7">
        <f>SUM(HousingProblemsTbl5[[#This Row],[T2_est77]:[T2_est91]])</f>
        <v>135</v>
      </c>
      <c r="F1077" s="7">
        <v>15</v>
      </c>
      <c r="G1077" s="7">
        <v>250</v>
      </c>
      <c r="H1077" s="7">
        <v>110</v>
      </c>
      <c r="I1077" s="7">
        <f>SUM(HousingProblemsTbl5[[#This Row],[T7_est109]:[T7_est151]])</f>
        <v>375</v>
      </c>
      <c r="J1077" s="5">
        <f>IFERROR(HousingProblemsTbl5[[#This Row],[Total Rental Units with Severe Housing Problems and Equal to or less than 80% AMI]]/HousingProblemsTbl5[[#This Row],[Total Rental Units Equal to or less than 80% AMI]], "-")</f>
        <v>0.36</v>
      </c>
    </row>
    <row r="1078" spans="1:10" x14ac:dyDescent="0.2">
      <c r="A1078">
        <v>13097080303</v>
      </c>
      <c r="B1078" s="7">
        <v>175</v>
      </c>
      <c r="C1078" s="7">
        <v>25</v>
      </c>
      <c r="D1078" s="7">
        <v>0</v>
      </c>
      <c r="E1078" s="7">
        <f>SUM(HousingProblemsTbl5[[#This Row],[T2_est77]:[T2_est91]])</f>
        <v>200</v>
      </c>
      <c r="F1078" s="7">
        <v>200</v>
      </c>
      <c r="G1078" s="7">
        <v>115</v>
      </c>
      <c r="H1078" s="7">
        <v>190</v>
      </c>
      <c r="I1078" s="7">
        <f>SUM(HousingProblemsTbl5[[#This Row],[T7_est109]:[T7_est151]])</f>
        <v>505</v>
      </c>
      <c r="J1078" s="5">
        <f>IFERROR(HousingProblemsTbl5[[#This Row],[Total Rental Units with Severe Housing Problems and Equal to or less than 80% AMI]]/HousingProblemsTbl5[[#This Row],[Total Rental Units Equal to or less than 80% AMI]], "-")</f>
        <v>0.39603960396039606</v>
      </c>
    </row>
    <row r="1079" spans="1:10" x14ac:dyDescent="0.2">
      <c r="A1079">
        <v>13097080304</v>
      </c>
      <c r="B1079" s="7">
        <v>195</v>
      </c>
      <c r="C1079" s="7">
        <v>100</v>
      </c>
      <c r="D1079" s="7">
        <v>0</v>
      </c>
      <c r="E1079" s="7">
        <f>SUM(HousingProblemsTbl5[[#This Row],[T2_est77]:[T2_est91]])</f>
        <v>295</v>
      </c>
      <c r="F1079" s="7">
        <v>410</v>
      </c>
      <c r="G1079" s="7">
        <v>285</v>
      </c>
      <c r="H1079" s="7">
        <v>525</v>
      </c>
      <c r="I1079" s="7">
        <f>SUM(HousingProblemsTbl5[[#This Row],[T7_est109]:[T7_est151]])</f>
        <v>1220</v>
      </c>
      <c r="J1079" s="5">
        <f>IFERROR(HousingProblemsTbl5[[#This Row],[Total Rental Units with Severe Housing Problems and Equal to or less than 80% AMI]]/HousingProblemsTbl5[[#This Row],[Total Rental Units Equal to or less than 80% AMI]], "-")</f>
        <v>0.24180327868852458</v>
      </c>
    </row>
    <row r="1080" spans="1:10" x14ac:dyDescent="0.2">
      <c r="A1080">
        <v>13097080305</v>
      </c>
      <c r="B1080" s="7">
        <v>70</v>
      </c>
      <c r="C1080" s="7">
        <v>25</v>
      </c>
      <c r="D1080" s="7">
        <v>0</v>
      </c>
      <c r="E1080" s="7">
        <f>SUM(HousingProblemsTbl5[[#This Row],[T2_est77]:[T2_est91]])</f>
        <v>95</v>
      </c>
      <c r="F1080" s="7">
        <v>200</v>
      </c>
      <c r="G1080" s="7">
        <v>120</v>
      </c>
      <c r="H1080" s="7">
        <v>30</v>
      </c>
      <c r="I1080" s="7">
        <f>SUM(HousingProblemsTbl5[[#This Row],[T7_est109]:[T7_est151]])</f>
        <v>350</v>
      </c>
      <c r="J1080" s="5">
        <f>IFERROR(HousingProblemsTbl5[[#This Row],[Total Rental Units with Severe Housing Problems and Equal to or less than 80% AMI]]/HousingProblemsTbl5[[#This Row],[Total Rental Units Equal to or less than 80% AMI]], "-")</f>
        <v>0.27142857142857141</v>
      </c>
    </row>
    <row r="1081" spans="1:10" x14ac:dyDescent="0.2">
      <c r="A1081">
        <v>13097080306</v>
      </c>
      <c r="B1081" s="7">
        <v>85</v>
      </c>
      <c r="C1081" s="7">
        <v>30</v>
      </c>
      <c r="D1081" s="7">
        <v>0</v>
      </c>
      <c r="E1081" s="7">
        <f>SUM(HousingProblemsTbl5[[#This Row],[T2_est77]:[T2_est91]])</f>
        <v>115</v>
      </c>
      <c r="F1081" s="7">
        <v>170</v>
      </c>
      <c r="G1081" s="7">
        <v>205</v>
      </c>
      <c r="H1081" s="7">
        <v>105</v>
      </c>
      <c r="I1081" s="7">
        <f>SUM(HousingProblemsTbl5[[#This Row],[T7_est109]:[T7_est151]])</f>
        <v>480</v>
      </c>
      <c r="J1081" s="5">
        <f>IFERROR(HousingProblemsTbl5[[#This Row],[Total Rental Units with Severe Housing Problems and Equal to or less than 80% AMI]]/HousingProblemsTbl5[[#This Row],[Total Rental Units Equal to or less than 80% AMI]], "-")</f>
        <v>0.23958333333333334</v>
      </c>
    </row>
    <row r="1082" spans="1:10" x14ac:dyDescent="0.2">
      <c r="A1082">
        <v>13097080307</v>
      </c>
      <c r="B1082" s="7">
        <v>40</v>
      </c>
      <c r="C1082" s="7">
        <v>10</v>
      </c>
      <c r="D1082" s="7">
        <v>0</v>
      </c>
      <c r="E1082" s="7">
        <f>SUM(HousingProblemsTbl5[[#This Row],[T2_est77]:[T2_est91]])</f>
        <v>50</v>
      </c>
      <c r="F1082" s="7">
        <v>40</v>
      </c>
      <c r="G1082" s="7">
        <v>185</v>
      </c>
      <c r="H1082" s="7">
        <v>90</v>
      </c>
      <c r="I1082" s="7">
        <f>SUM(HousingProblemsTbl5[[#This Row],[T7_est109]:[T7_est151]])</f>
        <v>315</v>
      </c>
      <c r="J1082" s="5">
        <f>IFERROR(HousingProblemsTbl5[[#This Row],[Total Rental Units with Severe Housing Problems and Equal to or less than 80% AMI]]/HousingProblemsTbl5[[#This Row],[Total Rental Units Equal to or less than 80% AMI]], "-")</f>
        <v>0.15873015873015872</v>
      </c>
    </row>
    <row r="1083" spans="1:10" x14ac:dyDescent="0.2">
      <c r="A1083">
        <v>13097080403</v>
      </c>
      <c r="B1083" s="7">
        <v>25</v>
      </c>
      <c r="C1083" s="7">
        <v>20</v>
      </c>
      <c r="D1083" s="7">
        <v>4</v>
      </c>
      <c r="E1083" s="7">
        <f>SUM(HousingProblemsTbl5[[#This Row],[T2_est77]:[T2_est91]])</f>
        <v>49</v>
      </c>
      <c r="F1083" s="7">
        <v>25</v>
      </c>
      <c r="G1083" s="7">
        <v>30</v>
      </c>
      <c r="H1083" s="7">
        <v>40</v>
      </c>
      <c r="I1083" s="7">
        <f>SUM(HousingProblemsTbl5[[#This Row],[T7_est109]:[T7_est151]])</f>
        <v>95</v>
      </c>
      <c r="J1083" s="5">
        <f>IFERROR(HousingProblemsTbl5[[#This Row],[Total Rental Units with Severe Housing Problems and Equal to or less than 80% AMI]]/HousingProblemsTbl5[[#This Row],[Total Rental Units Equal to or less than 80% AMI]], "-")</f>
        <v>0.51578947368421058</v>
      </c>
    </row>
    <row r="1084" spans="1:10" x14ac:dyDescent="0.2">
      <c r="A1084">
        <v>13097080405</v>
      </c>
      <c r="B1084" s="7">
        <v>0</v>
      </c>
      <c r="C1084" s="7">
        <v>0</v>
      </c>
      <c r="D1084" s="7">
        <v>0</v>
      </c>
      <c r="E1084" s="7">
        <f>SUM(HousingProblemsTbl5[[#This Row],[T2_est77]:[T2_est91]])</f>
        <v>0</v>
      </c>
      <c r="F1084" s="7">
        <v>0</v>
      </c>
      <c r="G1084" s="7">
        <v>0</v>
      </c>
      <c r="H1084" s="7">
        <v>20</v>
      </c>
      <c r="I1084" s="7">
        <f>SUM(HousingProblemsTbl5[[#This Row],[T7_est109]:[T7_est151]])</f>
        <v>20</v>
      </c>
      <c r="J108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85" spans="1:10" x14ac:dyDescent="0.2">
      <c r="A1085">
        <v>13097080406</v>
      </c>
      <c r="B1085" s="7">
        <v>0</v>
      </c>
      <c r="C1085" s="7">
        <v>0</v>
      </c>
      <c r="D1085" s="7">
        <v>0</v>
      </c>
      <c r="E1085" s="7">
        <f>SUM(HousingProblemsTbl5[[#This Row],[T2_est77]:[T2_est91]])</f>
        <v>0</v>
      </c>
      <c r="F1085" s="7">
        <v>0</v>
      </c>
      <c r="G1085" s="7">
        <v>45</v>
      </c>
      <c r="H1085" s="7">
        <v>40</v>
      </c>
      <c r="I1085" s="7">
        <f>SUM(HousingProblemsTbl5[[#This Row],[T7_est109]:[T7_est151]])</f>
        <v>85</v>
      </c>
      <c r="J108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86" spans="1:10" x14ac:dyDescent="0.2">
      <c r="A1086">
        <v>13097080407</v>
      </c>
      <c r="B1086" s="7">
        <v>95</v>
      </c>
      <c r="C1086" s="7">
        <v>0</v>
      </c>
      <c r="D1086" s="7">
        <v>65</v>
      </c>
      <c r="E1086" s="7">
        <f>SUM(HousingProblemsTbl5[[#This Row],[T2_est77]:[T2_est91]])</f>
        <v>160</v>
      </c>
      <c r="F1086" s="7">
        <v>140</v>
      </c>
      <c r="G1086" s="7">
        <v>25</v>
      </c>
      <c r="H1086" s="7">
        <v>145</v>
      </c>
      <c r="I1086" s="7">
        <f>SUM(HousingProblemsTbl5[[#This Row],[T7_est109]:[T7_est151]])</f>
        <v>310</v>
      </c>
      <c r="J1086" s="5">
        <f>IFERROR(HousingProblemsTbl5[[#This Row],[Total Rental Units with Severe Housing Problems and Equal to or less than 80% AMI]]/HousingProblemsTbl5[[#This Row],[Total Rental Units Equal to or less than 80% AMI]], "-")</f>
        <v>0.5161290322580645</v>
      </c>
    </row>
    <row r="1087" spans="1:10" x14ac:dyDescent="0.2">
      <c r="A1087">
        <v>13097080408</v>
      </c>
      <c r="B1087" s="7">
        <v>55</v>
      </c>
      <c r="C1087" s="7">
        <v>0</v>
      </c>
      <c r="D1087" s="7">
        <v>25</v>
      </c>
      <c r="E1087" s="7">
        <f>SUM(HousingProblemsTbl5[[#This Row],[T2_est77]:[T2_est91]])</f>
        <v>80</v>
      </c>
      <c r="F1087" s="7">
        <v>65</v>
      </c>
      <c r="G1087" s="7">
        <v>145</v>
      </c>
      <c r="H1087" s="7">
        <v>55</v>
      </c>
      <c r="I1087" s="7">
        <f>SUM(HousingProblemsTbl5[[#This Row],[T7_est109]:[T7_est151]])</f>
        <v>265</v>
      </c>
      <c r="J1087" s="5">
        <f>IFERROR(HousingProblemsTbl5[[#This Row],[Total Rental Units with Severe Housing Problems and Equal to or less than 80% AMI]]/HousingProblemsTbl5[[#This Row],[Total Rental Units Equal to or less than 80% AMI]], "-")</f>
        <v>0.30188679245283018</v>
      </c>
    </row>
    <row r="1088" spans="1:10" x14ac:dyDescent="0.2">
      <c r="A1088">
        <v>13097080505</v>
      </c>
      <c r="B1088" s="7">
        <v>75</v>
      </c>
      <c r="C1088" s="7">
        <v>35</v>
      </c>
      <c r="D1088" s="7">
        <v>0</v>
      </c>
      <c r="E1088" s="7">
        <f>SUM(HousingProblemsTbl5[[#This Row],[T2_est77]:[T2_est91]])</f>
        <v>110</v>
      </c>
      <c r="F1088" s="7">
        <v>165</v>
      </c>
      <c r="G1088" s="7">
        <v>60</v>
      </c>
      <c r="H1088" s="7">
        <v>165</v>
      </c>
      <c r="I1088" s="7">
        <f>SUM(HousingProblemsTbl5[[#This Row],[T7_est109]:[T7_est151]])</f>
        <v>390</v>
      </c>
      <c r="J1088" s="5">
        <f>IFERROR(HousingProblemsTbl5[[#This Row],[Total Rental Units with Severe Housing Problems and Equal to or less than 80% AMI]]/HousingProblemsTbl5[[#This Row],[Total Rental Units Equal to or less than 80% AMI]], "-")</f>
        <v>0.28205128205128205</v>
      </c>
    </row>
    <row r="1089" spans="1:10" x14ac:dyDescent="0.2">
      <c r="A1089">
        <v>13097080506</v>
      </c>
      <c r="B1089" s="7">
        <v>110</v>
      </c>
      <c r="C1089" s="7">
        <v>15</v>
      </c>
      <c r="D1089" s="7">
        <v>0</v>
      </c>
      <c r="E1089" s="7">
        <f>SUM(HousingProblemsTbl5[[#This Row],[T2_est77]:[T2_est91]])</f>
        <v>125</v>
      </c>
      <c r="F1089" s="7">
        <v>180</v>
      </c>
      <c r="G1089" s="7">
        <v>55</v>
      </c>
      <c r="H1089" s="7">
        <v>50</v>
      </c>
      <c r="I1089" s="7">
        <f>SUM(HousingProblemsTbl5[[#This Row],[T7_est109]:[T7_est151]])</f>
        <v>285</v>
      </c>
      <c r="J1089" s="5">
        <f>IFERROR(HousingProblemsTbl5[[#This Row],[Total Rental Units with Severe Housing Problems and Equal to or less than 80% AMI]]/HousingProblemsTbl5[[#This Row],[Total Rental Units Equal to or less than 80% AMI]], "-")</f>
        <v>0.43859649122807015</v>
      </c>
    </row>
    <row r="1090" spans="1:10" x14ac:dyDescent="0.2">
      <c r="A1090">
        <v>13097080507</v>
      </c>
      <c r="B1090" s="7">
        <v>30</v>
      </c>
      <c r="C1090" s="7">
        <v>0</v>
      </c>
      <c r="D1090" s="7">
        <v>0</v>
      </c>
      <c r="E1090" s="7">
        <f>SUM(HousingProblemsTbl5[[#This Row],[T2_est77]:[T2_est91]])</f>
        <v>30</v>
      </c>
      <c r="F1090" s="7">
        <v>30</v>
      </c>
      <c r="G1090" s="7">
        <v>40</v>
      </c>
      <c r="H1090" s="7">
        <v>120</v>
      </c>
      <c r="I1090" s="7">
        <f>SUM(HousingProblemsTbl5[[#This Row],[T7_est109]:[T7_est151]])</f>
        <v>190</v>
      </c>
      <c r="J1090" s="5">
        <f>IFERROR(HousingProblemsTbl5[[#This Row],[Total Rental Units with Severe Housing Problems and Equal to or less than 80% AMI]]/HousingProblemsTbl5[[#This Row],[Total Rental Units Equal to or less than 80% AMI]], "-")</f>
        <v>0.15789473684210525</v>
      </c>
    </row>
    <row r="1091" spans="1:10" x14ac:dyDescent="0.2">
      <c r="A1091">
        <v>13097080508</v>
      </c>
      <c r="B1091" s="7">
        <v>220</v>
      </c>
      <c r="C1091" s="7">
        <v>0</v>
      </c>
      <c r="D1091" s="7">
        <v>4</v>
      </c>
      <c r="E1091" s="7">
        <f>SUM(HousingProblemsTbl5[[#This Row],[T2_est77]:[T2_est91]])</f>
        <v>224</v>
      </c>
      <c r="F1091" s="7">
        <v>235</v>
      </c>
      <c r="G1091" s="7">
        <v>100</v>
      </c>
      <c r="H1091" s="7">
        <v>95</v>
      </c>
      <c r="I1091" s="7">
        <f>SUM(HousingProblemsTbl5[[#This Row],[T7_est109]:[T7_est151]])</f>
        <v>430</v>
      </c>
      <c r="J1091" s="5">
        <f>IFERROR(HousingProblemsTbl5[[#This Row],[Total Rental Units with Severe Housing Problems and Equal to or less than 80% AMI]]/HousingProblemsTbl5[[#This Row],[Total Rental Units Equal to or less than 80% AMI]], "-")</f>
        <v>0.52093023255813953</v>
      </c>
    </row>
    <row r="1092" spans="1:10" x14ac:dyDescent="0.2">
      <c r="A1092">
        <v>13097080509</v>
      </c>
      <c r="B1092" s="7">
        <v>45</v>
      </c>
      <c r="C1092" s="7">
        <v>0</v>
      </c>
      <c r="D1092" s="7">
        <v>0</v>
      </c>
      <c r="E1092" s="7">
        <f>SUM(HousingProblemsTbl5[[#This Row],[T2_est77]:[T2_est91]])</f>
        <v>45</v>
      </c>
      <c r="F1092" s="7">
        <v>45</v>
      </c>
      <c r="G1092" s="7">
        <v>25</v>
      </c>
      <c r="H1092" s="7">
        <v>30</v>
      </c>
      <c r="I1092" s="7">
        <f>SUM(HousingProblemsTbl5[[#This Row],[T7_est109]:[T7_est151]])</f>
        <v>100</v>
      </c>
      <c r="J1092" s="5">
        <f>IFERROR(HousingProblemsTbl5[[#This Row],[Total Rental Units with Severe Housing Problems and Equal to or less than 80% AMI]]/HousingProblemsTbl5[[#This Row],[Total Rental Units Equal to or less than 80% AMI]], "-")</f>
        <v>0.45</v>
      </c>
    </row>
    <row r="1093" spans="1:10" x14ac:dyDescent="0.2">
      <c r="A1093">
        <v>13097080512</v>
      </c>
      <c r="B1093" s="7">
        <v>55</v>
      </c>
      <c r="C1093" s="7">
        <v>0</v>
      </c>
      <c r="D1093" s="7">
        <v>10</v>
      </c>
      <c r="E1093" s="7">
        <f>SUM(HousingProblemsTbl5[[#This Row],[T2_est77]:[T2_est91]])</f>
        <v>65</v>
      </c>
      <c r="F1093" s="7">
        <v>70</v>
      </c>
      <c r="G1093" s="7">
        <v>25</v>
      </c>
      <c r="H1093" s="7">
        <v>10</v>
      </c>
      <c r="I1093" s="7">
        <f>SUM(HousingProblemsTbl5[[#This Row],[T7_est109]:[T7_est151]])</f>
        <v>105</v>
      </c>
      <c r="J1093" s="5">
        <f>IFERROR(HousingProblemsTbl5[[#This Row],[Total Rental Units with Severe Housing Problems and Equal to or less than 80% AMI]]/HousingProblemsTbl5[[#This Row],[Total Rental Units Equal to or less than 80% AMI]], "-")</f>
        <v>0.61904761904761907</v>
      </c>
    </row>
    <row r="1094" spans="1:10" x14ac:dyDescent="0.2">
      <c r="A1094">
        <v>13097080513</v>
      </c>
      <c r="B1094" s="7">
        <v>155</v>
      </c>
      <c r="C1094" s="7">
        <v>0</v>
      </c>
      <c r="D1094" s="7">
        <v>0</v>
      </c>
      <c r="E1094" s="7">
        <f>SUM(HousingProblemsTbl5[[#This Row],[T2_est77]:[T2_est91]])</f>
        <v>155</v>
      </c>
      <c r="F1094" s="7">
        <v>155</v>
      </c>
      <c r="G1094" s="7">
        <v>0</v>
      </c>
      <c r="H1094" s="7">
        <v>0</v>
      </c>
      <c r="I1094" s="7">
        <f>SUM(HousingProblemsTbl5[[#This Row],[T7_est109]:[T7_est151]])</f>
        <v>155</v>
      </c>
      <c r="J109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095" spans="1:10" x14ac:dyDescent="0.2">
      <c r="A1095">
        <v>13097080514</v>
      </c>
      <c r="B1095" s="7">
        <v>0</v>
      </c>
      <c r="C1095" s="7">
        <v>0</v>
      </c>
      <c r="D1095" s="7">
        <v>0</v>
      </c>
      <c r="E1095" s="7">
        <f>SUM(HousingProblemsTbl5[[#This Row],[T2_est77]:[T2_est91]])</f>
        <v>0</v>
      </c>
      <c r="F1095" s="7">
        <v>15</v>
      </c>
      <c r="G1095" s="7">
        <v>0</v>
      </c>
      <c r="H1095" s="7">
        <v>35</v>
      </c>
      <c r="I1095" s="7">
        <f>SUM(HousingProblemsTbl5[[#This Row],[T7_est109]:[T7_est151]])</f>
        <v>50</v>
      </c>
      <c r="J109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096" spans="1:10" x14ac:dyDescent="0.2">
      <c r="A1096">
        <v>13097080515</v>
      </c>
      <c r="B1096" s="7">
        <v>60</v>
      </c>
      <c r="C1096" s="7">
        <v>0</v>
      </c>
      <c r="D1096" s="7">
        <v>0</v>
      </c>
      <c r="E1096" s="7">
        <f>SUM(HousingProblemsTbl5[[#This Row],[T2_est77]:[T2_est91]])</f>
        <v>60</v>
      </c>
      <c r="F1096" s="7">
        <v>60</v>
      </c>
      <c r="G1096" s="7">
        <v>0</v>
      </c>
      <c r="H1096" s="7">
        <v>10</v>
      </c>
      <c r="I1096" s="7">
        <f>SUM(HousingProblemsTbl5[[#This Row],[T7_est109]:[T7_est151]])</f>
        <v>70</v>
      </c>
      <c r="J1096" s="5">
        <f>IFERROR(HousingProblemsTbl5[[#This Row],[Total Rental Units with Severe Housing Problems and Equal to or less than 80% AMI]]/HousingProblemsTbl5[[#This Row],[Total Rental Units Equal to or less than 80% AMI]], "-")</f>
        <v>0.8571428571428571</v>
      </c>
    </row>
    <row r="1097" spans="1:10" x14ac:dyDescent="0.2">
      <c r="A1097">
        <v>13097080602</v>
      </c>
      <c r="B1097" s="7">
        <v>65</v>
      </c>
      <c r="C1097" s="7">
        <v>50</v>
      </c>
      <c r="D1097" s="7">
        <v>0</v>
      </c>
      <c r="E1097" s="7">
        <f>SUM(HousingProblemsTbl5[[#This Row],[T2_est77]:[T2_est91]])</f>
        <v>115</v>
      </c>
      <c r="F1097" s="7">
        <v>190</v>
      </c>
      <c r="G1097" s="7">
        <v>210</v>
      </c>
      <c r="H1097" s="7">
        <v>35</v>
      </c>
      <c r="I1097" s="7">
        <f>SUM(HousingProblemsTbl5[[#This Row],[T7_est109]:[T7_est151]])</f>
        <v>435</v>
      </c>
      <c r="J1097" s="5">
        <f>IFERROR(HousingProblemsTbl5[[#This Row],[Total Rental Units with Severe Housing Problems and Equal to or less than 80% AMI]]/HousingProblemsTbl5[[#This Row],[Total Rental Units Equal to or less than 80% AMI]], "-")</f>
        <v>0.26436781609195403</v>
      </c>
    </row>
    <row r="1098" spans="1:10" x14ac:dyDescent="0.2">
      <c r="A1098">
        <v>13097080605</v>
      </c>
      <c r="B1098" s="7">
        <v>210</v>
      </c>
      <c r="C1098" s="7">
        <v>0</v>
      </c>
      <c r="D1098" s="7">
        <v>0</v>
      </c>
      <c r="E1098" s="7">
        <f>SUM(HousingProblemsTbl5[[#This Row],[T2_est77]:[T2_est91]])</f>
        <v>210</v>
      </c>
      <c r="F1098" s="7">
        <v>210</v>
      </c>
      <c r="G1098" s="7">
        <v>15</v>
      </c>
      <c r="H1098" s="7">
        <v>145</v>
      </c>
      <c r="I1098" s="7">
        <f>SUM(HousingProblemsTbl5[[#This Row],[T7_est109]:[T7_est151]])</f>
        <v>370</v>
      </c>
      <c r="J1098" s="5">
        <f>IFERROR(HousingProblemsTbl5[[#This Row],[Total Rental Units with Severe Housing Problems and Equal to or less than 80% AMI]]/HousingProblemsTbl5[[#This Row],[Total Rental Units Equal to or less than 80% AMI]], "-")</f>
        <v>0.56756756756756754</v>
      </c>
    </row>
    <row r="1099" spans="1:10" x14ac:dyDescent="0.2">
      <c r="A1099">
        <v>13097080606</v>
      </c>
      <c r="B1099" s="7">
        <v>50</v>
      </c>
      <c r="C1099" s="7">
        <v>4</v>
      </c>
      <c r="D1099" s="7">
        <v>0</v>
      </c>
      <c r="E1099" s="7">
        <f>SUM(HousingProblemsTbl5[[#This Row],[T2_est77]:[T2_est91]])</f>
        <v>54</v>
      </c>
      <c r="F1099" s="7">
        <v>50</v>
      </c>
      <c r="G1099" s="7">
        <v>4</v>
      </c>
      <c r="H1099" s="7">
        <v>85</v>
      </c>
      <c r="I1099" s="7">
        <f>SUM(HousingProblemsTbl5[[#This Row],[T7_est109]:[T7_est151]])</f>
        <v>139</v>
      </c>
      <c r="J1099" s="5">
        <f>IFERROR(HousingProblemsTbl5[[#This Row],[Total Rental Units with Severe Housing Problems and Equal to or less than 80% AMI]]/HousingProblemsTbl5[[#This Row],[Total Rental Units Equal to or less than 80% AMI]], "-")</f>
        <v>0.38848920863309355</v>
      </c>
    </row>
    <row r="1100" spans="1:10" x14ac:dyDescent="0.2">
      <c r="A1100">
        <v>13097080607</v>
      </c>
      <c r="B1100" s="7">
        <v>0</v>
      </c>
      <c r="C1100" s="7">
        <v>0</v>
      </c>
      <c r="D1100" s="7">
        <v>0</v>
      </c>
      <c r="E1100" s="7">
        <f>SUM(HousingProblemsTbl5[[#This Row],[T2_est77]:[T2_est91]])</f>
        <v>0</v>
      </c>
      <c r="F1100" s="7">
        <v>0</v>
      </c>
      <c r="G1100" s="7">
        <v>0</v>
      </c>
      <c r="H1100" s="7">
        <v>35</v>
      </c>
      <c r="I1100" s="7">
        <f>SUM(HousingProblemsTbl5[[#This Row],[T7_est109]:[T7_est151]])</f>
        <v>35</v>
      </c>
      <c r="J110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01" spans="1:10" x14ac:dyDescent="0.2">
      <c r="A1101">
        <v>13097080608</v>
      </c>
      <c r="B1101" s="7">
        <v>25</v>
      </c>
      <c r="C1101" s="7">
        <v>125</v>
      </c>
      <c r="D1101" s="7">
        <v>90</v>
      </c>
      <c r="E1101" s="7">
        <f>SUM(HousingProblemsTbl5[[#This Row],[T2_est77]:[T2_est91]])</f>
        <v>240</v>
      </c>
      <c r="F1101" s="7">
        <v>45</v>
      </c>
      <c r="G1101" s="7">
        <v>125</v>
      </c>
      <c r="H1101" s="7">
        <v>90</v>
      </c>
      <c r="I1101" s="7">
        <f>SUM(HousingProblemsTbl5[[#This Row],[T7_est109]:[T7_est151]])</f>
        <v>260</v>
      </c>
      <c r="J1101" s="5">
        <f>IFERROR(HousingProblemsTbl5[[#This Row],[Total Rental Units with Severe Housing Problems and Equal to or less than 80% AMI]]/HousingProblemsTbl5[[#This Row],[Total Rental Units Equal to or less than 80% AMI]], "-")</f>
        <v>0.92307692307692313</v>
      </c>
    </row>
    <row r="1102" spans="1:10" x14ac:dyDescent="0.2">
      <c r="A1102">
        <v>13099090100</v>
      </c>
      <c r="B1102" s="7">
        <v>35</v>
      </c>
      <c r="C1102" s="7">
        <v>0</v>
      </c>
      <c r="D1102" s="7">
        <v>0</v>
      </c>
      <c r="E1102" s="7">
        <f>SUM(HousingProblemsTbl5[[#This Row],[T2_est77]:[T2_est91]])</f>
        <v>35</v>
      </c>
      <c r="F1102" s="7">
        <v>60</v>
      </c>
      <c r="G1102" s="7">
        <v>20</v>
      </c>
      <c r="H1102" s="7">
        <v>10</v>
      </c>
      <c r="I1102" s="7">
        <f>SUM(HousingProblemsTbl5[[#This Row],[T7_est109]:[T7_est151]])</f>
        <v>90</v>
      </c>
      <c r="J1102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1103" spans="1:10" x14ac:dyDescent="0.2">
      <c r="A1103">
        <v>13099090200</v>
      </c>
      <c r="B1103" s="7">
        <v>65</v>
      </c>
      <c r="C1103" s="7">
        <v>105</v>
      </c>
      <c r="D1103" s="7">
        <v>70</v>
      </c>
      <c r="E1103" s="7">
        <f>SUM(HousingProblemsTbl5[[#This Row],[T2_est77]:[T2_est91]])</f>
        <v>240</v>
      </c>
      <c r="F1103" s="7">
        <v>75</v>
      </c>
      <c r="G1103" s="7">
        <v>265</v>
      </c>
      <c r="H1103" s="7">
        <v>85</v>
      </c>
      <c r="I1103" s="7">
        <f>SUM(HousingProblemsTbl5[[#This Row],[T7_est109]:[T7_est151]])</f>
        <v>425</v>
      </c>
      <c r="J1103" s="5">
        <f>IFERROR(HousingProblemsTbl5[[#This Row],[Total Rental Units with Severe Housing Problems and Equal to or less than 80% AMI]]/HousingProblemsTbl5[[#This Row],[Total Rental Units Equal to or less than 80% AMI]], "-")</f>
        <v>0.56470588235294117</v>
      </c>
    </row>
    <row r="1104" spans="1:10" x14ac:dyDescent="0.2">
      <c r="A1104">
        <v>13099090300</v>
      </c>
      <c r="B1104" s="7">
        <v>0</v>
      </c>
      <c r="C1104" s="7">
        <v>10</v>
      </c>
      <c r="D1104" s="7">
        <v>0</v>
      </c>
      <c r="E1104" s="7">
        <f>SUM(HousingProblemsTbl5[[#This Row],[T2_est77]:[T2_est91]])</f>
        <v>10</v>
      </c>
      <c r="F1104" s="7">
        <v>55</v>
      </c>
      <c r="G1104" s="7">
        <v>10</v>
      </c>
      <c r="H1104" s="7">
        <v>10</v>
      </c>
      <c r="I1104" s="7">
        <f>SUM(HousingProblemsTbl5[[#This Row],[T7_est109]:[T7_est151]])</f>
        <v>75</v>
      </c>
      <c r="J1104" s="5">
        <f>IFERROR(HousingProblemsTbl5[[#This Row],[Total Rental Units with Severe Housing Problems and Equal to or less than 80% AMI]]/HousingProblemsTbl5[[#This Row],[Total Rental Units Equal to or less than 80% AMI]], "-")</f>
        <v>0.13333333333333333</v>
      </c>
    </row>
    <row r="1105" spans="1:10" x14ac:dyDescent="0.2">
      <c r="A1105">
        <v>13099090400</v>
      </c>
      <c r="B1105" s="7">
        <v>45</v>
      </c>
      <c r="C1105" s="7">
        <v>0</v>
      </c>
      <c r="D1105" s="7">
        <v>25</v>
      </c>
      <c r="E1105" s="7">
        <f>SUM(HousingProblemsTbl5[[#This Row],[T2_est77]:[T2_est91]])</f>
        <v>70</v>
      </c>
      <c r="F1105" s="7">
        <v>140</v>
      </c>
      <c r="G1105" s="7">
        <v>55</v>
      </c>
      <c r="H1105" s="7">
        <v>105</v>
      </c>
      <c r="I1105" s="7">
        <f>SUM(HousingProblemsTbl5[[#This Row],[T7_est109]:[T7_est151]])</f>
        <v>300</v>
      </c>
      <c r="J1105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106" spans="1:10" x14ac:dyDescent="0.2">
      <c r="A1106">
        <v>13099090500</v>
      </c>
      <c r="B1106" s="7">
        <v>25</v>
      </c>
      <c r="C1106" s="7">
        <v>10</v>
      </c>
      <c r="D1106" s="7">
        <v>0</v>
      </c>
      <c r="E1106" s="7">
        <f>SUM(HousingProblemsTbl5[[#This Row],[T2_est77]:[T2_est91]])</f>
        <v>35</v>
      </c>
      <c r="F1106" s="7">
        <v>55</v>
      </c>
      <c r="G1106" s="7">
        <v>50</v>
      </c>
      <c r="H1106" s="7">
        <v>45</v>
      </c>
      <c r="I1106" s="7">
        <f>SUM(HousingProblemsTbl5[[#This Row],[T7_est109]:[T7_est151]])</f>
        <v>150</v>
      </c>
      <c r="J1106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107" spans="1:10" x14ac:dyDescent="0.2">
      <c r="A1107">
        <v>13101880100</v>
      </c>
      <c r="B1107" s="7">
        <v>25</v>
      </c>
      <c r="C1107" s="7">
        <v>15</v>
      </c>
      <c r="D1107" s="7">
        <v>0</v>
      </c>
      <c r="E1107" s="7">
        <f>SUM(HousingProblemsTbl5[[#This Row],[T2_est77]:[T2_est91]])</f>
        <v>40</v>
      </c>
      <c r="F1107" s="7">
        <v>45</v>
      </c>
      <c r="G1107" s="7">
        <v>20</v>
      </c>
      <c r="H1107" s="7">
        <v>35</v>
      </c>
      <c r="I1107" s="7">
        <f>SUM(HousingProblemsTbl5[[#This Row],[T7_est109]:[T7_est151]])</f>
        <v>100</v>
      </c>
      <c r="J1107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108" spans="1:10" x14ac:dyDescent="0.2">
      <c r="A1108">
        <v>13101880200</v>
      </c>
      <c r="B1108" s="7">
        <v>35</v>
      </c>
      <c r="C1108" s="7">
        <v>0</v>
      </c>
      <c r="D1108" s="7">
        <v>0</v>
      </c>
      <c r="E1108" s="7">
        <f>SUM(HousingProblemsTbl5[[#This Row],[T2_est77]:[T2_est91]])</f>
        <v>35</v>
      </c>
      <c r="F1108" s="7">
        <v>115</v>
      </c>
      <c r="G1108" s="7">
        <v>50</v>
      </c>
      <c r="H1108" s="7">
        <v>40</v>
      </c>
      <c r="I1108" s="7">
        <f>SUM(HousingProblemsTbl5[[#This Row],[T7_est109]:[T7_est151]])</f>
        <v>205</v>
      </c>
      <c r="J1108" s="5">
        <f>IFERROR(HousingProblemsTbl5[[#This Row],[Total Rental Units with Severe Housing Problems and Equal to or less than 80% AMI]]/HousingProblemsTbl5[[#This Row],[Total Rental Units Equal to or less than 80% AMI]], "-")</f>
        <v>0.17073170731707318</v>
      </c>
    </row>
    <row r="1109" spans="1:10" x14ac:dyDescent="0.2">
      <c r="A1109">
        <v>13103030100</v>
      </c>
      <c r="B1109" s="7">
        <v>0</v>
      </c>
      <c r="C1109" s="7">
        <v>0</v>
      </c>
      <c r="D1109" s="7">
        <v>0</v>
      </c>
      <c r="E1109" s="7">
        <f>SUM(HousingProblemsTbl5[[#This Row],[T2_est77]:[T2_est91]])</f>
        <v>0</v>
      </c>
      <c r="F1109" s="7">
        <v>0</v>
      </c>
      <c r="G1109" s="7">
        <v>0</v>
      </c>
      <c r="H1109" s="7">
        <v>80</v>
      </c>
      <c r="I1109" s="7">
        <f>SUM(HousingProblemsTbl5[[#This Row],[T7_est109]:[T7_est151]])</f>
        <v>80</v>
      </c>
      <c r="J110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10" spans="1:10" x14ac:dyDescent="0.2">
      <c r="A1110">
        <v>13103030204</v>
      </c>
      <c r="B1110" s="7">
        <v>40</v>
      </c>
      <c r="C1110" s="7">
        <v>35</v>
      </c>
      <c r="D1110" s="7">
        <v>25</v>
      </c>
      <c r="E1110" s="7">
        <f>SUM(HousingProblemsTbl5[[#This Row],[T2_est77]:[T2_est91]])</f>
        <v>100</v>
      </c>
      <c r="F1110" s="7">
        <v>75</v>
      </c>
      <c r="G1110" s="7">
        <v>125</v>
      </c>
      <c r="H1110" s="7">
        <v>55</v>
      </c>
      <c r="I1110" s="7">
        <f>SUM(HousingProblemsTbl5[[#This Row],[T7_est109]:[T7_est151]])</f>
        <v>255</v>
      </c>
      <c r="J1110" s="5">
        <f>IFERROR(HousingProblemsTbl5[[#This Row],[Total Rental Units with Severe Housing Problems and Equal to or less than 80% AMI]]/HousingProblemsTbl5[[#This Row],[Total Rental Units Equal to or less than 80% AMI]], "-")</f>
        <v>0.39215686274509803</v>
      </c>
    </row>
    <row r="1111" spans="1:10" x14ac:dyDescent="0.2">
      <c r="A1111">
        <v>13103030205</v>
      </c>
      <c r="B1111" s="7">
        <v>35</v>
      </c>
      <c r="C1111" s="7">
        <v>20</v>
      </c>
      <c r="D1111" s="7">
        <v>0</v>
      </c>
      <c r="E1111" s="7">
        <f>SUM(HousingProblemsTbl5[[#This Row],[T2_est77]:[T2_est91]])</f>
        <v>55</v>
      </c>
      <c r="F1111" s="7">
        <v>70</v>
      </c>
      <c r="G1111" s="7">
        <v>75</v>
      </c>
      <c r="H1111" s="7">
        <v>110</v>
      </c>
      <c r="I1111" s="7">
        <f>SUM(HousingProblemsTbl5[[#This Row],[T7_est109]:[T7_est151]])</f>
        <v>255</v>
      </c>
      <c r="J1111" s="5">
        <f>IFERROR(HousingProblemsTbl5[[#This Row],[Total Rental Units with Severe Housing Problems and Equal to or less than 80% AMI]]/HousingProblemsTbl5[[#This Row],[Total Rental Units Equal to or less than 80% AMI]], "-")</f>
        <v>0.21568627450980393</v>
      </c>
    </row>
    <row r="1112" spans="1:10" x14ac:dyDescent="0.2">
      <c r="A1112">
        <v>13103030206</v>
      </c>
      <c r="B1112" s="7">
        <v>0</v>
      </c>
      <c r="C1112" s="7">
        <v>0</v>
      </c>
      <c r="D1112" s="7">
        <v>0</v>
      </c>
      <c r="E1112" s="7">
        <f>SUM(HousingProblemsTbl5[[#This Row],[T2_est77]:[T2_est91]])</f>
        <v>0</v>
      </c>
      <c r="F1112" s="7">
        <v>0</v>
      </c>
      <c r="G1112" s="7">
        <v>25</v>
      </c>
      <c r="H1112" s="7">
        <v>75</v>
      </c>
      <c r="I1112" s="7">
        <f>SUM(HousingProblemsTbl5[[#This Row],[T7_est109]:[T7_est151]])</f>
        <v>100</v>
      </c>
      <c r="J111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13" spans="1:10" x14ac:dyDescent="0.2">
      <c r="A1113">
        <v>13103030207</v>
      </c>
      <c r="B1113" s="7">
        <v>40</v>
      </c>
      <c r="C1113" s="7">
        <v>0</v>
      </c>
      <c r="D1113" s="7">
        <v>0</v>
      </c>
      <c r="E1113" s="7">
        <f>SUM(HousingProblemsTbl5[[#This Row],[T2_est77]:[T2_est91]])</f>
        <v>40</v>
      </c>
      <c r="F1113" s="7">
        <v>40</v>
      </c>
      <c r="G1113" s="7">
        <v>85</v>
      </c>
      <c r="H1113" s="7">
        <v>15</v>
      </c>
      <c r="I1113" s="7">
        <f>SUM(HousingProblemsTbl5[[#This Row],[T7_est109]:[T7_est151]])</f>
        <v>140</v>
      </c>
      <c r="J1113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1114" spans="1:10" x14ac:dyDescent="0.2">
      <c r="A1114">
        <v>13103030208</v>
      </c>
      <c r="B1114" s="7">
        <v>0</v>
      </c>
      <c r="C1114" s="7">
        <v>0</v>
      </c>
      <c r="D1114" s="7">
        <v>0</v>
      </c>
      <c r="E1114" s="7">
        <f>SUM(HousingProblemsTbl5[[#This Row],[T2_est77]:[T2_est91]])</f>
        <v>0</v>
      </c>
      <c r="F1114" s="7">
        <v>4</v>
      </c>
      <c r="G1114" s="7">
        <v>15</v>
      </c>
      <c r="H1114" s="7">
        <v>10</v>
      </c>
      <c r="I1114" s="7">
        <f>SUM(HousingProblemsTbl5[[#This Row],[T7_est109]:[T7_est151]])</f>
        <v>29</v>
      </c>
      <c r="J111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15" spans="1:10" x14ac:dyDescent="0.2">
      <c r="A1115">
        <v>13103030209</v>
      </c>
      <c r="B1115" s="7">
        <v>0</v>
      </c>
      <c r="C1115" s="7">
        <v>15</v>
      </c>
      <c r="D1115" s="7">
        <v>0</v>
      </c>
      <c r="E1115" s="7">
        <f>SUM(HousingProblemsTbl5[[#This Row],[T2_est77]:[T2_est91]])</f>
        <v>15</v>
      </c>
      <c r="F1115" s="7">
        <v>30</v>
      </c>
      <c r="G1115" s="7">
        <v>25</v>
      </c>
      <c r="H1115" s="7">
        <v>45</v>
      </c>
      <c r="I1115" s="7">
        <f>SUM(HousingProblemsTbl5[[#This Row],[T7_est109]:[T7_est151]])</f>
        <v>100</v>
      </c>
      <c r="J1115" s="5">
        <f>IFERROR(HousingProblemsTbl5[[#This Row],[Total Rental Units with Severe Housing Problems and Equal to or less than 80% AMI]]/HousingProblemsTbl5[[#This Row],[Total Rental Units Equal to or less than 80% AMI]], "-")</f>
        <v>0.15</v>
      </c>
    </row>
    <row r="1116" spans="1:10" x14ac:dyDescent="0.2">
      <c r="A1116">
        <v>13103030301</v>
      </c>
      <c r="B1116" s="7">
        <v>55</v>
      </c>
      <c r="C1116" s="7">
        <v>0</v>
      </c>
      <c r="D1116" s="7">
        <v>0</v>
      </c>
      <c r="E1116" s="7">
        <f>SUM(HousingProblemsTbl5[[#This Row],[T2_est77]:[T2_est91]])</f>
        <v>55</v>
      </c>
      <c r="F1116" s="7">
        <v>110</v>
      </c>
      <c r="G1116" s="7">
        <v>0</v>
      </c>
      <c r="H1116" s="7">
        <v>15</v>
      </c>
      <c r="I1116" s="7">
        <f>SUM(HousingProblemsTbl5[[#This Row],[T7_est109]:[T7_est151]])</f>
        <v>125</v>
      </c>
      <c r="J1116" s="5">
        <f>IFERROR(HousingProblemsTbl5[[#This Row],[Total Rental Units with Severe Housing Problems and Equal to or less than 80% AMI]]/HousingProblemsTbl5[[#This Row],[Total Rental Units Equal to or less than 80% AMI]], "-")</f>
        <v>0.44</v>
      </c>
    </row>
    <row r="1117" spans="1:10" x14ac:dyDescent="0.2">
      <c r="A1117">
        <v>13103030303</v>
      </c>
      <c r="B1117" s="7">
        <v>35</v>
      </c>
      <c r="C1117" s="7">
        <v>4</v>
      </c>
      <c r="D1117" s="7">
        <v>0</v>
      </c>
      <c r="E1117" s="7">
        <f>SUM(HousingProblemsTbl5[[#This Row],[T2_est77]:[T2_est91]])</f>
        <v>39</v>
      </c>
      <c r="F1117" s="7">
        <v>35</v>
      </c>
      <c r="G1117" s="7">
        <v>4</v>
      </c>
      <c r="H1117" s="7">
        <v>20</v>
      </c>
      <c r="I1117" s="7">
        <f>SUM(HousingProblemsTbl5[[#This Row],[T7_est109]:[T7_est151]])</f>
        <v>59</v>
      </c>
      <c r="J1117" s="5">
        <f>IFERROR(HousingProblemsTbl5[[#This Row],[Total Rental Units with Severe Housing Problems and Equal to or less than 80% AMI]]/HousingProblemsTbl5[[#This Row],[Total Rental Units Equal to or less than 80% AMI]], "-")</f>
        <v>0.66101694915254239</v>
      </c>
    </row>
    <row r="1118" spans="1:10" x14ac:dyDescent="0.2">
      <c r="A1118">
        <v>13103030306</v>
      </c>
      <c r="B1118" s="7">
        <v>45</v>
      </c>
      <c r="C1118" s="7">
        <v>20</v>
      </c>
      <c r="D1118" s="7">
        <v>0</v>
      </c>
      <c r="E1118" s="7">
        <f>SUM(HousingProblemsTbl5[[#This Row],[T2_est77]:[T2_est91]])</f>
        <v>65</v>
      </c>
      <c r="F1118" s="7">
        <v>95</v>
      </c>
      <c r="G1118" s="7">
        <v>105</v>
      </c>
      <c r="H1118" s="7">
        <v>35</v>
      </c>
      <c r="I1118" s="7">
        <f>SUM(HousingProblemsTbl5[[#This Row],[T7_est109]:[T7_est151]])</f>
        <v>235</v>
      </c>
      <c r="J1118" s="5">
        <f>IFERROR(HousingProblemsTbl5[[#This Row],[Total Rental Units with Severe Housing Problems and Equal to or less than 80% AMI]]/HousingProblemsTbl5[[#This Row],[Total Rental Units Equal to or less than 80% AMI]], "-")</f>
        <v>0.27659574468085107</v>
      </c>
    </row>
    <row r="1119" spans="1:10" x14ac:dyDescent="0.2">
      <c r="A1119">
        <v>13103030307</v>
      </c>
      <c r="B1119" s="7">
        <v>15</v>
      </c>
      <c r="C1119" s="7">
        <v>0</v>
      </c>
      <c r="D1119" s="7">
        <v>0</v>
      </c>
      <c r="E1119" s="7">
        <f>SUM(HousingProblemsTbl5[[#This Row],[T2_est77]:[T2_est91]])</f>
        <v>15</v>
      </c>
      <c r="F1119" s="7">
        <v>45</v>
      </c>
      <c r="G1119" s="7">
        <v>85</v>
      </c>
      <c r="H1119" s="7">
        <v>235</v>
      </c>
      <c r="I1119" s="7">
        <f>SUM(HousingProblemsTbl5[[#This Row],[T7_est109]:[T7_est151]])</f>
        <v>365</v>
      </c>
      <c r="J1119" s="5">
        <f>IFERROR(HousingProblemsTbl5[[#This Row],[Total Rental Units with Severe Housing Problems and Equal to or less than 80% AMI]]/HousingProblemsTbl5[[#This Row],[Total Rental Units Equal to or less than 80% AMI]], "-")</f>
        <v>4.1095890410958902E-2</v>
      </c>
    </row>
    <row r="1120" spans="1:10" x14ac:dyDescent="0.2">
      <c r="A1120">
        <v>13103030308</v>
      </c>
      <c r="B1120" s="7">
        <v>20</v>
      </c>
      <c r="C1120" s="7">
        <v>50</v>
      </c>
      <c r="D1120" s="7">
        <v>0</v>
      </c>
      <c r="E1120" s="7">
        <f>SUM(HousingProblemsTbl5[[#This Row],[T2_est77]:[T2_est91]])</f>
        <v>70</v>
      </c>
      <c r="F1120" s="7">
        <v>30</v>
      </c>
      <c r="G1120" s="7">
        <v>90</v>
      </c>
      <c r="H1120" s="7">
        <v>165</v>
      </c>
      <c r="I1120" s="7">
        <f>SUM(HousingProblemsTbl5[[#This Row],[T7_est109]:[T7_est151]])</f>
        <v>285</v>
      </c>
      <c r="J1120" s="5">
        <f>IFERROR(HousingProblemsTbl5[[#This Row],[Total Rental Units with Severe Housing Problems and Equal to or less than 80% AMI]]/HousingProblemsTbl5[[#This Row],[Total Rental Units Equal to or less than 80% AMI]], "-")</f>
        <v>0.24561403508771928</v>
      </c>
    </row>
    <row r="1121" spans="1:10" x14ac:dyDescent="0.2">
      <c r="A1121">
        <v>13103030309</v>
      </c>
      <c r="B1121" s="7">
        <v>60</v>
      </c>
      <c r="C1121" s="7">
        <v>10</v>
      </c>
      <c r="D1121" s="7">
        <v>10</v>
      </c>
      <c r="E1121" s="7">
        <f>SUM(HousingProblemsTbl5[[#This Row],[T2_est77]:[T2_est91]])</f>
        <v>80</v>
      </c>
      <c r="F1121" s="7">
        <v>60</v>
      </c>
      <c r="G1121" s="7">
        <v>20</v>
      </c>
      <c r="H1121" s="7">
        <v>115</v>
      </c>
      <c r="I1121" s="7">
        <f>SUM(HousingProblemsTbl5[[#This Row],[T7_est109]:[T7_est151]])</f>
        <v>195</v>
      </c>
      <c r="J1121" s="5">
        <f>IFERROR(HousingProblemsTbl5[[#This Row],[Total Rental Units with Severe Housing Problems and Equal to or less than 80% AMI]]/HousingProblemsTbl5[[#This Row],[Total Rental Units Equal to or less than 80% AMI]], "-")</f>
        <v>0.41025641025641024</v>
      </c>
    </row>
    <row r="1122" spans="1:10" x14ac:dyDescent="0.2">
      <c r="A1122">
        <v>13103030401</v>
      </c>
      <c r="B1122" s="7">
        <v>70</v>
      </c>
      <c r="C1122" s="7">
        <v>0</v>
      </c>
      <c r="D1122" s="7">
        <v>0</v>
      </c>
      <c r="E1122" s="7">
        <f>SUM(HousingProblemsTbl5[[#This Row],[T2_est77]:[T2_est91]])</f>
        <v>70</v>
      </c>
      <c r="F1122" s="7">
        <v>80</v>
      </c>
      <c r="G1122" s="7">
        <v>35</v>
      </c>
      <c r="H1122" s="7">
        <v>40</v>
      </c>
      <c r="I1122" s="7">
        <f>SUM(HousingProblemsTbl5[[#This Row],[T7_est109]:[T7_est151]])</f>
        <v>155</v>
      </c>
      <c r="J1122" s="5">
        <f>IFERROR(HousingProblemsTbl5[[#This Row],[Total Rental Units with Severe Housing Problems and Equal to or less than 80% AMI]]/HousingProblemsTbl5[[#This Row],[Total Rental Units Equal to or less than 80% AMI]], "-")</f>
        <v>0.45161290322580644</v>
      </c>
    </row>
    <row r="1123" spans="1:10" x14ac:dyDescent="0.2">
      <c r="A1123">
        <v>13103030403</v>
      </c>
      <c r="B1123" s="7">
        <v>20</v>
      </c>
      <c r="C1123" s="7">
        <v>0</v>
      </c>
      <c r="D1123" s="7">
        <v>0</v>
      </c>
      <c r="E1123" s="7">
        <f>SUM(HousingProblemsTbl5[[#This Row],[T2_est77]:[T2_est91]])</f>
        <v>20</v>
      </c>
      <c r="F1123" s="7">
        <v>20</v>
      </c>
      <c r="G1123" s="7">
        <v>0</v>
      </c>
      <c r="H1123" s="7">
        <v>210</v>
      </c>
      <c r="I1123" s="7">
        <f>SUM(HousingProblemsTbl5[[#This Row],[T7_est109]:[T7_est151]])</f>
        <v>230</v>
      </c>
      <c r="J1123" s="5">
        <f>IFERROR(HousingProblemsTbl5[[#This Row],[Total Rental Units with Severe Housing Problems and Equal to or less than 80% AMI]]/HousingProblemsTbl5[[#This Row],[Total Rental Units Equal to or less than 80% AMI]], "-")</f>
        <v>8.6956521739130432E-2</v>
      </c>
    </row>
    <row r="1124" spans="1:10" x14ac:dyDescent="0.2">
      <c r="A1124">
        <v>13103030404</v>
      </c>
      <c r="B1124" s="7">
        <v>0</v>
      </c>
      <c r="C1124" s="7">
        <v>0</v>
      </c>
      <c r="D1124" s="7">
        <v>0</v>
      </c>
      <c r="E1124" s="7">
        <f>SUM(HousingProblemsTbl5[[#This Row],[T2_est77]:[T2_est91]])</f>
        <v>0</v>
      </c>
      <c r="F1124" s="7">
        <v>0</v>
      </c>
      <c r="G1124" s="7">
        <v>0</v>
      </c>
      <c r="H1124" s="7">
        <v>0</v>
      </c>
      <c r="I1124" s="7">
        <f>SUM(HousingProblemsTbl5[[#This Row],[T7_est109]:[T7_est151]])</f>
        <v>0</v>
      </c>
      <c r="J112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125" spans="1:10" x14ac:dyDescent="0.2">
      <c r="A1125">
        <v>13105000100</v>
      </c>
      <c r="B1125" s="7">
        <v>90</v>
      </c>
      <c r="C1125" s="7">
        <v>40</v>
      </c>
      <c r="D1125" s="7">
        <v>0</v>
      </c>
      <c r="E1125" s="7">
        <f>SUM(HousingProblemsTbl5[[#This Row],[T2_est77]:[T2_est91]])</f>
        <v>130</v>
      </c>
      <c r="F1125" s="7">
        <v>105</v>
      </c>
      <c r="G1125" s="7">
        <v>90</v>
      </c>
      <c r="H1125" s="7">
        <v>20</v>
      </c>
      <c r="I1125" s="7">
        <f>SUM(HousingProblemsTbl5[[#This Row],[T7_est109]:[T7_est151]])</f>
        <v>215</v>
      </c>
      <c r="J1125" s="5">
        <f>IFERROR(HousingProblemsTbl5[[#This Row],[Total Rental Units with Severe Housing Problems and Equal to or less than 80% AMI]]/HousingProblemsTbl5[[#This Row],[Total Rental Units Equal to or less than 80% AMI]], "-")</f>
        <v>0.60465116279069764</v>
      </c>
    </row>
    <row r="1126" spans="1:10" x14ac:dyDescent="0.2">
      <c r="A1126">
        <v>13105000200</v>
      </c>
      <c r="B1126" s="7">
        <v>4</v>
      </c>
      <c r="C1126" s="7">
        <v>0</v>
      </c>
      <c r="D1126" s="7">
        <v>0</v>
      </c>
      <c r="E1126" s="7">
        <f>SUM(HousingProblemsTbl5[[#This Row],[T2_est77]:[T2_est91]])</f>
        <v>4</v>
      </c>
      <c r="F1126" s="7">
        <v>4</v>
      </c>
      <c r="G1126" s="7">
        <v>10</v>
      </c>
      <c r="H1126" s="7">
        <v>20</v>
      </c>
      <c r="I1126" s="7">
        <f>SUM(HousingProblemsTbl5[[#This Row],[T7_est109]:[T7_est151]])</f>
        <v>34</v>
      </c>
      <c r="J1126" s="5">
        <f>IFERROR(HousingProblemsTbl5[[#This Row],[Total Rental Units with Severe Housing Problems and Equal to or less than 80% AMI]]/HousingProblemsTbl5[[#This Row],[Total Rental Units Equal to or less than 80% AMI]], "-")</f>
        <v>0.11764705882352941</v>
      </c>
    </row>
    <row r="1127" spans="1:10" x14ac:dyDescent="0.2">
      <c r="A1127">
        <v>13105000300</v>
      </c>
      <c r="B1127" s="7">
        <v>15</v>
      </c>
      <c r="C1127" s="7">
        <v>0</v>
      </c>
      <c r="D1127" s="7">
        <v>10</v>
      </c>
      <c r="E1127" s="7">
        <f>SUM(HousingProblemsTbl5[[#This Row],[T2_est77]:[T2_est91]])</f>
        <v>25</v>
      </c>
      <c r="F1127" s="7">
        <v>50</v>
      </c>
      <c r="G1127" s="7">
        <v>65</v>
      </c>
      <c r="H1127" s="7">
        <v>60</v>
      </c>
      <c r="I1127" s="7">
        <f>SUM(HousingProblemsTbl5[[#This Row],[T7_est109]:[T7_est151]])</f>
        <v>175</v>
      </c>
      <c r="J1127" s="5">
        <f>IFERROR(HousingProblemsTbl5[[#This Row],[Total Rental Units with Severe Housing Problems and Equal to or less than 80% AMI]]/HousingProblemsTbl5[[#This Row],[Total Rental Units Equal to or less than 80% AMI]], "-")</f>
        <v>0.14285714285714285</v>
      </c>
    </row>
    <row r="1128" spans="1:10" x14ac:dyDescent="0.2">
      <c r="A1128">
        <v>13105000400</v>
      </c>
      <c r="B1128" s="7">
        <v>165</v>
      </c>
      <c r="C1128" s="7">
        <v>15</v>
      </c>
      <c r="D1128" s="7">
        <v>40</v>
      </c>
      <c r="E1128" s="7">
        <f>SUM(HousingProblemsTbl5[[#This Row],[T2_est77]:[T2_est91]])</f>
        <v>220</v>
      </c>
      <c r="F1128" s="7">
        <v>260</v>
      </c>
      <c r="G1128" s="7">
        <v>45</v>
      </c>
      <c r="H1128" s="7">
        <v>170</v>
      </c>
      <c r="I1128" s="7">
        <f>SUM(HousingProblemsTbl5[[#This Row],[T7_est109]:[T7_est151]])</f>
        <v>475</v>
      </c>
      <c r="J1128" s="5">
        <f>IFERROR(HousingProblemsTbl5[[#This Row],[Total Rental Units with Severe Housing Problems and Equal to or less than 80% AMI]]/HousingProblemsTbl5[[#This Row],[Total Rental Units Equal to or less than 80% AMI]], "-")</f>
        <v>0.4631578947368421</v>
      </c>
    </row>
    <row r="1129" spans="1:10" x14ac:dyDescent="0.2">
      <c r="A1129">
        <v>13105000501</v>
      </c>
      <c r="B1129" s="7">
        <v>0</v>
      </c>
      <c r="C1129" s="7">
        <v>0</v>
      </c>
      <c r="D1129" s="7">
        <v>0</v>
      </c>
      <c r="E1129" s="7">
        <f>SUM(HousingProblemsTbl5[[#This Row],[T2_est77]:[T2_est91]])</f>
        <v>0</v>
      </c>
      <c r="F1129" s="7">
        <v>10</v>
      </c>
      <c r="G1129" s="7">
        <v>15</v>
      </c>
      <c r="H1129" s="7">
        <v>0</v>
      </c>
      <c r="I1129" s="7">
        <f>SUM(HousingProblemsTbl5[[#This Row],[T7_est109]:[T7_est151]])</f>
        <v>25</v>
      </c>
      <c r="J112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30" spans="1:10" x14ac:dyDescent="0.2">
      <c r="A1130">
        <v>13105000502</v>
      </c>
      <c r="B1130" s="7">
        <v>125</v>
      </c>
      <c r="C1130" s="7">
        <v>80</v>
      </c>
      <c r="D1130" s="7">
        <v>0</v>
      </c>
      <c r="E1130" s="7">
        <f>SUM(HousingProblemsTbl5[[#This Row],[T2_est77]:[T2_est91]])</f>
        <v>205</v>
      </c>
      <c r="F1130" s="7">
        <v>240</v>
      </c>
      <c r="G1130" s="7">
        <v>205</v>
      </c>
      <c r="H1130" s="7">
        <v>95</v>
      </c>
      <c r="I1130" s="7">
        <f>SUM(HousingProblemsTbl5[[#This Row],[T7_est109]:[T7_est151]])</f>
        <v>540</v>
      </c>
      <c r="J1130" s="5">
        <f>IFERROR(HousingProblemsTbl5[[#This Row],[Total Rental Units with Severe Housing Problems and Equal to or less than 80% AMI]]/HousingProblemsTbl5[[#This Row],[Total Rental Units Equal to or less than 80% AMI]], "-")</f>
        <v>0.37962962962962965</v>
      </c>
    </row>
    <row r="1131" spans="1:10" x14ac:dyDescent="0.2">
      <c r="A1131">
        <v>13107970101</v>
      </c>
      <c r="B1131" s="7">
        <v>20</v>
      </c>
      <c r="C1131" s="7">
        <v>10</v>
      </c>
      <c r="D1131" s="7">
        <v>0</v>
      </c>
      <c r="E1131" s="7">
        <f>SUM(HousingProblemsTbl5[[#This Row],[T2_est77]:[T2_est91]])</f>
        <v>30</v>
      </c>
      <c r="F1131" s="7">
        <v>50</v>
      </c>
      <c r="G1131" s="7">
        <v>60</v>
      </c>
      <c r="H1131" s="7">
        <v>180</v>
      </c>
      <c r="I1131" s="7">
        <f>SUM(HousingProblemsTbl5[[#This Row],[T7_est109]:[T7_est151]])</f>
        <v>290</v>
      </c>
      <c r="J1131" s="5">
        <f>IFERROR(HousingProblemsTbl5[[#This Row],[Total Rental Units with Severe Housing Problems and Equal to or less than 80% AMI]]/HousingProblemsTbl5[[#This Row],[Total Rental Units Equal to or less than 80% AMI]], "-")</f>
        <v>0.10344827586206896</v>
      </c>
    </row>
    <row r="1132" spans="1:10" x14ac:dyDescent="0.2">
      <c r="A1132">
        <v>13107970102</v>
      </c>
      <c r="B1132" s="7">
        <v>85</v>
      </c>
      <c r="C1132" s="7">
        <v>4</v>
      </c>
      <c r="D1132" s="7">
        <v>0</v>
      </c>
      <c r="E1132" s="7">
        <f>SUM(HousingProblemsTbl5[[#This Row],[T2_est77]:[T2_est91]])</f>
        <v>89</v>
      </c>
      <c r="F1132" s="7">
        <v>85</v>
      </c>
      <c r="G1132" s="7">
        <v>25</v>
      </c>
      <c r="H1132" s="7">
        <v>15</v>
      </c>
      <c r="I1132" s="7">
        <f>SUM(HousingProblemsTbl5[[#This Row],[T7_est109]:[T7_est151]])</f>
        <v>125</v>
      </c>
      <c r="J1132" s="5">
        <f>IFERROR(HousingProblemsTbl5[[#This Row],[Total Rental Units with Severe Housing Problems and Equal to or less than 80% AMI]]/HousingProblemsTbl5[[#This Row],[Total Rental Units Equal to or less than 80% AMI]], "-")</f>
        <v>0.71199999999999997</v>
      </c>
    </row>
    <row r="1133" spans="1:10" x14ac:dyDescent="0.2">
      <c r="A1133">
        <v>13107970200</v>
      </c>
      <c r="B1133" s="7">
        <v>25</v>
      </c>
      <c r="C1133" s="7">
        <v>0</v>
      </c>
      <c r="D1133" s="7">
        <v>0</v>
      </c>
      <c r="E1133" s="7">
        <f>SUM(HousingProblemsTbl5[[#This Row],[T2_est77]:[T2_est91]])</f>
        <v>25</v>
      </c>
      <c r="F1133" s="7">
        <v>40</v>
      </c>
      <c r="G1133" s="7">
        <v>4</v>
      </c>
      <c r="H1133" s="7">
        <v>60</v>
      </c>
      <c r="I1133" s="7">
        <f>SUM(HousingProblemsTbl5[[#This Row],[T7_est109]:[T7_est151]])</f>
        <v>104</v>
      </c>
      <c r="J1133" s="5">
        <f>IFERROR(HousingProblemsTbl5[[#This Row],[Total Rental Units with Severe Housing Problems and Equal to or less than 80% AMI]]/HousingProblemsTbl5[[#This Row],[Total Rental Units Equal to or less than 80% AMI]], "-")</f>
        <v>0.24038461538461539</v>
      </c>
    </row>
    <row r="1134" spans="1:10" x14ac:dyDescent="0.2">
      <c r="A1134">
        <v>13107970300</v>
      </c>
      <c r="B1134" s="7">
        <v>140</v>
      </c>
      <c r="C1134" s="7">
        <v>65</v>
      </c>
      <c r="D1134" s="7">
        <v>0</v>
      </c>
      <c r="E1134" s="7">
        <f>SUM(HousingProblemsTbl5[[#This Row],[T2_est77]:[T2_est91]])</f>
        <v>205</v>
      </c>
      <c r="F1134" s="7">
        <v>275</v>
      </c>
      <c r="G1134" s="7">
        <v>130</v>
      </c>
      <c r="H1134" s="7">
        <v>145</v>
      </c>
      <c r="I1134" s="7">
        <f>SUM(HousingProblemsTbl5[[#This Row],[T7_est109]:[T7_est151]])</f>
        <v>550</v>
      </c>
      <c r="J1134" s="5">
        <f>IFERROR(HousingProblemsTbl5[[#This Row],[Total Rental Units with Severe Housing Problems and Equal to or less than 80% AMI]]/HousingProblemsTbl5[[#This Row],[Total Rental Units Equal to or less than 80% AMI]], "-")</f>
        <v>0.37272727272727274</v>
      </c>
    </row>
    <row r="1135" spans="1:10" x14ac:dyDescent="0.2">
      <c r="A1135">
        <v>13107970401</v>
      </c>
      <c r="B1135" s="7">
        <v>160</v>
      </c>
      <c r="C1135" s="7">
        <v>0</v>
      </c>
      <c r="D1135" s="7">
        <v>30</v>
      </c>
      <c r="E1135" s="7">
        <f>SUM(HousingProblemsTbl5[[#This Row],[T2_est77]:[T2_est91]])</f>
        <v>190</v>
      </c>
      <c r="F1135" s="7">
        <v>365</v>
      </c>
      <c r="G1135" s="7">
        <v>4</v>
      </c>
      <c r="H1135" s="7">
        <v>200</v>
      </c>
      <c r="I1135" s="7">
        <f>SUM(HousingProblemsTbl5[[#This Row],[T7_est109]:[T7_est151]])</f>
        <v>569</v>
      </c>
      <c r="J1135" s="5">
        <f>IFERROR(HousingProblemsTbl5[[#This Row],[Total Rental Units with Severe Housing Problems and Equal to or less than 80% AMI]]/HousingProblemsTbl5[[#This Row],[Total Rental Units Equal to or less than 80% AMI]], "-")</f>
        <v>0.33391915641476272</v>
      </c>
    </row>
    <row r="1136" spans="1:10" x14ac:dyDescent="0.2">
      <c r="A1136">
        <v>13107970402</v>
      </c>
      <c r="B1136" s="7">
        <v>25</v>
      </c>
      <c r="C1136" s="7">
        <v>15</v>
      </c>
      <c r="D1136" s="7">
        <v>0</v>
      </c>
      <c r="E1136" s="7">
        <f>SUM(HousingProblemsTbl5[[#This Row],[T2_est77]:[T2_est91]])</f>
        <v>40</v>
      </c>
      <c r="F1136" s="7">
        <v>55</v>
      </c>
      <c r="G1136" s="7">
        <v>15</v>
      </c>
      <c r="H1136" s="7">
        <v>50</v>
      </c>
      <c r="I1136" s="7">
        <f>SUM(HousingProblemsTbl5[[#This Row],[T7_est109]:[T7_est151]])</f>
        <v>120</v>
      </c>
      <c r="J1136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137" spans="1:10" x14ac:dyDescent="0.2">
      <c r="A1137">
        <v>13107970500</v>
      </c>
      <c r="B1137" s="7">
        <v>10</v>
      </c>
      <c r="C1137" s="7">
        <v>0</v>
      </c>
      <c r="D1137" s="7">
        <v>0</v>
      </c>
      <c r="E1137" s="7">
        <f>SUM(HousingProblemsTbl5[[#This Row],[T2_est77]:[T2_est91]])</f>
        <v>10</v>
      </c>
      <c r="F1137" s="7">
        <v>25</v>
      </c>
      <c r="G1137" s="7">
        <v>45</v>
      </c>
      <c r="H1137" s="7">
        <v>25</v>
      </c>
      <c r="I1137" s="7">
        <f>SUM(HousingProblemsTbl5[[#This Row],[T7_est109]:[T7_est151]])</f>
        <v>95</v>
      </c>
      <c r="J1137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1138" spans="1:10" x14ac:dyDescent="0.2">
      <c r="A1138">
        <v>13107970601</v>
      </c>
      <c r="B1138" s="7">
        <v>105</v>
      </c>
      <c r="C1138" s="7">
        <v>15</v>
      </c>
      <c r="D1138" s="7">
        <v>0</v>
      </c>
      <c r="E1138" s="7">
        <f>SUM(HousingProblemsTbl5[[#This Row],[T2_est77]:[T2_est91]])</f>
        <v>120</v>
      </c>
      <c r="F1138" s="7">
        <v>165</v>
      </c>
      <c r="G1138" s="7">
        <v>15</v>
      </c>
      <c r="H1138" s="7">
        <v>95</v>
      </c>
      <c r="I1138" s="7">
        <f>SUM(HousingProblemsTbl5[[#This Row],[T7_est109]:[T7_est151]])</f>
        <v>275</v>
      </c>
      <c r="J1138" s="5">
        <f>IFERROR(HousingProblemsTbl5[[#This Row],[Total Rental Units with Severe Housing Problems and Equal to or less than 80% AMI]]/HousingProblemsTbl5[[#This Row],[Total Rental Units Equal to or less than 80% AMI]], "-")</f>
        <v>0.43636363636363634</v>
      </c>
    </row>
    <row r="1139" spans="1:10" x14ac:dyDescent="0.2">
      <c r="A1139">
        <v>13107970602</v>
      </c>
      <c r="B1139" s="7">
        <v>15</v>
      </c>
      <c r="C1139" s="7">
        <v>0</v>
      </c>
      <c r="D1139" s="7">
        <v>15</v>
      </c>
      <c r="E1139" s="7">
        <f>SUM(HousingProblemsTbl5[[#This Row],[T2_est77]:[T2_est91]])</f>
        <v>30</v>
      </c>
      <c r="F1139" s="7">
        <v>65</v>
      </c>
      <c r="G1139" s="7">
        <v>115</v>
      </c>
      <c r="H1139" s="7">
        <v>45</v>
      </c>
      <c r="I1139" s="7">
        <f>SUM(HousingProblemsTbl5[[#This Row],[T7_est109]:[T7_est151]])</f>
        <v>225</v>
      </c>
      <c r="J1139" s="5">
        <f>IFERROR(HousingProblemsTbl5[[#This Row],[Total Rental Units with Severe Housing Problems and Equal to or less than 80% AMI]]/HousingProblemsTbl5[[#This Row],[Total Rental Units Equal to or less than 80% AMI]], "-")</f>
        <v>0.13333333333333333</v>
      </c>
    </row>
    <row r="1140" spans="1:10" x14ac:dyDescent="0.2">
      <c r="A1140">
        <v>13109970100</v>
      </c>
      <c r="B1140" s="7">
        <v>4</v>
      </c>
      <c r="C1140" s="7">
        <v>35</v>
      </c>
      <c r="D1140" s="7">
        <v>0</v>
      </c>
      <c r="E1140" s="7">
        <f>SUM(HousingProblemsTbl5[[#This Row],[T2_est77]:[T2_est91]])</f>
        <v>39</v>
      </c>
      <c r="F1140" s="7">
        <v>4</v>
      </c>
      <c r="G1140" s="7">
        <v>35</v>
      </c>
      <c r="H1140" s="7">
        <v>95</v>
      </c>
      <c r="I1140" s="7">
        <f>SUM(HousingProblemsTbl5[[#This Row],[T7_est109]:[T7_est151]])</f>
        <v>134</v>
      </c>
      <c r="J1140" s="5">
        <f>IFERROR(HousingProblemsTbl5[[#This Row],[Total Rental Units with Severe Housing Problems and Equal to or less than 80% AMI]]/HousingProblemsTbl5[[#This Row],[Total Rental Units Equal to or less than 80% AMI]], "-")</f>
        <v>0.29104477611940299</v>
      </c>
    </row>
    <row r="1141" spans="1:10" x14ac:dyDescent="0.2">
      <c r="A1141">
        <v>13109970200</v>
      </c>
      <c r="B1141" s="7">
        <v>135</v>
      </c>
      <c r="C1141" s="7">
        <v>65</v>
      </c>
      <c r="D1141" s="7">
        <v>0</v>
      </c>
      <c r="E1141" s="7">
        <f>SUM(HousingProblemsTbl5[[#This Row],[T2_est77]:[T2_est91]])</f>
        <v>200</v>
      </c>
      <c r="F1141" s="7">
        <v>140</v>
      </c>
      <c r="G1141" s="7">
        <v>125</v>
      </c>
      <c r="H1141" s="7">
        <v>35</v>
      </c>
      <c r="I1141" s="7">
        <f>SUM(HousingProblemsTbl5[[#This Row],[T7_est109]:[T7_est151]])</f>
        <v>300</v>
      </c>
      <c r="J1141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142" spans="1:10" x14ac:dyDescent="0.2">
      <c r="A1142">
        <v>13109970300</v>
      </c>
      <c r="B1142" s="7">
        <v>70</v>
      </c>
      <c r="C1142" s="7">
        <v>40</v>
      </c>
      <c r="D1142" s="7">
        <v>0</v>
      </c>
      <c r="E1142" s="7">
        <f>SUM(HousingProblemsTbl5[[#This Row],[T2_est77]:[T2_est91]])</f>
        <v>110</v>
      </c>
      <c r="F1142" s="7">
        <v>175</v>
      </c>
      <c r="G1142" s="7">
        <v>105</v>
      </c>
      <c r="H1142" s="7">
        <v>140</v>
      </c>
      <c r="I1142" s="7">
        <f>SUM(HousingProblemsTbl5[[#This Row],[T7_est109]:[T7_est151]])</f>
        <v>420</v>
      </c>
      <c r="J1142" s="5">
        <f>IFERROR(HousingProblemsTbl5[[#This Row],[Total Rental Units with Severe Housing Problems and Equal to or less than 80% AMI]]/HousingProblemsTbl5[[#This Row],[Total Rental Units Equal to or less than 80% AMI]], "-")</f>
        <v>0.26190476190476192</v>
      </c>
    </row>
    <row r="1143" spans="1:10" x14ac:dyDescent="0.2">
      <c r="A1143">
        <v>13111050100</v>
      </c>
      <c r="B1143" s="7">
        <v>0</v>
      </c>
      <c r="C1143" s="7">
        <v>25</v>
      </c>
      <c r="D1143" s="7">
        <v>0</v>
      </c>
      <c r="E1143" s="7">
        <f>SUM(HousingProblemsTbl5[[#This Row],[T2_est77]:[T2_est91]])</f>
        <v>25</v>
      </c>
      <c r="F1143" s="7">
        <v>0</v>
      </c>
      <c r="G1143" s="7">
        <v>30</v>
      </c>
      <c r="H1143" s="7">
        <v>90</v>
      </c>
      <c r="I1143" s="7">
        <f>SUM(HousingProblemsTbl5[[#This Row],[T7_est109]:[T7_est151]])</f>
        <v>120</v>
      </c>
      <c r="J1143" s="5">
        <f>IFERROR(HousingProblemsTbl5[[#This Row],[Total Rental Units with Severe Housing Problems and Equal to or less than 80% AMI]]/HousingProblemsTbl5[[#This Row],[Total Rental Units Equal to or less than 80% AMI]], "-")</f>
        <v>0.20833333333333334</v>
      </c>
    </row>
    <row r="1144" spans="1:10" x14ac:dyDescent="0.2">
      <c r="A1144">
        <v>13111050200</v>
      </c>
      <c r="B1144" s="7">
        <v>90</v>
      </c>
      <c r="C1144" s="7">
        <v>25</v>
      </c>
      <c r="D1144" s="7">
        <v>0</v>
      </c>
      <c r="E1144" s="7">
        <f>SUM(HousingProblemsTbl5[[#This Row],[T2_est77]:[T2_est91]])</f>
        <v>115</v>
      </c>
      <c r="F1144" s="7">
        <v>165</v>
      </c>
      <c r="G1144" s="7">
        <v>140</v>
      </c>
      <c r="H1144" s="7">
        <v>145</v>
      </c>
      <c r="I1144" s="7">
        <f>SUM(HousingProblemsTbl5[[#This Row],[T7_est109]:[T7_est151]])</f>
        <v>450</v>
      </c>
      <c r="J1144" s="5">
        <f>IFERROR(HousingProblemsTbl5[[#This Row],[Total Rental Units with Severe Housing Problems and Equal to or less than 80% AMI]]/HousingProblemsTbl5[[#This Row],[Total Rental Units Equal to or less than 80% AMI]], "-")</f>
        <v>0.25555555555555554</v>
      </c>
    </row>
    <row r="1145" spans="1:10" x14ac:dyDescent="0.2">
      <c r="A1145">
        <v>13111050300</v>
      </c>
      <c r="B1145" s="7">
        <v>0</v>
      </c>
      <c r="C1145" s="7">
        <v>0</v>
      </c>
      <c r="D1145" s="7">
        <v>0</v>
      </c>
      <c r="E1145" s="7">
        <f>SUM(HousingProblemsTbl5[[#This Row],[T2_est77]:[T2_est91]])</f>
        <v>0</v>
      </c>
      <c r="F1145" s="7">
        <v>10</v>
      </c>
      <c r="G1145" s="7">
        <v>30</v>
      </c>
      <c r="H1145" s="7">
        <v>0</v>
      </c>
      <c r="I1145" s="7">
        <f>SUM(HousingProblemsTbl5[[#This Row],[T7_est109]:[T7_est151]])</f>
        <v>40</v>
      </c>
      <c r="J11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46" spans="1:10" x14ac:dyDescent="0.2">
      <c r="A1146">
        <v>13111050400</v>
      </c>
      <c r="B1146" s="7">
        <v>140</v>
      </c>
      <c r="C1146" s="7">
        <v>10</v>
      </c>
      <c r="D1146" s="7">
        <v>0</v>
      </c>
      <c r="E1146" s="7">
        <f>SUM(HousingProblemsTbl5[[#This Row],[T2_est77]:[T2_est91]])</f>
        <v>150</v>
      </c>
      <c r="F1146" s="7">
        <v>285</v>
      </c>
      <c r="G1146" s="7">
        <v>375</v>
      </c>
      <c r="H1146" s="7">
        <v>110</v>
      </c>
      <c r="I1146" s="7">
        <f>SUM(HousingProblemsTbl5[[#This Row],[T7_est109]:[T7_est151]])</f>
        <v>770</v>
      </c>
      <c r="J1146" s="5">
        <f>IFERROR(HousingProblemsTbl5[[#This Row],[Total Rental Units with Severe Housing Problems and Equal to or less than 80% AMI]]/HousingProblemsTbl5[[#This Row],[Total Rental Units Equal to or less than 80% AMI]], "-")</f>
        <v>0.19480519480519481</v>
      </c>
    </row>
    <row r="1147" spans="1:10" x14ac:dyDescent="0.2">
      <c r="A1147">
        <v>13111050500</v>
      </c>
      <c r="B1147" s="7">
        <v>0</v>
      </c>
      <c r="C1147" s="7">
        <v>0</v>
      </c>
      <c r="D1147" s="7">
        <v>0</v>
      </c>
      <c r="E1147" s="7">
        <f>SUM(HousingProblemsTbl5[[#This Row],[T2_est77]:[T2_est91]])</f>
        <v>0</v>
      </c>
      <c r="F1147" s="7">
        <v>35</v>
      </c>
      <c r="G1147" s="7">
        <v>25</v>
      </c>
      <c r="H1147" s="7">
        <v>110</v>
      </c>
      <c r="I1147" s="7">
        <f>SUM(HousingProblemsTbl5[[#This Row],[T7_est109]:[T7_est151]])</f>
        <v>170</v>
      </c>
      <c r="J114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48" spans="1:10" x14ac:dyDescent="0.2">
      <c r="A1148">
        <v>13113140102</v>
      </c>
      <c r="B1148" s="7">
        <v>15</v>
      </c>
      <c r="C1148" s="7">
        <v>0</v>
      </c>
      <c r="D1148" s="7">
        <v>0</v>
      </c>
      <c r="E1148" s="7">
        <f>SUM(HousingProblemsTbl5[[#This Row],[T2_est77]:[T2_est91]])</f>
        <v>15</v>
      </c>
      <c r="F1148" s="7">
        <v>15</v>
      </c>
      <c r="G1148" s="7">
        <v>40</v>
      </c>
      <c r="H1148" s="7">
        <v>90</v>
      </c>
      <c r="I1148" s="7">
        <f>SUM(HousingProblemsTbl5[[#This Row],[T7_est109]:[T7_est151]])</f>
        <v>145</v>
      </c>
      <c r="J1148" s="5">
        <f>IFERROR(HousingProblemsTbl5[[#This Row],[Total Rental Units with Severe Housing Problems and Equal to or less than 80% AMI]]/HousingProblemsTbl5[[#This Row],[Total Rental Units Equal to or less than 80% AMI]], "-")</f>
        <v>0.10344827586206896</v>
      </c>
    </row>
    <row r="1149" spans="1:10" x14ac:dyDescent="0.2">
      <c r="A1149">
        <v>13113140103</v>
      </c>
      <c r="B1149" s="7">
        <v>0</v>
      </c>
      <c r="C1149" s="7">
        <v>0</v>
      </c>
      <c r="D1149" s="7">
        <v>0</v>
      </c>
      <c r="E1149" s="7">
        <f>SUM(HousingProblemsTbl5[[#This Row],[T2_est77]:[T2_est91]])</f>
        <v>0</v>
      </c>
      <c r="F1149" s="7">
        <v>0</v>
      </c>
      <c r="G1149" s="7">
        <v>15</v>
      </c>
      <c r="H1149" s="7">
        <v>30</v>
      </c>
      <c r="I1149" s="7">
        <f>SUM(HousingProblemsTbl5[[#This Row],[T7_est109]:[T7_est151]])</f>
        <v>45</v>
      </c>
      <c r="J114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50" spans="1:10" x14ac:dyDescent="0.2">
      <c r="A1150">
        <v>13113140104</v>
      </c>
      <c r="B1150" s="7">
        <v>0</v>
      </c>
      <c r="C1150" s="7">
        <v>0</v>
      </c>
      <c r="D1150" s="7">
        <v>0</v>
      </c>
      <c r="E1150" s="7">
        <f>SUM(HousingProblemsTbl5[[#This Row],[T2_est77]:[T2_est91]])</f>
        <v>0</v>
      </c>
      <c r="F1150" s="7">
        <v>0</v>
      </c>
      <c r="G1150" s="7">
        <v>0</v>
      </c>
      <c r="H1150" s="7">
        <v>0</v>
      </c>
      <c r="I1150" s="7">
        <f>SUM(HousingProblemsTbl5[[#This Row],[T7_est109]:[T7_est151]])</f>
        <v>0</v>
      </c>
      <c r="J115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151" spans="1:10" x14ac:dyDescent="0.2">
      <c r="A1151">
        <v>13113140203</v>
      </c>
      <c r="B1151" s="7">
        <v>15</v>
      </c>
      <c r="C1151" s="7">
        <v>0</v>
      </c>
      <c r="D1151" s="7">
        <v>0</v>
      </c>
      <c r="E1151" s="7">
        <f>SUM(HousingProblemsTbl5[[#This Row],[T2_est77]:[T2_est91]])</f>
        <v>15</v>
      </c>
      <c r="F1151" s="7">
        <v>70</v>
      </c>
      <c r="G1151" s="7">
        <v>0</v>
      </c>
      <c r="H1151" s="7">
        <v>55</v>
      </c>
      <c r="I1151" s="7">
        <f>SUM(HousingProblemsTbl5[[#This Row],[T7_est109]:[T7_est151]])</f>
        <v>125</v>
      </c>
      <c r="J1151" s="5">
        <f>IFERROR(HousingProblemsTbl5[[#This Row],[Total Rental Units with Severe Housing Problems and Equal to or less than 80% AMI]]/HousingProblemsTbl5[[#This Row],[Total Rental Units Equal to or less than 80% AMI]], "-")</f>
        <v>0.12</v>
      </c>
    </row>
    <row r="1152" spans="1:10" x14ac:dyDescent="0.2">
      <c r="A1152">
        <v>13113140204</v>
      </c>
      <c r="B1152" s="7">
        <v>10</v>
      </c>
      <c r="C1152" s="7">
        <v>50</v>
      </c>
      <c r="D1152" s="7">
        <v>55</v>
      </c>
      <c r="E1152" s="7">
        <f>SUM(HousingProblemsTbl5[[#This Row],[T2_est77]:[T2_est91]])</f>
        <v>115</v>
      </c>
      <c r="F1152" s="7">
        <v>30</v>
      </c>
      <c r="G1152" s="7">
        <v>85</v>
      </c>
      <c r="H1152" s="7">
        <v>180</v>
      </c>
      <c r="I1152" s="7">
        <f>SUM(HousingProblemsTbl5[[#This Row],[T7_est109]:[T7_est151]])</f>
        <v>295</v>
      </c>
      <c r="J1152" s="5">
        <f>IFERROR(HousingProblemsTbl5[[#This Row],[Total Rental Units with Severe Housing Problems and Equal to or less than 80% AMI]]/HousingProblemsTbl5[[#This Row],[Total Rental Units Equal to or less than 80% AMI]], "-")</f>
        <v>0.38983050847457629</v>
      </c>
    </row>
    <row r="1153" spans="1:10" x14ac:dyDescent="0.2">
      <c r="A1153">
        <v>13113140206</v>
      </c>
      <c r="B1153" s="7">
        <v>50</v>
      </c>
      <c r="C1153" s="7">
        <v>65</v>
      </c>
      <c r="D1153" s="7">
        <v>0</v>
      </c>
      <c r="E1153" s="7">
        <f>SUM(HousingProblemsTbl5[[#This Row],[T2_est77]:[T2_est91]])</f>
        <v>115</v>
      </c>
      <c r="F1153" s="7">
        <v>50</v>
      </c>
      <c r="G1153" s="7">
        <v>65</v>
      </c>
      <c r="H1153" s="7">
        <v>60</v>
      </c>
      <c r="I1153" s="7">
        <f>SUM(HousingProblemsTbl5[[#This Row],[T7_est109]:[T7_est151]])</f>
        <v>175</v>
      </c>
      <c r="J1153" s="5">
        <f>IFERROR(HousingProblemsTbl5[[#This Row],[Total Rental Units with Severe Housing Problems and Equal to or less than 80% AMI]]/HousingProblemsTbl5[[#This Row],[Total Rental Units Equal to or less than 80% AMI]], "-")</f>
        <v>0.65714285714285714</v>
      </c>
    </row>
    <row r="1154" spans="1:10" x14ac:dyDescent="0.2">
      <c r="A1154">
        <v>13113140207</v>
      </c>
      <c r="B1154" s="7">
        <v>175</v>
      </c>
      <c r="C1154" s="7">
        <v>0</v>
      </c>
      <c r="D1154" s="7">
        <v>0</v>
      </c>
      <c r="E1154" s="7">
        <f>SUM(HousingProblemsTbl5[[#This Row],[T2_est77]:[T2_est91]])</f>
        <v>175</v>
      </c>
      <c r="F1154" s="7">
        <v>190</v>
      </c>
      <c r="G1154" s="7">
        <v>20</v>
      </c>
      <c r="H1154" s="7">
        <v>145</v>
      </c>
      <c r="I1154" s="7">
        <f>SUM(HousingProblemsTbl5[[#This Row],[T7_est109]:[T7_est151]])</f>
        <v>355</v>
      </c>
      <c r="J1154" s="5">
        <f>IFERROR(HousingProblemsTbl5[[#This Row],[Total Rental Units with Severe Housing Problems and Equal to or less than 80% AMI]]/HousingProblemsTbl5[[#This Row],[Total Rental Units Equal to or less than 80% AMI]], "-")</f>
        <v>0.49295774647887325</v>
      </c>
    </row>
    <row r="1155" spans="1:10" x14ac:dyDescent="0.2">
      <c r="A1155">
        <v>13113140209</v>
      </c>
      <c r="B1155" s="7">
        <v>0</v>
      </c>
      <c r="C1155" s="7">
        <v>0</v>
      </c>
      <c r="D1155" s="7">
        <v>45</v>
      </c>
      <c r="E1155" s="7">
        <f>SUM(HousingProblemsTbl5[[#This Row],[T2_est77]:[T2_est91]])</f>
        <v>45</v>
      </c>
      <c r="F1155" s="7">
        <v>0</v>
      </c>
      <c r="G1155" s="7">
        <v>0</v>
      </c>
      <c r="H1155" s="7">
        <v>45</v>
      </c>
      <c r="I1155" s="7">
        <f>SUM(HousingProblemsTbl5[[#This Row],[T7_est109]:[T7_est151]])</f>
        <v>45</v>
      </c>
      <c r="J115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156" spans="1:10" x14ac:dyDescent="0.2">
      <c r="A1156">
        <v>13113140210</v>
      </c>
      <c r="B1156" s="7">
        <v>0</v>
      </c>
      <c r="C1156" s="7">
        <v>0</v>
      </c>
      <c r="D1156" s="7">
        <v>0</v>
      </c>
      <c r="E1156" s="7">
        <f>SUM(HousingProblemsTbl5[[#This Row],[T2_est77]:[T2_est91]])</f>
        <v>0</v>
      </c>
      <c r="F1156" s="7">
        <v>0</v>
      </c>
      <c r="G1156" s="7">
        <v>0</v>
      </c>
      <c r="H1156" s="7">
        <v>15</v>
      </c>
      <c r="I1156" s="7">
        <f>SUM(HousingProblemsTbl5[[#This Row],[T7_est109]:[T7_est151]])</f>
        <v>15</v>
      </c>
      <c r="J115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57" spans="1:10" x14ac:dyDescent="0.2">
      <c r="A1157">
        <v>13113140303</v>
      </c>
      <c r="B1157" s="7">
        <v>10</v>
      </c>
      <c r="C1157" s="7">
        <v>25</v>
      </c>
      <c r="D1157" s="7">
        <v>0</v>
      </c>
      <c r="E1157" s="7">
        <f>SUM(HousingProblemsTbl5[[#This Row],[T2_est77]:[T2_est91]])</f>
        <v>35</v>
      </c>
      <c r="F1157" s="7">
        <v>60</v>
      </c>
      <c r="G1157" s="7">
        <v>75</v>
      </c>
      <c r="H1157" s="7">
        <v>25</v>
      </c>
      <c r="I1157" s="7">
        <f>SUM(HousingProblemsTbl5[[#This Row],[T7_est109]:[T7_est151]])</f>
        <v>160</v>
      </c>
      <c r="J1157" s="5">
        <f>IFERROR(HousingProblemsTbl5[[#This Row],[Total Rental Units with Severe Housing Problems and Equal to or less than 80% AMI]]/HousingProblemsTbl5[[#This Row],[Total Rental Units Equal to or less than 80% AMI]], "-")</f>
        <v>0.21875</v>
      </c>
    </row>
    <row r="1158" spans="1:10" x14ac:dyDescent="0.2">
      <c r="A1158">
        <v>13113140304</v>
      </c>
      <c r="B1158" s="7">
        <v>50</v>
      </c>
      <c r="C1158" s="7">
        <v>0</v>
      </c>
      <c r="D1158" s="7">
        <v>40</v>
      </c>
      <c r="E1158" s="7">
        <f>SUM(HousingProblemsTbl5[[#This Row],[T2_est77]:[T2_est91]])</f>
        <v>90</v>
      </c>
      <c r="F1158" s="7">
        <v>65</v>
      </c>
      <c r="G1158" s="7">
        <v>0</v>
      </c>
      <c r="H1158" s="7">
        <v>50</v>
      </c>
      <c r="I1158" s="7">
        <f>SUM(HousingProblemsTbl5[[#This Row],[T7_est109]:[T7_est151]])</f>
        <v>115</v>
      </c>
      <c r="J1158" s="5">
        <f>IFERROR(HousingProblemsTbl5[[#This Row],[Total Rental Units with Severe Housing Problems and Equal to or less than 80% AMI]]/HousingProblemsTbl5[[#This Row],[Total Rental Units Equal to or less than 80% AMI]], "-")</f>
        <v>0.78260869565217395</v>
      </c>
    </row>
    <row r="1159" spans="1:10" x14ac:dyDescent="0.2">
      <c r="A1159">
        <v>13113140305</v>
      </c>
      <c r="B1159" s="7">
        <v>0</v>
      </c>
      <c r="C1159" s="7">
        <v>10</v>
      </c>
      <c r="D1159" s="7">
        <v>0</v>
      </c>
      <c r="E1159" s="7">
        <f>SUM(HousingProblemsTbl5[[#This Row],[T2_est77]:[T2_est91]])</f>
        <v>10</v>
      </c>
      <c r="F1159" s="7">
        <v>0</v>
      </c>
      <c r="G1159" s="7">
        <v>25</v>
      </c>
      <c r="H1159" s="7">
        <v>4</v>
      </c>
      <c r="I1159" s="7">
        <f>SUM(HousingProblemsTbl5[[#This Row],[T7_est109]:[T7_est151]])</f>
        <v>29</v>
      </c>
      <c r="J1159" s="5">
        <f>IFERROR(HousingProblemsTbl5[[#This Row],[Total Rental Units with Severe Housing Problems and Equal to or less than 80% AMI]]/HousingProblemsTbl5[[#This Row],[Total Rental Units Equal to or less than 80% AMI]], "-")</f>
        <v>0.34482758620689657</v>
      </c>
    </row>
    <row r="1160" spans="1:10" x14ac:dyDescent="0.2">
      <c r="A1160">
        <v>13113140307</v>
      </c>
      <c r="B1160" s="7">
        <v>0</v>
      </c>
      <c r="C1160" s="7">
        <v>0</v>
      </c>
      <c r="D1160" s="7">
        <v>0</v>
      </c>
      <c r="E1160" s="7">
        <f>SUM(HousingProblemsTbl5[[#This Row],[T2_est77]:[T2_est91]])</f>
        <v>0</v>
      </c>
      <c r="F1160" s="7">
        <v>0</v>
      </c>
      <c r="G1160" s="7">
        <v>0</v>
      </c>
      <c r="H1160" s="7">
        <v>0</v>
      </c>
      <c r="I1160" s="7">
        <f>SUM(HousingProblemsTbl5[[#This Row],[T7_est109]:[T7_est151]])</f>
        <v>0</v>
      </c>
      <c r="J116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161" spans="1:10" x14ac:dyDescent="0.2">
      <c r="A1161">
        <v>13113140308</v>
      </c>
      <c r="B1161" s="7">
        <v>15</v>
      </c>
      <c r="C1161" s="7">
        <v>35</v>
      </c>
      <c r="D1161" s="7">
        <v>25</v>
      </c>
      <c r="E1161" s="7">
        <f>SUM(HousingProblemsTbl5[[#This Row],[T2_est77]:[T2_est91]])</f>
        <v>75</v>
      </c>
      <c r="F1161" s="7">
        <v>35</v>
      </c>
      <c r="G1161" s="7">
        <v>35</v>
      </c>
      <c r="H1161" s="7">
        <v>80</v>
      </c>
      <c r="I1161" s="7">
        <f>SUM(HousingProblemsTbl5[[#This Row],[T7_est109]:[T7_est151]])</f>
        <v>150</v>
      </c>
      <c r="J1161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162" spans="1:10" x14ac:dyDescent="0.2">
      <c r="A1162">
        <v>13113140309</v>
      </c>
      <c r="B1162" s="7">
        <v>25</v>
      </c>
      <c r="C1162" s="7">
        <v>185</v>
      </c>
      <c r="D1162" s="7">
        <v>50</v>
      </c>
      <c r="E1162" s="7">
        <f>SUM(HousingProblemsTbl5[[#This Row],[T2_est77]:[T2_est91]])</f>
        <v>260</v>
      </c>
      <c r="F1162" s="7">
        <v>25</v>
      </c>
      <c r="G1162" s="7">
        <v>185</v>
      </c>
      <c r="H1162" s="7">
        <v>335</v>
      </c>
      <c r="I1162" s="7">
        <f>SUM(HousingProblemsTbl5[[#This Row],[T7_est109]:[T7_est151]])</f>
        <v>545</v>
      </c>
      <c r="J1162" s="5">
        <f>IFERROR(HousingProblemsTbl5[[#This Row],[Total Rental Units with Severe Housing Problems and Equal to or less than 80% AMI]]/HousingProblemsTbl5[[#This Row],[Total Rental Units Equal to or less than 80% AMI]], "-")</f>
        <v>0.47706422018348627</v>
      </c>
    </row>
    <row r="1163" spans="1:10" x14ac:dyDescent="0.2">
      <c r="A1163">
        <v>13113140403</v>
      </c>
      <c r="B1163" s="7">
        <v>15</v>
      </c>
      <c r="C1163" s="7">
        <v>4</v>
      </c>
      <c r="D1163" s="7">
        <v>0</v>
      </c>
      <c r="E1163" s="7">
        <f>SUM(HousingProblemsTbl5[[#This Row],[T2_est77]:[T2_est91]])</f>
        <v>19</v>
      </c>
      <c r="F1163" s="7">
        <v>15</v>
      </c>
      <c r="G1163" s="7">
        <v>20</v>
      </c>
      <c r="H1163" s="7">
        <v>20</v>
      </c>
      <c r="I1163" s="7">
        <f>SUM(HousingProblemsTbl5[[#This Row],[T7_est109]:[T7_est151]])</f>
        <v>55</v>
      </c>
      <c r="J1163" s="5">
        <f>IFERROR(HousingProblemsTbl5[[#This Row],[Total Rental Units with Severe Housing Problems and Equal to or less than 80% AMI]]/HousingProblemsTbl5[[#This Row],[Total Rental Units Equal to or less than 80% AMI]], "-")</f>
        <v>0.34545454545454546</v>
      </c>
    </row>
    <row r="1164" spans="1:10" x14ac:dyDescent="0.2">
      <c r="A1164">
        <v>13113140404</v>
      </c>
      <c r="B1164" s="7">
        <v>210</v>
      </c>
      <c r="C1164" s="7">
        <v>20</v>
      </c>
      <c r="D1164" s="7">
        <v>20</v>
      </c>
      <c r="E1164" s="7">
        <f>SUM(HousingProblemsTbl5[[#This Row],[T2_est77]:[T2_est91]])</f>
        <v>250</v>
      </c>
      <c r="F1164" s="7">
        <v>210</v>
      </c>
      <c r="G1164" s="7">
        <v>75</v>
      </c>
      <c r="H1164" s="7">
        <v>100</v>
      </c>
      <c r="I1164" s="7">
        <f>SUM(HousingProblemsTbl5[[#This Row],[T7_est109]:[T7_est151]])</f>
        <v>385</v>
      </c>
      <c r="J1164" s="5">
        <f>IFERROR(HousingProblemsTbl5[[#This Row],[Total Rental Units with Severe Housing Problems and Equal to or less than 80% AMI]]/HousingProblemsTbl5[[#This Row],[Total Rental Units Equal to or less than 80% AMI]], "-")</f>
        <v>0.64935064935064934</v>
      </c>
    </row>
    <row r="1165" spans="1:10" x14ac:dyDescent="0.2">
      <c r="A1165">
        <v>13113140405</v>
      </c>
      <c r="B1165" s="7">
        <v>25</v>
      </c>
      <c r="C1165" s="7">
        <v>0</v>
      </c>
      <c r="D1165" s="7">
        <v>0</v>
      </c>
      <c r="E1165" s="7">
        <f>SUM(HousingProblemsTbl5[[#This Row],[T2_est77]:[T2_est91]])</f>
        <v>25</v>
      </c>
      <c r="F1165" s="7">
        <v>25</v>
      </c>
      <c r="G1165" s="7">
        <v>10</v>
      </c>
      <c r="H1165" s="7">
        <v>0</v>
      </c>
      <c r="I1165" s="7">
        <f>SUM(HousingProblemsTbl5[[#This Row],[T7_est109]:[T7_est151]])</f>
        <v>35</v>
      </c>
      <c r="J1165" s="5">
        <f>IFERROR(HousingProblemsTbl5[[#This Row],[Total Rental Units with Severe Housing Problems and Equal to or less than 80% AMI]]/HousingProblemsTbl5[[#This Row],[Total Rental Units Equal to or less than 80% AMI]], "-")</f>
        <v>0.7142857142857143</v>
      </c>
    </row>
    <row r="1166" spans="1:10" x14ac:dyDescent="0.2">
      <c r="A1166">
        <v>13113140406</v>
      </c>
      <c r="B1166" s="7">
        <v>85</v>
      </c>
      <c r="C1166" s="7">
        <v>0</v>
      </c>
      <c r="D1166" s="7">
        <v>0</v>
      </c>
      <c r="E1166" s="7">
        <f>SUM(HousingProblemsTbl5[[#This Row],[T2_est77]:[T2_est91]])</f>
        <v>85</v>
      </c>
      <c r="F1166" s="7">
        <v>90</v>
      </c>
      <c r="G1166" s="7">
        <v>85</v>
      </c>
      <c r="H1166" s="7">
        <v>110</v>
      </c>
      <c r="I1166" s="7">
        <f>SUM(HousingProblemsTbl5[[#This Row],[T7_est109]:[T7_est151]])</f>
        <v>285</v>
      </c>
      <c r="J1166" s="5">
        <f>IFERROR(HousingProblemsTbl5[[#This Row],[Total Rental Units with Severe Housing Problems and Equal to or less than 80% AMI]]/HousingProblemsTbl5[[#This Row],[Total Rental Units Equal to or less than 80% AMI]], "-")</f>
        <v>0.2982456140350877</v>
      </c>
    </row>
    <row r="1167" spans="1:10" x14ac:dyDescent="0.2">
      <c r="A1167">
        <v>13113140408</v>
      </c>
      <c r="B1167" s="7">
        <v>10</v>
      </c>
      <c r="C1167" s="7">
        <v>10</v>
      </c>
      <c r="D1167" s="7">
        <v>0</v>
      </c>
      <c r="E1167" s="7">
        <f>SUM(HousingProblemsTbl5[[#This Row],[T2_est77]:[T2_est91]])</f>
        <v>20</v>
      </c>
      <c r="F1167" s="7">
        <v>10</v>
      </c>
      <c r="G1167" s="7">
        <v>10</v>
      </c>
      <c r="H1167" s="7">
        <v>0</v>
      </c>
      <c r="I1167" s="7">
        <f>SUM(HousingProblemsTbl5[[#This Row],[T7_est109]:[T7_est151]])</f>
        <v>20</v>
      </c>
      <c r="J116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168" spans="1:10" x14ac:dyDescent="0.2">
      <c r="A1168">
        <v>13113140409</v>
      </c>
      <c r="B1168" s="7">
        <v>0</v>
      </c>
      <c r="C1168" s="7">
        <v>0</v>
      </c>
      <c r="D1168" s="7">
        <v>0</v>
      </c>
      <c r="E1168" s="7">
        <f>SUM(HousingProblemsTbl5[[#This Row],[T2_est77]:[T2_est91]])</f>
        <v>0</v>
      </c>
      <c r="F1168" s="7">
        <v>0</v>
      </c>
      <c r="G1168" s="7">
        <v>0</v>
      </c>
      <c r="H1168" s="7">
        <v>15</v>
      </c>
      <c r="I1168" s="7">
        <f>SUM(HousingProblemsTbl5[[#This Row],[T7_est109]:[T7_est151]])</f>
        <v>15</v>
      </c>
      <c r="J116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69" spans="1:10" x14ac:dyDescent="0.2">
      <c r="A1169">
        <v>13113140410</v>
      </c>
      <c r="B1169" s="7">
        <v>90</v>
      </c>
      <c r="C1169" s="7">
        <v>80</v>
      </c>
      <c r="D1169" s="7">
        <v>35</v>
      </c>
      <c r="E1169" s="7">
        <f>SUM(HousingProblemsTbl5[[#This Row],[T2_est77]:[T2_est91]])</f>
        <v>205</v>
      </c>
      <c r="F1169" s="7">
        <v>90</v>
      </c>
      <c r="G1169" s="7">
        <v>165</v>
      </c>
      <c r="H1169" s="7">
        <v>250</v>
      </c>
      <c r="I1169" s="7">
        <f>SUM(HousingProblemsTbl5[[#This Row],[T7_est109]:[T7_est151]])</f>
        <v>505</v>
      </c>
      <c r="J1169" s="5">
        <f>IFERROR(HousingProblemsTbl5[[#This Row],[Total Rental Units with Severe Housing Problems and Equal to or less than 80% AMI]]/HousingProblemsTbl5[[#This Row],[Total Rental Units Equal to or less than 80% AMI]], "-")</f>
        <v>0.40594059405940597</v>
      </c>
    </row>
    <row r="1170" spans="1:10" x14ac:dyDescent="0.2">
      <c r="A1170">
        <v>13113140501</v>
      </c>
      <c r="B1170" s="7">
        <v>20</v>
      </c>
      <c r="C1170" s="7">
        <v>0</v>
      </c>
      <c r="D1170" s="7">
        <v>0</v>
      </c>
      <c r="E1170" s="7">
        <f>SUM(HousingProblemsTbl5[[#This Row],[T2_est77]:[T2_est91]])</f>
        <v>20</v>
      </c>
      <c r="F1170" s="7">
        <v>20</v>
      </c>
      <c r="G1170" s="7">
        <v>0</v>
      </c>
      <c r="H1170" s="7">
        <v>0</v>
      </c>
      <c r="I1170" s="7">
        <f>SUM(HousingProblemsTbl5[[#This Row],[T7_est109]:[T7_est151]])</f>
        <v>20</v>
      </c>
      <c r="J1170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171" spans="1:10" x14ac:dyDescent="0.2">
      <c r="A1171">
        <v>13113140502</v>
      </c>
      <c r="B1171" s="7">
        <v>4</v>
      </c>
      <c r="C1171" s="7">
        <v>0</v>
      </c>
      <c r="D1171" s="7">
        <v>0</v>
      </c>
      <c r="E1171" s="7">
        <f>SUM(HousingProblemsTbl5[[#This Row],[T2_est77]:[T2_est91]])</f>
        <v>4</v>
      </c>
      <c r="F1171" s="7">
        <v>10</v>
      </c>
      <c r="G1171" s="7">
        <v>60</v>
      </c>
      <c r="H1171" s="7">
        <v>4</v>
      </c>
      <c r="I1171" s="7">
        <f>SUM(HousingProblemsTbl5[[#This Row],[T7_est109]:[T7_est151]])</f>
        <v>74</v>
      </c>
      <c r="J1171" s="5">
        <f>IFERROR(HousingProblemsTbl5[[#This Row],[Total Rental Units with Severe Housing Problems and Equal to or less than 80% AMI]]/HousingProblemsTbl5[[#This Row],[Total Rental Units Equal to or less than 80% AMI]], "-")</f>
        <v>5.4054054054054057E-2</v>
      </c>
    </row>
    <row r="1172" spans="1:10" x14ac:dyDescent="0.2">
      <c r="A1172">
        <v>13115000100</v>
      </c>
      <c r="B1172" s="7">
        <v>80</v>
      </c>
      <c r="C1172" s="7">
        <v>60</v>
      </c>
      <c r="D1172" s="7">
        <v>0</v>
      </c>
      <c r="E1172" s="7">
        <f>SUM(HousingProblemsTbl5[[#This Row],[T2_est77]:[T2_est91]])</f>
        <v>140</v>
      </c>
      <c r="F1172" s="7">
        <v>80</v>
      </c>
      <c r="G1172" s="7">
        <v>110</v>
      </c>
      <c r="H1172" s="7">
        <v>140</v>
      </c>
      <c r="I1172" s="7">
        <f>SUM(HousingProblemsTbl5[[#This Row],[T7_est109]:[T7_est151]])</f>
        <v>330</v>
      </c>
      <c r="J1172" s="5">
        <f>IFERROR(HousingProblemsTbl5[[#This Row],[Total Rental Units with Severe Housing Problems and Equal to or less than 80% AMI]]/HousingProblemsTbl5[[#This Row],[Total Rental Units Equal to or less than 80% AMI]], "-")</f>
        <v>0.42424242424242425</v>
      </c>
    </row>
    <row r="1173" spans="1:10" x14ac:dyDescent="0.2">
      <c r="A1173">
        <v>13115000202</v>
      </c>
      <c r="B1173" s="7">
        <v>35</v>
      </c>
      <c r="C1173" s="7">
        <v>0</v>
      </c>
      <c r="D1173" s="7">
        <v>0</v>
      </c>
      <c r="E1173" s="7">
        <f>SUM(HousingProblemsTbl5[[#This Row],[T2_est77]:[T2_est91]])</f>
        <v>35</v>
      </c>
      <c r="F1173" s="7">
        <v>55</v>
      </c>
      <c r="G1173" s="7">
        <v>95</v>
      </c>
      <c r="H1173" s="7">
        <v>30</v>
      </c>
      <c r="I1173" s="7">
        <f>SUM(HousingProblemsTbl5[[#This Row],[T7_est109]:[T7_est151]])</f>
        <v>180</v>
      </c>
      <c r="J1173" s="5">
        <f>IFERROR(HousingProblemsTbl5[[#This Row],[Total Rental Units with Severe Housing Problems and Equal to or less than 80% AMI]]/HousingProblemsTbl5[[#This Row],[Total Rental Units Equal to or less than 80% AMI]], "-")</f>
        <v>0.19444444444444445</v>
      </c>
    </row>
    <row r="1174" spans="1:10" x14ac:dyDescent="0.2">
      <c r="A1174">
        <v>13115000203</v>
      </c>
      <c r="B1174" s="7">
        <v>10</v>
      </c>
      <c r="C1174" s="7">
        <v>0</v>
      </c>
      <c r="D1174" s="7">
        <v>30</v>
      </c>
      <c r="E1174" s="7">
        <f>SUM(HousingProblemsTbl5[[#This Row],[T2_est77]:[T2_est91]])</f>
        <v>40</v>
      </c>
      <c r="F1174" s="7">
        <v>10</v>
      </c>
      <c r="G1174" s="7">
        <v>60</v>
      </c>
      <c r="H1174" s="7">
        <v>165</v>
      </c>
      <c r="I1174" s="7">
        <f>SUM(HousingProblemsTbl5[[#This Row],[T7_est109]:[T7_est151]])</f>
        <v>235</v>
      </c>
      <c r="J1174" s="5">
        <f>IFERROR(HousingProblemsTbl5[[#This Row],[Total Rental Units with Severe Housing Problems and Equal to or less than 80% AMI]]/HousingProblemsTbl5[[#This Row],[Total Rental Units Equal to or less than 80% AMI]], "-")</f>
        <v>0.1702127659574468</v>
      </c>
    </row>
    <row r="1175" spans="1:10" x14ac:dyDescent="0.2">
      <c r="A1175">
        <v>13115000204</v>
      </c>
      <c r="B1175" s="7">
        <v>10</v>
      </c>
      <c r="C1175" s="7">
        <v>15</v>
      </c>
      <c r="D1175" s="7">
        <v>0</v>
      </c>
      <c r="E1175" s="7">
        <f>SUM(HousingProblemsTbl5[[#This Row],[T2_est77]:[T2_est91]])</f>
        <v>25</v>
      </c>
      <c r="F1175" s="7">
        <v>10</v>
      </c>
      <c r="G1175" s="7">
        <v>70</v>
      </c>
      <c r="H1175" s="7">
        <v>255</v>
      </c>
      <c r="I1175" s="7">
        <f>SUM(HousingProblemsTbl5[[#This Row],[T7_est109]:[T7_est151]])</f>
        <v>335</v>
      </c>
      <c r="J1175" s="5">
        <f>IFERROR(HousingProblemsTbl5[[#This Row],[Total Rental Units with Severe Housing Problems and Equal to or less than 80% AMI]]/HousingProblemsTbl5[[#This Row],[Total Rental Units Equal to or less than 80% AMI]], "-")</f>
        <v>7.4626865671641784E-2</v>
      </c>
    </row>
    <row r="1176" spans="1:10" x14ac:dyDescent="0.2">
      <c r="A1176">
        <v>13115000300</v>
      </c>
      <c r="B1176" s="7">
        <v>0</v>
      </c>
      <c r="C1176" s="7">
        <v>20</v>
      </c>
      <c r="D1176" s="7">
        <v>20</v>
      </c>
      <c r="E1176" s="7">
        <f>SUM(HousingProblemsTbl5[[#This Row],[T2_est77]:[T2_est91]])</f>
        <v>40</v>
      </c>
      <c r="F1176" s="7">
        <v>10</v>
      </c>
      <c r="G1176" s="7">
        <v>40</v>
      </c>
      <c r="H1176" s="7">
        <v>130</v>
      </c>
      <c r="I1176" s="7">
        <f>SUM(HousingProblemsTbl5[[#This Row],[T7_est109]:[T7_est151]])</f>
        <v>180</v>
      </c>
      <c r="J1176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1177" spans="1:10" x14ac:dyDescent="0.2">
      <c r="A1177">
        <v>13115000401</v>
      </c>
      <c r="B1177" s="7">
        <v>90</v>
      </c>
      <c r="C1177" s="7">
        <v>0</v>
      </c>
      <c r="D1177" s="7">
        <v>10</v>
      </c>
      <c r="E1177" s="7">
        <f>SUM(HousingProblemsTbl5[[#This Row],[T2_est77]:[T2_est91]])</f>
        <v>100</v>
      </c>
      <c r="F1177" s="7">
        <v>90</v>
      </c>
      <c r="G1177" s="7">
        <v>75</v>
      </c>
      <c r="H1177" s="7">
        <v>65</v>
      </c>
      <c r="I1177" s="7">
        <f>SUM(HousingProblemsTbl5[[#This Row],[T7_est109]:[T7_est151]])</f>
        <v>230</v>
      </c>
      <c r="J1177" s="5">
        <f>IFERROR(HousingProblemsTbl5[[#This Row],[Total Rental Units with Severe Housing Problems and Equal to or less than 80% AMI]]/HousingProblemsTbl5[[#This Row],[Total Rental Units Equal to or less than 80% AMI]], "-")</f>
        <v>0.43478260869565216</v>
      </c>
    </row>
    <row r="1178" spans="1:10" x14ac:dyDescent="0.2">
      <c r="A1178">
        <v>13115000402</v>
      </c>
      <c r="B1178" s="7">
        <v>0</v>
      </c>
      <c r="C1178" s="7">
        <v>0</v>
      </c>
      <c r="D1178" s="7">
        <v>0</v>
      </c>
      <c r="E1178" s="7">
        <f>SUM(HousingProblemsTbl5[[#This Row],[T2_est77]:[T2_est91]])</f>
        <v>0</v>
      </c>
      <c r="F1178" s="7">
        <v>0</v>
      </c>
      <c r="G1178" s="7">
        <v>0</v>
      </c>
      <c r="H1178" s="7">
        <v>35</v>
      </c>
      <c r="I1178" s="7">
        <f>SUM(HousingProblemsTbl5[[#This Row],[T7_est109]:[T7_est151]])</f>
        <v>35</v>
      </c>
      <c r="J117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79" spans="1:10" x14ac:dyDescent="0.2">
      <c r="A1179">
        <v>13115000403</v>
      </c>
      <c r="B1179" s="7">
        <v>70</v>
      </c>
      <c r="C1179" s="7">
        <v>100</v>
      </c>
      <c r="D1179" s="7">
        <v>0</v>
      </c>
      <c r="E1179" s="7">
        <f>SUM(HousingProblemsTbl5[[#This Row],[T2_est77]:[T2_est91]])</f>
        <v>170</v>
      </c>
      <c r="F1179" s="7">
        <v>80</v>
      </c>
      <c r="G1179" s="7">
        <v>120</v>
      </c>
      <c r="H1179" s="7">
        <v>80</v>
      </c>
      <c r="I1179" s="7">
        <f>SUM(HousingProblemsTbl5[[#This Row],[T7_est109]:[T7_est151]])</f>
        <v>280</v>
      </c>
      <c r="J1179" s="5">
        <f>IFERROR(HousingProblemsTbl5[[#This Row],[Total Rental Units with Severe Housing Problems and Equal to or less than 80% AMI]]/HousingProblemsTbl5[[#This Row],[Total Rental Units Equal to or less than 80% AMI]], "-")</f>
        <v>0.6071428571428571</v>
      </c>
    </row>
    <row r="1180" spans="1:10" x14ac:dyDescent="0.2">
      <c r="A1180">
        <v>13115000500</v>
      </c>
      <c r="B1180" s="7">
        <v>225</v>
      </c>
      <c r="C1180" s="7">
        <v>25</v>
      </c>
      <c r="D1180" s="7">
        <v>0</v>
      </c>
      <c r="E1180" s="7">
        <f>SUM(HousingProblemsTbl5[[#This Row],[T2_est77]:[T2_est91]])</f>
        <v>250</v>
      </c>
      <c r="F1180" s="7">
        <v>355</v>
      </c>
      <c r="G1180" s="7">
        <v>110</v>
      </c>
      <c r="H1180" s="7">
        <v>190</v>
      </c>
      <c r="I1180" s="7">
        <f>SUM(HousingProblemsTbl5[[#This Row],[T7_est109]:[T7_est151]])</f>
        <v>655</v>
      </c>
      <c r="J1180" s="5">
        <f>IFERROR(HousingProblemsTbl5[[#This Row],[Total Rental Units with Severe Housing Problems and Equal to or less than 80% AMI]]/HousingProblemsTbl5[[#This Row],[Total Rental Units Equal to or less than 80% AMI]], "-")</f>
        <v>0.38167938931297712</v>
      </c>
    </row>
    <row r="1181" spans="1:10" x14ac:dyDescent="0.2">
      <c r="A1181">
        <v>13115000600</v>
      </c>
      <c r="B1181" s="7">
        <v>175</v>
      </c>
      <c r="C1181" s="7">
        <v>80</v>
      </c>
      <c r="D1181" s="7">
        <v>0</v>
      </c>
      <c r="E1181" s="7">
        <f>SUM(HousingProblemsTbl5[[#This Row],[T2_est77]:[T2_est91]])</f>
        <v>255</v>
      </c>
      <c r="F1181" s="7">
        <v>310</v>
      </c>
      <c r="G1181" s="7">
        <v>115</v>
      </c>
      <c r="H1181" s="7">
        <v>265</v>
      </c>
      <c r="I1181" s="7">
        <f>SUM(HousingProblemsTbl5[[#This Row],[T7_est109]:[T7_est151]])</f>
        <v>690</v>
      </c>
      <c r="J1181" s="5">
        <f>IFERROR(HousingProblemsTbl5[[#This Row],[Total Rental Units with Severe Housing Problems and Equal to or less than 80% AMI]]/HousingProblemsTbl5[[#This Row],[Total Rental Units Equal to or less than 80% AMI]], "-")</f>
        <v>0.36956521739130432</v>
      </c>
    </row>
    <row r="1182" spans="1:10" x14ac:dyDescent="0.2">
      <c r="A1182">
        <v>13115000700</v>
      </c>
      <c r="B1182" s="7">
        <v>20</v>
      </c>
      <c r="C1182" s="7">
        <v>10</v>
      </c>
      <c r="D1182" s="7">
        <v>0</v>
      </c>
      <c r="E1182" s="7">
        <f>SUM(HousingProblemsTbl5[[#This Row],[T2_est77]:[T2_est91]])</f>
        <v>30</v>
      </c>
      <c r="F1182" s="7">
        <v>20</v>
      </c>
      <c r="G1182" s="7">
        <v>50</v>
      </c>
      <c r="H1182" s="7">
        <v>85</v>
      </c>
      <c r="I1182" s="7">
        <f>SUM(HousingProblemsTbl5[[#This Row],[T7_est109]:[T7_est151]])</f>
        <v>155</v>
      </c>
      <c r="J1182" s="5">
        <f>IFERROR(HousingProblemsTbl5[[#This Row],[Total Rental Units with Severe Housing Problems and Equal to or less than 80% AMI]]/HousingProblemsTbl5[[#This Row],[Total Rental Units Equal to or less than 80% AMI]], "-")</f>
        <v>0.19354838709677419</v>
      </c>
    </row>
    <row r="1183" spans="1:10" x14ac:dyDescent="0.2">
      <c r="A1183">
        <v>13115000800</v>
      </c>
      <c r="B1183" s="7">
        <v>10</v>
      </c>
      <c r="C1183" s="7">
        <v>35</v>
      </c>
      <c r="D1183" s="7">
        <v>0</v>
      </c>
      <c r="E1183" s="7">
        <f>SUM(HousingProblemsTbl5[[#This Row],[T2_est77]:[T2_est91]])</f>
        <v>45</v>
      </c>
      <c r="F1183" s="7">
        <v>10</v>
      </c>
      <c r="G1183" s="7">
        <v>45</v>
      </c>
      <c r="H1183" s="7">
        <v>60</v>
      </c>
      <c r="I1183" s="7">
        <f>SUM(HousingProblemsTbl5[[#This Row],[T7_est109]:[T7_est151]])</f>
        <v>115</v>
      </c>
      <c r="J1183" s="5">
        <f>IFERROR(HousingProblemsTbl5[[#This Row],[Total Rental Units with Severe Housing Problems and Equal to or less than 80% AMI]]/HousingProblemsTbl5[[#This Row],[Total Rental Units Equal to or less than 80% AMI]], "-")</f>
        <v>0.39130434782608697</v>
      </c>
    </row>
    <row r="1184" spans="1:10" x14ac:dyDescent="0.2">
      <c r="A1184">
        <v>13115000900</v>
      </c>
      <c r="B1184" s="7">
        <v>50</v>
      </c>
      <c r="C1184" s="7">
        <v>10</v>
      </c>
      <c r="D1184" s="7">
        <v>10</v>
      </c>
      <c r="E1184" s="7">
        <f>SUM(HousingProblemsTbl5[[#This Row],[T2_est77]:[T2_est91]])</f>
        <v>70</v>
      </c>
      <c r="F1184" s="7">
        <v>165</v>
      </c>
      <c r="G1184" s="7">
        <v>80</v>
      </c>
      <c r="H1184" s="7">
        <v>50</v>
      </c>
      <c r="I1184" s="7">
        <f>SUM(HousingProblemsTbl5[[#This Row],[T7_est109]:[T7_est151]])</f>
        <v>295</v>
      </c>
      <c r="J1184" s="5">
        <f>IFERROR(HousingProblemsTbl5[[#This Row],[Total Rental Units with Severe Housing Problems and Equal to or less than 80% AMI]]/HousingProblemsTbl5[[#This Row],[Total Rental Units Equal to or less than 80% AMI]], "-")</f>
        <v>0.23728813559322035</v>
      </c>
    </row>
    <row r="1185" spans="1:10" x14ac:dyDescent="0.2">
      <c r="A1185">
        <v>13115001100</v>
      </c>
      <c r="B1185" s="7">
        <v>120</v>
      </c>
      <c r="C1185" s="7">
        <v>55</v>
      </c>
      <c r="D1185" s="7">
        <v>20</v>
      </c>
      <c r="E1185" s="7">
        <f>SUM(HousingProblemsTbl5[[#This Row],[T2_est77]:[T2_est91]])</f>
        <v>195</v>
      </c>
      <c r="F1185" s="7">
        <v>410</v>
      </c>
      <c r="G1185" s="7">
        <v>200</v>
      </c>
      <c r="H1185" s="7">
        <v>150</v>
      </c>
      <c r="I1185" s="7">
        <f>SUM(HousingProblemsTbl5[[#This Row],[T7_est109]:[T7_est151]])</f>
        <v>760</v>
      </c>
      <c r="J1185" s="5">
        <f>IFERROR(HousingProblemsTbl5[[#This Row],[Total Rental Units with Severe Housing Problems and Equal to or less than 80% AMI]]/HousingProblemsTbl5[[#This Row],[Total Rental Units Equal to or less than 80% AMI]], "-")</f>
        <v>0.25657894736842107</v>
      </c>
    </row>
    <row r="1186" spans="1:10" x14ac:dyDescent="0.2">
      <c r="A1186">
        <v>13115001200</v>
      </c>
      <c r="B1186" s="7">
        <v>135</v>
      </c>
      <c r="C1186" s="7">
        <v>4</v>
      </c>
      <c r="D1186" s="7">
        <v>0</v>
      </c>
      <c r="E1186" s="7">
        <f>SUM(HousingProblemsTbl5[[#This Row],[T2_est77]:[T2_est91]])</f>
        <v>139</v>
      </c>
      <c r="F1186" s="7">
        <v>135</v>
      </c>
      <c r="G1186" s="7">
        <v>100</v>
      </c>
      <c r="H1186" s="7">
        <v>175</v>
      </c>
      <c r="I1186" s="7">
        <f>SUM(HousingProblemsTbl5[[#This Row],[T7_est109]:[T7_est151]])</f>
        <v>410</v>
      </c>
      <c r="J1186" s="5">
        <f>IFERROR(HousingProblemsTbl5[[#This Row],[Total Rental Units with Severe Housing Problems and Equal to or less than 80% AMI]]/HousingProblemsTbl5[[#This Row],[Total Rental Units Equal to or less than 80% AMI]], "-")</f>
        <v>0.33902439024390246</v>
      </c>
    </row>
    <row r="1187" spans="1:10" x14ac:dyDescent="0.2">
      <c r="A1187">
        <v>13115001301</v>
      </c>
      <c r="B1187" s="7">
        <v>210</v>
      </c>
      <c r="C1187" s="7">
        <v>0</v>
      </c>
      <c r="D1187" s="7">
        <v>0</v>
      </c>
      <c r="E1187" s="7">
        <f>SUM(HousingProblemsTbl5[[#This Row],[T2_est77]:[T2_est91]])</f>
        <v>210</v>
      </c>
      <c r="F1187" s="7">
        <v>210</v>
      </c>
      <c r="G1187" s="7">
        <v>4</v>
      </c>
      <c r="H1187" s="7">
        <v>40</v>
      </c>
      <c r="I1187" s="7">
        <f>SUM(HousingProblemsTbl5[[#This Row],[T7_est109]:[T7_est151]])</f>
        <v>254</v>
      </c>
      <c r="J1187" s="5">
        <f>IFERROR(HousingProblemsTbl5[[#This Row],[Total Rental Units with Severe Housing Problems and Equal to or less than 80% AMI]]/HousingProblemsTbl5[[#This Row],[Total Rental Units Equal to or less than 80% AMI]], "-")</f>
        <v>0.82677165354330706</v>
      </c>
    </row>
    <row r="1188" spans="1:10" x14ac:dyDescent="0.2">
      <c r="A1188">
        <v>13115001302</v>
      </c>
      <c r="B1188" s="7">
        <v>30</v>
      </c>
      <c r="C1188" s="7">
        <v>40</v>
      </c>
      <c r="D1188" s="7">
        <v>0</v>
      </c>
      <c r="E1188" s="7">
        <f>SUM(HousingProblemsTbl5[[#This Row],[T2_est77]:[T2_est91]])</f>
        <v>70</v>
      </c>
      <c r="F1188" s="7">
        <v>145</v>
      </c>
      <c r="G1188" s="7">
        <v>85</v>
      </c>
      <c r="H1188" s="7">
        <v>95</v>
      </c>
      <c r="I1188" s="7">
        <f>SUM(HousingProblemsTbl5[[#This Row],[T7_est109]:[T7_est151]])</f>
        <v>325</v>
      </c>
      <c r="J1188" s="5">
        <f>IFERROR(HousingProblemsTbl5[[#This Row],[Total Rental Units with Severe Housing Problems and Equal to or less than 80% AMI]]/HousingProblemsTbl5[[#This Row],[Total Rental Units Equal to or less than 80% AMI]], "-")</f>
        <v>0.2153846153846154</v>
      </c>
    </row>
    <row r="1189" spans="1:10" x14ac:dyDescent="0.2">
      <c r="A1189">
        <v>13115001400</v>
      </c>
      <c r="B1189" s="7">
        <v>50</v>
      </c>
      <c r="C1189" s="7">
        <v>85</v>
      </c>
      <c r="D1189" s="7">
        <v>0</v>
      </c>
      <c r="E1189" s="7">
        <f>SUM(HousingProblemsTbl5[[#This Row],[T2_est77]:[T2_est91]])</f>
        <v>135</v>
      </c>
      <c r="F1189" s="7">
        <v>50</v>
      </c>
      <c r="G1189" s="7">
        <v>115</v>
      </c>
      <c r="H1189" s="7">
        <v>165</v>
      </c>
      <c r="I1189" s="7">
        <f>SUM(HousingProblemsTbl5[[#This Row],[T7_est109]:[T7_est151]])</f>
        <v>330</v>
      </c>
      <c r="J1189" s="5">
        <f>IFERROR(HousingProblemsTbl5[[#This Row],[Total Rental Units with Severe Housing Problems and Equal to or less than 80% AMI]]/HousingProblemsTbl5[[#This Row],[Total Rental Units Equal to or less than 80% AMI]], "-")</f>
        <v>0.40909090909090912</v>
      </c>
    </row>
    <row r="1190" spans="1:10" x14ac:dyDescent="0.2">
      <c r="A1190">
        <v>13115001600</v>
      </c>
      <c r="B1190" s="7">
        <v>195</v>
      </c>
      <c r="C1190" s="7">
        <v>40</v>
      </c>
      <c r="D1190" s="7">
        <v>0</v>
      </c>
      <c r="E1190" s="7">
        <f>SUM(HousingProblemsTbl5[[#This Row],[T2_est77]:[T2_est91]])</f>
        <v>235</v>
      </c>
      <c r="F1190" s="7">
        <v>235</v>
      </c>
      <c r="G1190" s="7">
        <v>185</v>
      </c>
      <c r="H1190" s="7">
        <v>140</v>
      </c>
      <c r="I1190" s="7">
        <f>SUM(HousingProblemsTbl5[[#This Row],[T7_est109]:[T7_est151]])</f>
        <v>560</v>
      </c>
      <c r="J1190" s="5">
        <f>IFERROR(HousingProblemsTbl5[[#This Row],[Total Rental Units with Severe Housing Problems and Equal to or less than 80% AMI]]/HousingProblemsTbl5[[#This Row],[Total Rental Units Equal to or less than 80% AMI]], "-")</f>
        <v>0.41964285714285715</v>
      </c>
    </row>
    <row r="1191" spans="1:10" x14ac:dyDescent="0.2">
      <c r="A1191">
        <v>13115001703</v>
      </c>
      <c r="B1191" s="7">
        <v>25</v>
      </c>
      <c r="C1191" s="7">
        <v>0</v>
      </c>
      <c r="D1191" s="7">
        <v>35</v>
      </c>
      <c r="E1191" s="7">
        <f>SUM(HousingProblemsTbl5[[#This Row],[T2_est77]:[T2_est91]])</f>
        <v>60</v>
      </c>
      <c r="F1191" s="7">
        <v>100</v>
      </c>
      <c r="G1191" s="7">
        <v>15</v>
      </c>
      <c r="H1191" s="7">
        <v>105</v>
      </c>
      <c r="I1191" s="7">
        <f>SUM(HousingProblemsTbl5[[#This Row],[T7_est109]:[T7_est151]])</f>
        <v>220</v>
      </c>
      <c r="J1191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1192" spans="1:10" x14ac:dyDescent="0.2">
      <c r="A1192">
        <v>13115001704</v>
      </c>
      <c r="B1192" s="7">
        <v>0</v>
      </c>
      <c r="C1192" s="7">
        <v>0</v>
      </c>
      <c r="D1192" s="7">
        <v>55</v>
      </c>
      <c r="E1192" s="7">
        <f>SUM(HousingProblemsTbl5[[#This Row],[T2_est77]:[T2_est91]])</f>
        <v>55</v>
      </c>
      <c r="F1192" s="7">
        <v>65</v>
      </c>
      <c r="G1192" s="7">
        <v>0</v>
      </c>
      <c r="H1192" s="7">
        <v>100</v>
      </c>
      <c r="I1192" s="7">
        <f>SUM(HousingProblemsTbl5[[#This Row],[T7_est109]:[T7_est151]])</f>
        <v>165</v>
      </c>
      <c r="J1192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193" spans="1:10" x14ac:dyDescent="0.2">
      <c r="A1193">
        <v>13115001705</v>
      </c>
      <c r="B1193" s="7">
        <v>105</v>
      </c>
      <c r="C1193" s="7">
        <v>110</v>
      </c>
      <c r="D1193" s="7">
        <v>10</v>
      </c>
      <c r="E1193" s="7">
        <f>SUM(HousingProblemsTbl5[[#This Row],[T2_est77]:[T2_est91]])</f>
        <v>225</v>
      </c>
      <c r="F1193" s="7">
        <v>185</v>
      </c>
      <c r="G1193" s="7">
        <v>190</v>
      </c>
      <c r="H1193" s="7">
        <v>150</v>
      </c>
      <c r="I1193" s="7">
        <f>SUM(HousingProblemsTbl5[[#This Row],[T7_est109]:[T7_est151]])</f>
        <v>525</v>
      </c>
      <c r="J1193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1194" spans="1:10" x14ac:dyDescent="0.2">
      <c r="A1194">
        <v>13115001706</v>
      </c>
      <c r="B1194" s="7">
        <v>0</v>
      </c>
      <c r="C1194" s="7">
        <v>0</v>
      </c>
      <c r="D1194" s="7">
        <v>0</v>
      </c>
      <c r="E1194" s="7">
        <f>SUM(HousingProblemsTbl5[[#This Row],[T2_est77]:[T2_est91]])</f>
        <v>0</v>
      </c>
      <c r="F1194" s="7">
        <v>0</v>
      </c>
      <c r="G1194" s="7">
        <v>120</v>
      </c>
      <c r="H1194" s="7">
        <v>20</v>
      </c>
      <c r="I1194" s="7">
        <f>SUM(HousingProblemsTbl5[[#This Row],[T7_est109]:[T7_est151]])</f>
        <v>140</v>
      </c>
      <c r="J119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195" spans="1:10" x14ac:dyDescent="0.2">
      <c r="A1195">
        <v>13115001800</v>
      </c>
      <c r="B1195" s="7">
        <v>225</v>
      </c>
      <c r="C1195" s="7">
        <v>30</v>
      </c>
      <c r="D1195" s="7">
        <v>15</v>
      </c>
      <c r="E1195" s="7">
        <f>SUM(HousingProblemsTbl5[[#This Row],[T2_est77]:[T2_est91]])</f>
        <v>270</v>
      </c>
      <c r="F1195" s="7">
        <v>250</v>
      </c>
      <c r="G1195" s="7">
        <v>135</v>
      </c>
      <c r="H1195" s="7">
        <v>230</v>
      </c>
      <c r="I1195" s="7">
        <f>SUM(HousingProblemsTbl5[[#This Row],[T7_est109]:[T7_est151]])</f>
        <v>615</v>
      </c>
      <c r="J1195" s="5">
        <f>IFERROR(HousingProblemsTbl5[[#This Row],[Total Rental Units with Severe Housing Problems and Equal to or less than 80% AMI]]/HousingProblemsTbl5[[#This Row],[Total Rental Units Equal to or less than 80% AMI]], "-")</f>
        <v>0.43902439024390244</v>
      </c>
    </row>
    <row r="1196" spans="1:10" x14ac:dyDescent="0.2">
      <c r="A1196">
        <v>13115002000</v>
      </c>
      <c r="B1196" s="7">
        <v>45</v>
      </c>
      <c r="C1196" s="7">
        <v>25</v>
      </c>
      <c r="D1196" s="7">
        <v>0</v>
      </c>
      <c r="E1196" s="7">
        <f>SUM(HousingProblemsTbl5[[#This Row],[T2_est77]:[T2_est91]])</f>
        <v>70</v>
      </c>
      <c r="F1196" s="7">
        <v>80</v>
      </c>
      <c r="G1196" s="7">
        <v>105</v>
      </c>
      <c r="H1196" s="7">
        <v>90</v>
      </c>
      <c r="I1196" s="7">
        <f>SUM(HousingProblemsTbl5[[#This Row],[T7_est109]:[T7_est151]])</f>
        <v>275</v>
      </c>
      <c r="J1196" s="5">
        <f>IFERROR(HousingProblemsTbl5[[#This Row],[Total Rental Units with Severe Housing Problems and Equal to or less than 80% AMI]]/HousingProblemsTbl5[[#This Row],[Total Rental Units Equal to or less than 80% AMI]], "-")</f>
        <v>0.25454545454545452</v>
      </c>
    </row>
    <row r="1197" spans="1:10" x14ac:dyDescent="0.2">
      <c r="A1197">
        <v>13115002100</v>
      </c>
      <c r="B1197" s="7">
        <v>125</v>
      </c>
      <c r="C1197" s="7">
        <v>65</v>
      </c>
      <c r="D1197" s="7">
        <v>0</v>
      </c>
      <c r="E1197" s="7">
        <f>SUM(HousingProblemsTbl5[[#This Row],[T2_est77]:[T2_est91]])</f>
        <v>190</v>
      </c>
      <c r="F1197" s="7">
        <v>230</v>
      </c>
      <c r="G1197" s="7">
        <v>305</v>
      </c>
      <c r="H1197" s="7">
        <v>125</v>
      </c>
      <c r="I1197" s="7">
        <f>SUM(HousingProblemsTbl5[[#This Row],[T7_est109]:[T7_est151]])</f>
        <v>660</v>
      </c>
      <c r="J1197" s="5">
        <f>IFERROR(HousingProblemsTbl5[[#This Row],[Total Rental Units with Severe Housing Problems and Equal to or less than 80% AMI]]/HousingProblemsTbl5[[#This Row],[Total Rental Units Equal to or less than 80% AMI]], "-")</f>
        <v>0.2878787878787879</v>
      </c>
    </row>
    <row r="1198" spans="1:10" x14ac:dyDescent="0.2">
      <c r="A1198">
        <v>13117130101</v>
      </c>
      <c r="B1198" s="7">
        <v>40</v>
      </c>
      <c r="C1198" s="7">
        <v>0</v>
      </c>
      <c r="D1198" s="7">
        <v>0</v>
      </c>
      <c r="E1198" s="7">
        <f>SUM(HousingProblemsTbl5[[#This Row],[T2_est77]:[T2_est91]])</f>
        <v>40</v>
      </c>
      <c r="F1198" s="7">
        <v>40</v>
      </c>
      <c r="G1198" s="7">
        <v>20</v>
      </c>
      <c r="H1198" s="7">
        <v>0</v>
      </c>
      <c r="I1198" s="7">
        <f>SUM(HousingProblemsTbl5[[#This Row],[T7_est109]:[T7_est151]])</f>
        <v>60</v>
      </c>
      <c r="J1198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199" spans="1:10" x14ac:dyDescent="0.2">
      <c r="A1199">
        <v>13117130102</v>
      </c>
      <c r="B1199" s="7">
        <v>0</v>
      </c>
      <c r="C1199" s="7">
        <v>25</v>
      </c>
      <c r="D1199" s="7">
        <v>0</v>
      </c>
      <c r="E1199" s="7">
        <f>SUM(HousingProblemsTbl5[[#This Row],[T2_est77]:[T2_est91]])</f>
        <v>25</v>
      </c>
      <c r="F1199" s="7">
        <v>10</v>
      </c>
      <c r="G1199" s="7">
        <v>40</v>
      </c>
      <c r="H1199" s="7">
        <v>20</v>
      </c>
      <c r="I1199" s="7">
        <f>SUM(HousingProblemsTbl5[[#This Row],[T7_est109]:[T7_est151]])</f>
        <v>70</v>
      </c>
      <c r="J1199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1200" spans="1:10" x14ac:dyDescent="0.2">
      <c r="A1200">
        <v>13117130103</v>
      </c>
      <c r="B1200" s="7">
        <v>10</v>
      </c>
      <c r="C1200" s="7">
        <v>0</v>
      </c>
      <c r="D1200" s="7">
        <v>10</v>
      </c>
      <c r="E1200" s="7">
        <f>SUM(HousingProblemsTbl5[[#This Row],[T2_est77]:[T2_est91]])</f>
        <v>20</v>
      </c>
      <c r="F1200" s="7">
        <v>10</v>
      </c>
      <c r="G1200" s="7">
        <v>35</v>
      </c>
      <c r="H1200" s="7">
        <v>145</v>
      </c>
      <c r="I1200" s="7">
        <f>SUM(HousingProblemsTbl5[[#This Row],[T7_est109]:[T7_est151]])</f>
        <v>190</v>
      </c>
      <c r="J1200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1201" spans="1:10" x14ac:dyDescent="0.2">
      <c r="A1201">
        <v>13117130104</v>
      </c>
      <c r="B1201" s="7">
        <v>0</v>
      </c>
      <c r="C1201" s="7">
        <v>0</v>
      </c>
      <c r="D1201" s="7">
        <v>0</v>
      </c>
      <c r="E1201" s="7">
        <f>SUM(HousingProblemsTbl5[[#This Row],[T2_est77]:[T2_est91]])</f>
        <v>0</v>
      </c>
      <c r="F1201" s="7">
        <v>10</v>
      </c>
      <c r="G1201" s="7">
        <v>25</v>
      </c>
      <c r="H1201" s="7">
        <v>10</v>
      </c>
      <c r="I1201" s="7">
        <f>SUM(HousingProblemsTbl5[[#This Row],[T7_est109]:[T7_est151]])</f>
        <v>45</v>
      </c>
      <c r="J120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02" spans="1:10" x14ac:dyDescent="0.2">
      <c r="A1202">
        <v>13117130105</v>
      </c>
      <c r="B1202" s="7">
        <v>45</v>
      </c>
      <c r="C1202" s="7">
        <v>0</v>
      </c>
      <c r="D1202" s="7">
        <v>0</v>
      </c>
      <c r="E1202" s="7">
        <f>SUM(HousingProblemsTbl5[[#This Row],[T2_est77]:[T2_est91]])</f>
        <v>45</v>
      </c>
      <c r="F1202" s="7">
        <v>70</v>
      </c>
      <c r="G1202" s="7">
        <v>60</v>
      </c>
      <c r="H1202" s="7">
        <v>90</v>
      </c>
      <c r="I1202" s="7">
        <f>SUM(HousingProblemsTbl5[[#This Row],[T7_est109]:[T7_est151]])</f>
        <v>220</v>
      </c>
      <c r="J1202" s="5">
        <f>IFERROR(HousingProblemsTbl5[[#This Row],[Total Rental Units with Severe Housing Problems and Equal to or less than 80% AMI]]/HousingProblemsTbl5[[#This Row],[Total Rental Units Equal to or less than 80% AMI]], "-")</f>
        <v>0.20454545454545456</v>
      </c>
    </row>
    <row r="1203" spans="1:10" x14ac:dyDescent="0.2">
      <c r="A1203">
        <v>13117130201</v>
      </c>
      <c r="B1203" s="7">
        <v>35</v>
      </c>
      <c r="C1203" s="7">
        <v>0</v>
      </c>
      <c r="D1203" s="7">
        <v>0</v>
      </c>
      <c r="E1203" s="7">
        <f>SUM(HousingProblemsTbl5[[#This Row],[T2_est77]:[T2_est91]])</f>
        <v>35</v>
      </c>
      <c r="F1203" s="7">
        <v>70</v>
      </c>
      <c r="G1203" s="7">
        <v>40</v>
      </c>
      <c r="H1203" s="7">
        <v>10</v>
      </c>
      <c r="I1203" s="7">
        <f>SUM(HousingProblemsTbl5[[#This Row],[T7_est109]:[T7_est151]])</f>
        <v>120</v>
      </c>
      <c r="J1203" s="5">
        <f>IFERROR(HousingProblemsTbl5[[#This Row],[Total Rental Units with Severe Housing Problems and Equal to or less than 80% AMI]]/HousingProblemsTbl5[[#This Row],[Total Rental Units Equal to or less than 80% AMI]], "-")</f>
        <v>0.29166666666666669</v>
      </c>
    </row>
    <row r="1204" spans="1:10" x14ac:dyDescent="0.2">
      <c r="A1204">
        <v>13117130202</v>
      </c>
      <c r="B1204" s="7">
        <v>0</v>
      </c>
      <c r="C1204" s="7">
        <v>10</v>
      </c>
      <c r="D1204" s="7">
        <v>0</v>
      </c>
      <c r="E1204" s="7">
        <f>SUM(HousingProblemsTbl5[[#This Row],[T2_est77]:[T2_est91]])</f>
        <v>10</v>
      </c>
      <c r="F1204" s="7">
        <v>15</v>
      </c>
      <c r="G1204" s="7">
        <v>40</v>
      </c>
      <c r="H1204" s="7">
        <v>0</v>
      </c>
      <c r="I1204" s="7">
        <f>SUM(HousingProblemsTbl5[[#This Row],[T7_est109]:[T7_est151]])</f>
        <v>55</v>
      </c>
      <c r="J1204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1205" spans="1:10" x14ac:dyDescent="0.2">
      <c r="A1205">
        <v>13117130203</v>
      </c>
      <c r="B1205" s="7">
        <v>30</v>
      </c>
      <c r="C1205" s="7">
        <v>40</v>
      </c>
      <c r="D1205" s="7">
        <v>0</v>
      </c>
      <c r="E1205" s="7">
        <f>SUM(HousingProblemsTbl5[[#This Row],[T2_est77]:[T2_est91]])</f>
        <v>70</v>
      </c>
      <c r="F1205" s="7">
        <v>105</v>
      </c>
      <c r="G1205" s="7">
        <v>50</v>
      </c>
      <c r="H1205" s="7">
        <v>145</v>
      </c>
      <c r="I1205" s="7">
        <f>SUM(HousingProblemsTbl5[[#This Row],[T7_est109]:[T7_est151]])</f>
        <v>300</v>
      </c>
      <c r="J1205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206" spans="1:10" x14ac:dyDescent="0.2">
      <c r="A1206">
        <v>13117130204</v>
      </c>
      <c r="B1206" s="7">
        <v>4</v>
      </c>
      <c r="C1206" s="7">
        <v>0</v>
      </c>
      <c r="D1206" s="7">
        <v>0</v>
      </c>
      <c r="E1206" s="7">
        <f>SUM(HousingProblemsTbl5[[#This Row],[T2_est77]:[T2_est91]])</f>
        <v>4</v>
      </c>
      <c r="F1206" s="7">
        <v>4</v>
      </c>
      <c r="G1206" s="7">
        <v>45</v>
      </c>
      <c r="H1206" s="7">
        <v>85</v>
      </c>
      <c r="I1206" s="7">
        <f>SUM(HousingProblemsTbl5[[#This Row],[T7_est109]:[T7_est151]])</f>
        <v>134</v>
      </c>
      <c r="J1206" s="5">
        <f>IFERROR(HousingProblemsTbl5[[#This Row],[Total Rental Units with Severe Housing Problems and Equal to or less than 80% AMI]]/HousingProblemsTbl5[[#This Row],[Total Rental Units Equal to or less than 80% AMI]], "-")</f>
        <v>2.9850746268656716E-2</v>
      </c>
    </row>
    <row r="1207" spans="1:10" x14ac:dyDescent="0.2">
      <c r="A1207">
        <v>13117130205</v>
      </c>
      <c r="B1207" s="7">
        <v>80</v>
      </c>
      <c r="C1207" s="7">
        <v>4</v>
      </c>
      <c r="D1207" s="7">
        <v>10</v>
      </c>
      <c r="E1207" s="7">
        <f>SUM(HousingProblemsTbl5[[#This Row],[T2_est77]:[T2_est91]])</f>
        <v>94</v>
      </c>
      <c r="F1207" s="7">
        <v>80</v>
      </c>
      <c r="G1207" s="7">
        <v>60</v>
      </c>
      <c r="H1207" s="7">
        <v>10</v>
      </c>
      <c r="I1207" s="7">
        <f>SUM(HousingProblemsTbl5[[#This Row],[T7_est109]:[T7_est151]])</f>
        <v>150</v>
      </c>
      <c r="J1207" s="5">
        <f>IFERROR(HousingProblemsTbl5[[#This Row],[Total Rental Units with Severe Housing Problems and Equal to or less than 80% AMI]]/HousingProblemsTbl5[[#This Row],[Total Rental Units Equal to or less than 80% AMI]], "-")</f>
        <v>0.62666666666666671</v>
      </c>
    </row>
    <row r="1208" spans="1:10" x14ac:dyDescent="0.2">
      <c r="A1208">
        <v>13117130301</v>
      </c>
      <c r="B1208" s="7">
        <v>10</v>
      </c>
      <c r="C1208" s="7">
        <v>0</v>
      </c>
      <c r="D1208" s="7">
        <v>0</v>
      </c>
      <c r="E1208" s="7">
        <f>SUM(HousingProblemsTbl5[[#This Row],[T2_est77]:[T2_est91]])</f>
        <v>10</v>
      </c>
      <c r="F1208" s="7">
        <v>10</v>
      </c>
      <c r="G1208" s="7">
        <v>0</v>
      </c>
      <c r="H1208" s="7">
        <v>45</v>
      </c>
      <c r="I1208" s="7">
        <f>SUM(HousingProblemsTbl5[[#This Row],[T7_est109]:[T7_est151]])</f>
        <v>55</v>
      </c>
      <c r="J1208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1209" spans="1:10" x14ac:dyDescent="0.2">
      <c r="A1209">
        <v>13117130302</v>
      </c>
      <c r="B1209" s="7">
        <v>0</v>
      </c>
      <c r="C1209" s="7">
        <v>0</v>
      </c>
      <c r="D1209" s="7">
        <v>0</v>
      </c>
      <c r="E1209" s="7">
        <f>SUM(HousingProblemsTbl5[[#This Row],[T2_est77]:[T2_est91]])</f>
        <v>0</v>
      </c>
      <c r="F1209" s="7">
        <v>0</v>
      </c>
      <c r="G1209" s="7">
        <v>0</v>
      </c>
      <c r="H1209" s="7">
        <v>15</v>
      </c>
      <c r="I1209" s="7">
        <f>SUM(HousingProblemsTbl5[[#This Row],[T7_est109]:[T7_est151]])</f>
        <v>15</v>
      </c>
      <c r="J120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10" spans="1:10" x14ac:dyDescent="0.2">
      <c r="A1210">
        <v>13117130303</v>
      </c>
      <c r="B1210" s="7">
        <v>0</v>
      </c>
      <c r="C1210" s="7">
        <v>0</v>
      </c>
      <c r="D1210" s="7">
        <v>0</v>
      </c>
      <c r="E1210" s="7">
        <f>SUM(HousingProblemsTbl5[[#This Row],[T2_est77]:[T2_est91]])</f>
        <v>0</v>
      </c>
      <c r="F1210" s="7">
        <v>4</v>
      </c>
      <c r="G1210" s="7">
        <v>0</v>
      </c>
      <c r="H1210" s="7">
        <v>0</v>
      </c>
      <c r="I1210" s="7">
        <f>SUM(HousingProblemsTbl5[[#This Row],[T7_est109]:[T7_est151]])</f>
        <v>4</v>
      </c>
      <c r="J121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11" spans="1:10" x14ac:dyDescent="0.2">
      <c r="A1211">
        <v>13117130304</v>
      </c>
      <c r="B1211" s="7">
        <v>0</v>
      </c>
      <c r="C1211" s="7">
        <v>0</v>
      </c>
      <c r="D1211" s="7">
        <v>0</v>
      </c>
      <c r="E1211" s="7">
        <f>SUM(HousingProblemsTbl5[[#This Row],[T2_est77]:[T2_est91]])</f>
        <v>0</v>
      </c>
      <c r="F1211" s="7">
        <v>10</v>
      </c>
      <c r="G1211" s="7">
        <v>0</v>
      </c>
      <c r="H1211" s="7">
        <v>4</v>
      </c>
      <c r="I1211" s="7">
        <f>SUM(HousingProblemsTbl5[[#This Row],[T7_est109]:[T7_est151]])</f>
        <v>14</v>
      </c>
      <c r="J121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12" spans="1:10" x14ac:dyDescent="0.2">
      <c r="A1212">
        <v>13117130305</v>
      </c>
      <c r="B1212" s="7">
        <v>0</v>
      </c>
      <c r="C1212" s="7">
        <v>10</v>
      </c>
      <c r="D1212" s="7">
        <v>0</v>
      </c>
      <c r="E1212" s="7">
        <f>SUM(HousingProblemsTbl5[[#This Row],[T2_est77]:[T2_est91]])</f>
        <v>10</v>
      </c>
      <c r="F1212" s="7">
        <v>0</v>
      </c>
      <c r="G1212" s="7">
        <v>10</v>
      </c>
      <c r="H1212" s="7">
        <v>0</v>
      </c>
      <c r="I1212" s="7">
        <f>SUM(HousingProblemsTbl5[[#This Row],[T7_est109]:[T7_est151]])</f>
        <v>10</v>
      </c>
      <c r="J121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213" spans="1:10" x14ac:dyDescent="0.2">
      <c r="A1213">
        <v>13117130306</v>
      </c>
      <c r="B1213" s="7">
        <v>15</v>
      </c>
      <c r="C1213" s="7">
        <v>0</v>
      </c>
      <c r="D1213" s="7">
        <v>0</v>
      </c>
      <c r="E1213" s="7">
        <f>SUM(HousingProblemsTbl5[[#This Row],[T2_est77]:[T2_est91]])</f>
        <v>15</v>
      </c>
      <c r="F1213" s="7">
        <v>15</v>
      </c>
      <c r="G1213" s="7">
        <v>0</v>
      </c>
      <c r="H1213" s="7">
        <v>20</v>
      </c>
      <c r="I1213" s="7">
        <f>SUM(HousingProblemsTbl5[[#This Row],[T7_est109]:[T7_est151]])</f>
        <v>35</v>
      </c>
      <c r="J1213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1214" spans="1:10" x14ac:dyDescent="0.2">
      <c r="A1214">
        <v>13117130307</v>
      </c>
      <c r="B1214" s="7">
        <v>45</v>
      </c>
      <c r="C1214" s="7">
        <v>30</v>
      </c>
      <c r="D1214" s="7">
        <v>40</v>
      </c>
      <c r="E1214" s="7">
        <f>SUM(HousingProblemsTbl5[[#This Row],[T2_est77]:[T2_est91]])</f>
        <v>115</v>
      </c>
      <c r="F1214" s="7">
        <v>45</v>
      </c>
      <c r="G1214" s="7">
        <v>40</v>
      </c>
      <c r="H1214" s="7">
        <v>75</v>
      </c>
      <c r="I1214" s="7">
        <f>SUM(HousingProblemsTbl5[[#This Row],[T7_est109]:[T7_est151]])</f>
        <v>160</v>
      </c>
      <c r="J1214" s="5">
        <f>IFERROR(HousingProblemsTbl5[[#This Row],[Total Rental Units with Severe Housing Problems and Equal to or less than 80% AMI]]/HousingProblemsTbl5[[#This Row],[Total Rental Units Equal to or less than 80% AMI]], "-")</f>
        <v>0.71875</v>
      </c>
    </row>
    <row r="1215" spans="1:10" x14ac:dyDescent="0.2">
      <c r="A1215">
        <v>13117130406</v>
      </c>
      <c r="B1215" s="7">
        <v>35</v>
      </c>
      <c r="C1215" s="7">
        <v>25</v>
      </c>
      <c r="D1215" s="7">
        <v>30</v>
      </c>
      <c r="E1215" s="7">
        <f>SUM(HousingProblemsTbl5[[#This Row],[T2_est77]:[T2_est91]])</f>
        <v>90</v>
      </c>
      <c r="F1215" s="7">
        <v>50</v>
      </c>
      <c r="G1215" s="7">
        <v>80</v>
      </c>
      <c r="H1215" s="7">
        <v>235</v>
      </c>
      <c r="I1215" s="7">
        <f>SUM(HousingProblemsTbl5[[#This Row],[T7_est109]:[T7_est151]])</f>
        <v>365</v>
      </c>
      <c r="J1215" s="5">
        <f>IFERROR(HousingProblemsTbl5[[#This Row],[Total Rental Units with Severe Housing Problems and Equal to or less than 80% AMI]]/HousingProblemsTbl5[[#This Row],[Total Rental Units Equal to or less than 80% AMI]], "-")</f>
        <v>0.24657534246575341</v>
      </c>
    </row>
    <row r="1216" spans="1:10" x14ac:dyDescent="0.2">
      <c r="A1216">
        <v>13117130409</v>
      </c>
      <c r="B1216" s="7">
        <v>110</v>
      </c>
      <c r="C1216" s="7">
        <v>0</v>
      </c>
      <c r="D1216" s="7">
        <v>75</v>
      </c>
      <c r="E1216" s="7">
        <f>SUM(HousingProblemsTbl5[[#This Row],[T2_est77]:[T2_est91]])</f>
        <v>185</v>
      </c>
      <c r="F1216" s="7">
        <v>135</v>
      </c>
      <c r="G1216" s="7">
        <v>4</v>
      </c>
      <c r="H1216" s="7">
        <v>200</v>
      </c>
      <c r="I1216" s="7">
        <f>SUM(HousingProblemsTbl5[[#This Row],[T7_est109]:[T7_est151]])</f>
        <v>339</v>
      </c>
      <c r="J1216" s="5">
        <f>IFERROR(HousingProblemsTbl5[[#This Row],[Total Rental Units with Severe Housing Problems and Equal to or less than 80% AMI]]/HousingProblemsTbl5[[#This Row],[Total Rental Units Equal to or less than 80% AMI]], "-")</f>
        <v>0.54572271386430682</v>
      </c>
    </row>
    <row r="1217" spans="1:10" x14ac:dyDescent="0.2">
      <c r="A1217">
        <v>13117130410</v>
      </c>
      <c r="B1217" s="7">
        <v>180</v>
      </c>
      <c r="C1217" s="7">
        <v>65</v>
      </c>
      <c r="D1217" s="7">
        <v>15</v>
      </c>
      <c r="E1217" s="7">
        <f>SUM(HousingProblemsTbl5[[#This Row],[T2_est77]:[T2_est91]])</f>
        <v>260</v>
      </c>
      <c r="F1217" s="7">
        <v>250</v>
      </c>
      <c r="G1217" s="7">
        <v>120</v>
      </c>
      <c r="H1217" s="7">
        <v>265</v>
      </c>
      <c r="I1217" s="7">
        <f>SUM(HousingProblemsTbl5[[#This Row],[T7_est109]:[T7_est151]])</f>
        <v>635</v>
      </c>
      <c r="J1217" s="5">
        <f>IFERROR(HousingProblemsTbl5[[#This Row],[Total Rental Units with Severe Housing Problems and Equal to or less than 80% AMI]]/HousingProblemsTbl5[[#This Row],[Total Rental Units Equal to or less than 80% AMI]], "-")</f>
        <v>0.40944881889763779</v>
      </c>
    </row>
    <row r="1218" spans="1:10" x14ac:dyDescent="0.2">
      <c r="A1218">
        <v>13117130411</v>
      </c>
      <c r="B1218" s="7">
        <v>4</v>
      </c>
      <c r="C1218" s="7">
        <v>0</v>
      </c>
      <c r="D1218" s="7">
        <v>0</v>
      </c>
      <c r="E1218" s="7">
        <f>SUM(HousingProblemsTbl5[[#This Row],[T2_est77]:[T2_est91]])</f>
        <v>4</v>
      </c>
      <c r="F1218" s="7">
        <v>4</v>
      </c>
      <c r="G1218" s="7">
        <v>0</v>
      </c>
      <c r="H1218" s="7">
        <v>55</v>
      </c>
      <c r="I1218" s="7">
        <f>SUM(HousingProblemsTbl5[[#This Row],[T7_est109]:[T7_est151]])</f>
        <v>59</v>
      </c>
      <c r="J1218" s="5">
        <f>IFERROR(HousingProblemsTbl5[[#This Row],[Total Rental Units with Severe Housing Problems and Equal to or less than 80% AMI]]/HousingProblemsTbl5[[#This Row],[Total Rental Units Equal to or less than 80% AMI]], "-")</f>
        <v>6.7796610169491525E-2</v>
      </c>
    </row>
    <row r="1219" spans="1:10" x14ac:dyDescent="0.2">
      <c r="A1219">
        <v>13117130412</v>
      </c>
      <c r="B1219" s="7">
        <v>35</v>
      </c>
      <c r="C1219" s="7">
        <v>20</v>
      </c>
      <c r="D1219" s="7">
        <v>10</v>
      </c>
      <c r="E1219" s="7">
        <f>SUM(HousingProblemsTbl5[[#This Row],[T2_est77]:[T2_est91]])</f>
        <v>65</v>
      </c>
      <c r="F1219" s="7">
        <v>35</v>
      </c>
      <c r="G1219" s="7">
        <v>40</v>
      </c>
      <c r="H1219" s="7">
        <v>50</v>
      </c>
      <c r="I1219" s="7">
        <f>SUM(HousingProblemsTbl5[[#This Row],[T7_est109]:[T7_est151]])</f>
        <v>125</v>
      </c>
      <c r="J1219" s="5">
        <f>IFERROR(HousingProblemsTbl5[[#This Row],[Total Rental Units with Severe Housing Problems and Equal to or less than 80% AMI]]/HousingProblemsTbl5[[#This Row],[Total Rental Units Equal to or less than 80% AMI]], "-")</f>
        <v>0.52</v>
      </c>
    </row>
    <row r="1220" spans="1:10" x14ac:dyDescent="0.2">
      <c r="A1220">
        <v>13117130413</v>
      </c>
      <c r="B1220" s="7">
        <v>185</v>
      </c>
      <c r="C1220" s="7">
        <v>4</v>
      </c>
      <c r="D1220" s="7">
        <v>0</v>
      </c>
      <c r="E1220" s="7">
        <f>SUM(HousingProblemsTbl5[[#This Row],[T2_est77]:[T2_est91]])</f>
        <v>189</v>
      </c>
      <c r="F1220" s="7">
        <v>255</v>
      </c>
      <c r="G1220" s="7">
        <v>70</v>
      </c>
      <c r="H1220" s="7">
        <v>120</v>
      </c>
      <c r="I1220" s="7">
        <f>SUM(HousingProblemsTbl5[[#This Row],[T7_est109]:[T7_est151]])</f>
        <v>445</v>
      </c>
      <c r="J1220" s="5">
        <f>IFERROR(HousingProblemsTbl5[[#This Row],[Total Rental Units with Severe Housing Problems and Equal to or less than 80% AMI]]/HousingProblemsTbl5[[#This Row],[Total Rental Units Equal to or less than 80% AMI]], "-")</f>
        <v>0.42471910112359551</v>
      </c>
    </row>
    <row r="1221" spans="1:10" x14ac:dyDescent="0.2">
      <c r="A1221">
        <v>13117130414</v>
      </c>
      <c r="B1221" s="7">
        <v>4</v>
      </c>
      <c r="C1221" s="7">
        <v>0</v>
      </c>
      <c r="D1221" s="7">
        <v>0</v>
      </c>
      <c r="E1221" s="7">
        <f>SUM(HousingProblemsTbl5[[#This Row],[T2_est77]:[T2_est91]])</f>
        <v>4</v>
      </c>
      <c r="F1221" s="7">
        <v>4</v>
      </c>
      <c r="G1221" s="7">
        <v>0</v>
      </c>
      <c r="H1221" s="7">
        <v>0</v>
      </c>
      <c r="I1221" s="7">
        <f>SUM(HousingProblemsTbl5[[#This Row],[T7_est109]:[T7_est151]])</f>
        <v>4</v>
      </c>
      <c r="J122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222" spans="1:10" x14ac:dyDescent="0.2">
      <c r="A1222">
        <v>13117130415</v>
      </c>
      <c r="B1222" s="7">
        <v>15</v>
      </c>
      <c r="C1222" s="7">
        <v>0</v>
      </c>
      <c r="D1222" s="7">
        <v>20</v>
      </c>
      <c r="E1222" s="7">
        <f>SUM(HousingProblemsTbl5[[#This Row],[T2_est77]:[T2_est91]])</f>
        <v>35</v>
      </c>
      <c r="F1222" s="7">
        <v>15</v>
      </c>
      <c r="G1222" s="7">
        <v>4</v>
      </c>
      <c r="H1222" s="7">
        <v>25</v>
      </c>
      <c r="I1222" s="7">
        <f>SUM(HousingProblemsTbl5[[#This Row],[T7_est109]:[T7_est151]])</f>
        <v>44</v>
      </c>
      <c r="J1222" s="5">
        <f>IFERROR(HousingProblemsTbl5[[#This Row],[Total Rental Units with Severe Housing Problems and Equal to or less than 80% AMI]]/HousingProblemsTbl5[[#This Row],[Total Rental Units Equal to or less than 80% AMI]], "-")</f>
        <v>0.79545454545454541</v>
      </c>
    </row>
    <row r="1223" spans="1:10" x14ac:dyDescent="0.2">
      <c r="A1223">
        <v>13117130503</v>
      </c>
      <c r="B1223" s="7">
        <v>30</v>
      </c>
      <c r="C1223" s="7">
        <v>0</v>
      </c>
      <c r="D1223" s="7">
        <v>4</v>
      </c>
      <c r="E1223" s="7">
        <f>SUM(HousingProblemsTbl5[[#This Row],[T2_est77]:[T2_est91]])</f>
        <v>34</v>
      </c>
      <c r="F1223" s="7">
        <v>40</v>
      </c>
      <c r="G1223" s="7">
        <v>25</v>
      </c>
      <c r="H1223" s="7">
        <v>10</v>
      </c>
      <c r="I1223" s="7">
        <f>SUM(HousingProblemsTbl5[[#This Row],[T7_est109]:[T7_est151]])</f>
        <v>75</v>
      </c>
      <c r="J1223" s="5">
        <f>IFERROR(HousingProblemsTbl5[[#This Row],[Total Rental Units with Severe Housing Problems and Equal to or less than 80% AMI]]/HousingProblemsTbl5[[#This Row],[Total Rental Units Equal to or less than 80% AMI]], "-")</f>
        <v>0.45333333333333331</v>
      </c>
    </row>
    <row r="1224" spans="1:10" x14ac:dyDescent="0.2">
      <c r="A1224">
        <v>13117130504</v>
      </c>
      <c r="B1224" s="7">
        <v>10</v>
      </c>
      <c r="C1224" s="7">
        <v>0</v>
      </c>
      <c r="D1224" s="7">
        <v>25</v>
      </c>
      <c r="E1224" s="7">
        <f>SUM(HousingProblemsTbl5[[#This Row],[T2_est77]:[T2_est91]])</f>
        <v>35</v>
      </c>
      <c r="F1224" s="7">
        <v>30</v>
      </c>
      <c r="G1224" s="7">
        <v>0</v>
      </c>
      <c r="H1224" s="7">
        <v>115</v>
      </c>
      <c r="I1224" s="7">
        <f>SUM(HousingProblemsTbl5[[#This Row],[T7_est109]:[T7_est151]])</f>
        <v>145</v>
      </c>
      <c r="J1224" s="5">
        <f>IFERROR(HousingProblemsTbl5[[#This Row],[Total Rental Units with Severe Housing Problems and Equal to or less than 80% AMI]]/HousingProblemsTbl5[[#This Row],[Total Rental Units Equal to or less than 80% AMI]], "-")</f>
        <v>0.2413793103448276</v>
      </c>
    </row>
    <row r="1225" spans="1:10" x14ac:dyDescent="0.2">
      <c r="A1225">
        <v>13117130505</v>
      </c>
      <c r="B1225" s="7">
        <v>4</v>
      </c>
      <c r="C1225" s="7">
        <v>25</v>
      </c>
      <c r="D1225" s="7">
        <v>0</v>
      </c>
      <c r="E1225" s="7">
        <f>SUM(HousingProblemsTbl5[[#This Row],[T2_est77]:[T2_est91]])</f>
        <v>29</v>
      </c>
      <c r="F1225" s="7">
        <v>4</v>
      </c>
      <c r="G1225" s="7">
        <v>45</v>
      </c>
      <c r="H1225" s="7">
        <v>15</v>
      </c>
      <c r="I1225" s="7">
        <f>SUM(HousingProblemsTbl5[[#This Row],[T7_est109]:[T7_est151]])</f>
        <v>64</v>
      </c>
      <c r="J1225" s="5">
        <f>IFERROR(HousingProblemsTbl5[[#This Row],[Total Rental Units with Severe Housing Problems and Equal to or less than 80% AMI]]/HousingProblemsTbl5[[#This Row],[Total Rental Units Equal to or less than 80% AMI]], "-")</f>
        <v>0.453125</v>
      </c>
    </row>
    <row r="1226" spans="1:10" x14ac:dyDescent="0.2">
      <c r="A1226">
        <v>13117130506</v>
      </c>
      <c r="B1226" s="7">
        <v>15</v>
      </c>
      <c r="C1226" s="7">
        <v>0</v>
      </c>
      <c r="D1226" s="7">
        <v>10</v>
      </c>
      <c r="E1226" s="7">
        <f>SUM(HousingProblemsTbl5[[#This Row],[T2_est77]:[T2_est91]])</f>
        <v>25</v>
      </c>
      <c r="F1226" s="7">
        <v>15</v>
      </c>
      <c r="G1226" s="7">
        <v>25</v>
      </c>
      <c r="H1226" s="7">
        <v>120</v>
      </c>
      <c r="I1226" s="7">
        <f>SUM(HousingProblemsTbl5[[#This Row],[T7_est109]:[T7_est151]])</f>
        <v>160</v>
      </c>
      <c r="J1226" s="5">
        <f>IFERROR(HousingProblemsTbl5[[#This Row],[Total Rental Units with Severe Housing Problems and Equal to or less than 80% AMI]]/HousingProblemsTbl5[[#This Row],[Total Rental Units Equal to or less than 80% AMI]], "-")</f>
        <v>0.15625</v>
      </c>
    </row>
    <row r="1227" spans="1:10" x14ac:dyDescent="0.2">
      <c r="A1227">
        <v>13117130507</v>
      </c>
      <c r="B1227" s="7">
        <v>0</v>
      </c>
      <c r="C1227" s="7">
        <v>20</v>
      </c>
      <c r="D1227" s="7">
        <v>0</v>
      </c>
      <c r="E1227" s="7">
        <f>SUM(HousingProblemsTbl5[[#This Row],[T2_est77]:[T2_est91]])</f>
        <v>20</v>
      </c>
      <c r="F1227" s="7">
        <v>25</v>
      </c>
      <c r="G1227" s="7">
        <v>20</v>
      </c>
      <c r="H1227" s="7">
        <v>65</v>
      </c>
      <c r="I1227" s="7">
        <f>SUM(HousingProblemsTbl5[[#This Row],[T7_est109]:[T7_est151]])</f>
        <v>110</v>
      </c>
      <c r="J1227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1228" spans="1:10" x14ac:dyDescent="0.2">
      <c r="A1228">
        <v>13117130508</v>
      </c>
      <c r="B1228" s="7">
        <v>0</v>
      </c>
      <c r="C1228" s="7">
        <v>0</v>
      </c>
      <c r="D1228" s="7">
        <v>0</v>
      </c>
      <c r="E1228" s="7">
        <f>SUM(HousingProblemsTbl5[[#This Row],[T2_est77]:[T2_est91]])</f>
        <v>0</v>
      </c>
      <c r="F1228" s="7">
        <v>0</v>
      </c>
      <c r="G1228" s="7">
        <v>0</v>
      </c>
      <c r="H1228" s="7">
        <v>10</v>
      </c>
      <c r="I1228" s="7">
        <f>SUM(HousingProblemsTbl5[[#This Row],[T7_est109]:[T7_est151]])</f>
        <v>10</v>
      </c>
      <c r="J122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29" spans="1:10" x14ac:dyDescent="0.2">
      <c r="A1229">
        <v>13117130509</v>
      </c>
      <c r="B1229" s="7">
        <v>0</v>
      </c>
      <c r="C1229" s="7">
        <v>10</v>
      </c>
      <c r="D1229" s="7">
        <v>0</v>
      </c>
      <c r="E1229" s="7">
        <f>SUM(HousingProblemsTbl5[[#This Row],[T2_est77]:[T2_est91]])</f>
        <v>10</v>
      </c>
      <c r="F1229" s="7">
        <v>0</v>
      </c>
      <c r="G1229" s="7">
        <v>135</v>
      </c>
      <c r="H1229" s="7">
        <v>45</v>
      </c>
      <c r="I1229" s="7">
        <f>SUM(HousingProblemsTbl5[[#This Row],[T7_est109]:[T7_est151]])</f>
        <v>180</v>
      </c>
      <c r="J1229" s="5">
        <f>IFERROR(HousingProblemsTbl5[[#This Row],[Total Rental Units with Severe Housing Problems and Equal to or less than 80% AMI]]/HousingProblemsTbl5[[#This Row],[Total Rental Units Equal to or less than 80% AMI]], "-")</f>
        <v>5.5555555555555552E-2</v>
      </c>
    </row>
    <row r="1230" spans="1:10" x14ac:dyDescent="0.2">
      <c r="A1230">
        <v>13117130511</v>
      </c>
      <c r="B1230" s="7">
        <v>50</v>
      </c>
      <c r="C1230" s="7">
        <v>0</v>
      </c>
      <c r="D1230" s="7">
        <v>15</v>
      </c>
      <c r="E1230" s="7">
        <f>SUM(HousingProblemsTbl5[[#This Row],[T2_est77]:[T2_est91]])</f>
        <v>65</v>
      </c>
      <c r="F1230" s="7">
        <v>50</v>
      </c>
      <c r="G1230" s="7">
        <v>10</v>
      </c>
      <c r="H1230" s="7">
        <v>220</v>
      </c>
      <c r="I1230" s="7">
        <f>SUM(HousingProblemsTbl5[[#This Row],[T7_est109]:[T7_est151]])</f>
        <v>280</v>
      </c>
      <c r="J1230" s="5">
        <f>IFERROR(HousingProblemsTbl5[[#This Row],[Total Rental Units with Severe Housing Problems and Equal to or less than 80% AMI]]/HousingProblemsTbl5[[#This Row],[Total Rental Units Equal to or less than 80% AMI]], "-")</f>
        <v>0.23214285714285715</v>
      </c>
    </row>
    <row r="1231" spans="1:10" x14ac:dyDescent="0.2">
      <c r="A1231">
        <v>13117130512</v>
      </c>
      <c r="B1231" s="7">
        <v>0</v>
      </c>
      <c r="C1231" s="7">
        <v>0</v>
      </c>
      <c r="D1231" s="7">
        <v>0</v>
      </c>
      <c r="E1231" s="7">
        <f>SUM(HousingProblemsTbl5[[#This Row],[T2_est77]:[T2_est91]])</f>
        <v>0</v>
      </c>
      <c r="F1231" s="7">
        <v>0</v>
      </c>
      <c r="G1231" s="7">
        <v>0</v>
      </c>
      <c r="H1231" s="7">
        <v>0</v>
      </c>
      <c r="I1231" s="7">
        <f>SUM(HousingProblemsTbl5[[#This Row],[T7_est109]:[T7_est151]])</f>
        <v>0</v>
      </c>
      <c r="J123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232" spans="1:10" x14ac:dyDescent="0.2">
      <c r="A1232">
        <v>13117130601</v>
      </c>
      <c r="B1232" s="7">
        <v>45</v>
      </c>
      <c r="C1232" s="7">
        <v>10</v>
      </c>
      <c r="D1232" s="7">
        <v>50</v>
      </c>
      <c r="E1232" s="7">
        <f>SUM(HousingProblemsTbl5[[#This Row],[T2_est77]:[T2_est91]])</f>
        <v>105</v>
      </c>
      <c r="F1232" s="7">
        <v>45</v>
      </c>
      <c r="G1232" s="7">
        <v>45</v>
      </c>
      <c r="H1232" s="7">
        <v>90</v>
      </c>
      <c r="I1232" s="7">
        <f>SUM(HousingProblemsTbl5[[#This Row],[T7_est109]:[T7_est151]])</f>
        <v>180</v>
      </c>
      <c r="J1232" s="5">
        <f>IFERROR(HousingProblemsTbl5[[#This Row],[Total Rental Units with Severe Housing Problems and Equal to or less than 80% AMI]]/HousingProblemsTbl5[[#This Row],[Total Rental Units Equal to or less than 80% AMI]], "-")</f>
        <v>0.58333333333333337</v>
      </c>
    </row>
    <row r="1233" spans="1:10" x14ac:dyDescent="0.2">
      <c r="A1233">
        <v>13117130602</v>
      </c>
      <c r="B1233" s="7">
        <v>270</v>
      </c>
      <c r="C1233" s="7">
        <v>35</v>
      </c>
      <c r="D1233" s="7">
        <v>0</v>
      </c>
      <c r="E1233" s="7">
        <f>SUM(HousingProblemsTbl5[[#This Row],[T2_est77]:[T2_est91]])</f>
        <v>305</v>
      </c>
      <c r="F1233" s="7">
        <v>285</v>
      </c>
      <c r="G1233" s="7">
        <v>55</v>
      </c>
      <c r="H1233" s="7">
        <v>70</v>
      </c>
      <c r="I1233" s="7">
        <f>SUM(HousingProblemsTbl5[[#This Row],[T7_est109]:[T7_est151]])</f>
        <v>410</v>
      </c>
      <c r="J1233" s="5">
        <f>IFERROR(HousingProblemsTbl5[[#This Row],[Total Rental Units with Severe Housing Problems and Equal to or less than 80% AMI]]/HousingProblemsTbl5[[#This Row],[Total Rental Units Equal to or less than 80% AMI]], "-")</f>
        <v>0.74390243902439024</v>
      </c>
    </row>
    <row r="1234" spans="1:10" x14ac:dyDescent="0.2">
      <c r="A1234">
        <v>13117130603</v>
      </c>
      <c r="B1234" s="7">
        <v>135</v>
      </c>
      <c r="C1234" s="7">
        <v>130</v>
      </c>
      <c r="D1234" s="7">
        <v>25</v>
      </c>
      <c r="E1234" s="7">
        <f>SUM(HousingProblemsTbl5[[#This Row],[T2_est77]:[T2_est91]])</f>
        <v>290</v>
      </c>
      <c r="F1234" s="7">
        <v>160</v>
      </c>
      <c r="G1234" s="7">
        <v>130</v>
      </c>
      <c r="H1234" s="7">
        <v>105</v>
      </c>
      <c r="I1234" s="7">
        <f>SUM(HousingProblemsTbl5[[#This Row],[T7_est109]:[T7_est151]])</f>
        <v>395</v>
      </c>
      <c r="J1234" s="5">
        <f>IFERROR(HousingProblemsTbl5[[#This Row],[Total Rental Units with Severe Housing Problems and Equal to or less than 80% AMI]]/HousingProblemsTbl5[[#This Row],[Total Rental Units Equal to or less than 80% AMI]], "-")</f>
        <v>0.73417721518987344</v>
      </c>
    </row>
    <row r="1235" spans="1:10" x14ac:dyDescent="0.2">
      <c r="A1235">
        <v>13117130604</v>
      </c>
      <c r="B1235" s="7">
        <v>0</v>
      </c>
      <c r="C1235" s="7">
        <v>0</v>
      </c>
      <c r="D1235" s="7">
        <v>0</v>
      </c>
      <c r="E1235" s="7">
        <f>SUM(HousingProblemsTbl5[[#This Row],[T2_est77]:[T2_est91]])</f>
        <v>0</v>
      </c>
      <c r="F1235" s="7">
        <v>0</v>
      </c>
      <c r="G1235" s="7">
        <v>20</v>
      </c>
      <c r="H1235" s="7">
        <v>0</v>
      </c>
      <c r="I1235" s="7">
        <f>SUM(HousingProblemsTbl5[[#This Row],[T7_est109]:[T7_est151]])</f>
        <v>20</v>
      </c>
      <c r="J123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36" spans="1:10" x14ac:dyDescent="0.2">
      <c r="A1236">
        <v>13117130605</v>
      </c>
      <c r="B1236" s="7">
        <v>0</v>
      </c>
      <c r="C1236" s="7">
        <v>4</v>
      </c>
      <c r="D1236" s="7">
        <v>0</v>
      </c>
      <c r="E1236" s="7">
        <f>SUM(HousingProblemsTbl5[[#This Row],[T2_est77]:[T2_est91]])</f>
        <v>4</v>
      </c>
      <c r="F1236" s="7">
        <v>20</v>
      </c>
      <c r="G1236" s="7">
        <v>20</v>
      </c>
      <c r="H1236" s="7">
        <v>0</v>
      </c>
      <c r="I1236" s="7">
        <f>SUM(HousingProblemsTbl5[[#This Row],[T7_est109]:[T7_est151]])</f>
        <v>40</v>
      </c>
      <c r="J1236" s="5">
        <f>IFERROR(HousingProblemsTbl5[[#This Row],[Total Rental Units with Severe Housing Problems and Equal to or less than 80% AMI]]/HousingProblemsTbl5[[#This Row],[Total Rental Units Equal to or less than 80% AMI]], "-")</f>
        <v>0.1</v>
      </c>
    </row>
    <row r="1237" spans="1:10" x14ac:dyDescent="0.2">
      <c r="A1237">
        <v>13117130606</v>
      </c>
      <c r="B1237" s="7">
        <v>25</v>
      </c>
      <c r="C1237" s="7">
        <v>65</v>
      </c>
      <c r="D1237" s="7">
        <v>10</v>
      </c>
      <c r="E1237" s="7">
        <f>SUM(HousingProblemsTbl5[[#This Row],[T2_est77]:[T2_est91]])</f>
        <v>100</v>
      </c>
      <c r="F1237" s="7">
        <v>25</v>
      </c>
      <c r="G1237" s="7">
        <v>65</v>
      </c>
      <c r="H1237" s="7">
        <v>115</v>
      </c>
      <c r="I1237" s="7">
        <f>SUM(HousingProblemsTbl5[[#This Row],[T7_est109]:[T7_est151]])</f>
        <v>205</v>
      </c>
      <c r="J1237" s="5">
        <f>IFERROR(HousingProblemsTbl5[[#This Row],[Total Rental Units with Severe Housing Problems and Equal to or less than 80% AMI]]/HousingProblemsTbl5[[#This Row],[Total Rental Units Equal to or less than 80% AMI]], "-")</f>
        <v>0.48780487804878048</v>
      </c>
    </row>
    <row r="1238" spans="1:10" x14ac:dyDescent="0.2">
      <c r="A1238">
        <v>13117130607</v>
      </c>
      <c r="B1238" s="7">
        <v>15</v>
      </c>
      <c r="C1238" s="7">
        <v>0</v>
      </c>
      <c r="D1238" s="7">
        <v>15</v>
      </c>
      <c r="E1238" s="7">
        <f>SUM(HousingProblemsTbl5[[#This Row],[T2_est77]:[T2_est91]])</f>
        <v>30</v>
      </c>
      <c r="F1238" s="7">
        <v>50</v>
      </c>
      <c r="G1238" s="7">
        <v>0</v>
      </c>
      <c r="H1238" s="7">
        <v>15</v>
      </c>
      <c r="I1238" s="7">
        <f>SUM(HousingProblemsTbl5[[#This Row],[T7_est109]:[T7_est151]])</f>
        <v>65</v>
      </c>
      <c r="J1238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1239" spans="1:10" x14ac:dyDescent="0.2">
      <c r="A1239">
        <v>13117130608</v>
      </c>
      <c r="B1239" s="7">
        <v>0</v>
      </c>
      <c r="C1239" s="7">
        <v>0</v>
      </c>
      <c r="D1239" s="7">
        <v>4</v>
      </c>
      <c r="E1239" s="7">
        <f>SUM(HousingProblemsTbl5[[#This Row],[T2_est77]:[T2_est91]])</f>
        <v>4</v>
      </c>
      <c r="F1239" s="7">
        <v>30</v>
      </c>
      <c r="G1239" s="7">
        <v>0</v>
      </c>
      <c r="H1239" s="7">
        <v>4</v>
      </c>
      <c r="I1239" s="7">
        <f>SUM(HousingProblemsTbl5[[#This Row],[T7_est109]:[T7_est151]])</f>
        <v>34</v>
      </c>
      <c r="J1239" s="5">
        <f>IFERROR(HousingProblemsTbl5[[#This Row],[Total Rental Units with Severe Housing Problems and Equal to or less than 80% AMI]]/HousingProblemsTbl5[[#This Row],[Total Rental Units Equal to or less than 80% AMI]], "-")</f>
        <v>0.11764705882352941</v>
      </c>
    </row>
    <row r="1240" spans="1:10" x14ac:dyDescent="0.2">
      <c r="A1240">
        <v>13117130609</v>
      </c>
      <c r="B1240" s="7">
        <v>10</v>
      </c>
      <c r="C1240" s="7">
        <v>0</v>
      </c>
      <c r="D1240" s="7">
        <v>50</v>
      </c>
      <c r="E1240" s="7">
        <f>SUM(HousingProblemsTbl5[[#This Row],[T2_est77]:[T2_est91]])</f>
        <v>60</v>
      </c>
      <c r="F1240" s="7">
        <v>10</v>
      </c>
      <c r="G1240" s="7">
        <v>0</v>
      </c>
      <c r="H1240" s="7">
        <v>180</v>
      </c>
      <c r="I1240" s="7">
        <f>SUM(HousingProblemsTbl5[[#This Row],[T7_est109]:[T7_est151]])</f>
        <v>190</v>
      </c>
      <c r="J1240" s="5">
        <f>IFERROR(HousingProblemsTbl5[[#This Row],[Total Rental Units with Severe Housing Problems and Equal to or less than 80% AMI]]/HousingProblemsTbl5[[#This Row],[Total Rental Units Equal to or less than 80% AMI]], "-")</f>
        <v>0.31578947368421051</v>
      </c>
    </row>
    <row r="1241" spans="1:10" x14ac:dyDescent="0.2">
      <c r="A1241">
        <v>13117130610</v>
      </c>
      <c r="B1241" s="7">
        <v>0</v>
      </c>
      <c r="C1241" s="7">
        <v>10</v>
      </c>
      <c r="D1241" s="7">
        <v>0</v>
      </c>
      <c r="E1241" s="7">
        <f>SUM(HousingProblemsTbl5[[#This Row],[T2_est77]:[T2_est91]])</f>
        <v>10</v>
      </c>
      <c r="F1241" s="7">
        <v>20</v>
      </c>
      <c r="G1241" s="7">
        <v>15</v>
      </c>
      <c r="H1241" s="7">
        <v>0</v>
      </c>
      <c r="I1241" s="7">
        <f>SUM(HousingProblemsTbl5[[#This Row],[T7_est109]:[T7_est151]])</f>
        <v>35</v>
      </c>
      <c r="J1241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1242" spans="1:10" x14ac:dyDescent="0.2">
      <c r="A1242">
        <v>13117130611</v>
      </c>
      <c r="B1242" s="7">
        <v>20</v>
      </c>
      <c r="C1242" s="7">
        <v>0</v>
      </c>
      <c r="D1242" s="7">
        <v>0</v>
      </c>
      <c r="E1242" s="7">
        <f>SUM(HousingProblemsTbl5[[#This Row],[T2_est77]:[T2_est91]])</f>
        <v>20</v>
      </c>
      <c r="F1242" s="7">
        <v>30</v>
      </c>
      <c r="G1242" s="7">
        <v>0</v>
      </c>
      <c r="H1242" s="7">
        <v>0</v>
      </c>
      <c r="I1242" s="7">
        <f>SUM(HousingProblemsTbl5[[#This Row],[T7_est109]:[T7_est151]])</f>
        <v>30</v>
      </c>
      <c r="J1242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243" spans="1:10" x14ac:dyDescent="0.2">
      <c r="A1243">
        <v>13117130613</v>
      </c>
      <c r="B1243" s="7">
        <v>45</v>
      </c>
      <c r="C1243" s="7">
        <v>50</v>
      </c>
      <c r="D1243" s="7">
        <v>65</v>
      </c>
      <c r="E1243" s="7">
        <f>SUM(HousingProblemsTbl5[[#This Row],[T2_est77]:[T2_est91]])</f>
        <v>160</v>
      </c>
      <c r="F1243" s="7">
        <v>45</v>
      </c>
      <c r="G1243" s="7">
        <v>60</v>
      </c>
      <c r="H1243" s="7">
        <v>210</v>
      </c>
      <c r="I1243" s="7">
        <f>SUM(HousingProblemsTbl5[[#This Row],[T7_est109]:[T7_est151]])</f>
        <v>315</v>
      </c>
      <c r="J1243" s="5">
        <f>IFERROR(HousingProblemsTbl5[[#This Row],[Total Rental Units with Severe Housing Problems and Equal to or less than 80% AMI]]/HousingProblemsTbl5[[#This Row],[Total Rental Units Equal to or less than 80% AMI]], "-")</f>
        <v>0.50793650793650791</v>
      </c>
    </row>
    <row r="1244" spans="1:10" x14ac:dyDescent="0.2">
      <c r="A1244">
        <v>13117130614</v>
      </c>
      <c r="B1244" s="7">
        <v>10</v>
      </c>
      <c r="C1244" s="7">
        <v>25</v>
      </c>
      <c r="D1244" s="7">
        <v>180</v>
      </c>
      <c r="E1244" s="7">
        <f>SUM(HousingProblemsTbl5[[#This Row],[T2_est77]:[T2_est91]])</f>
        <v>215</v>
      </c>
      <c r="F1244" s="7">
        <v>10</v>
      </c>
      <c r="G1244" s="7">
        <v>40</v>
      </c>
      <c r="H1244" s="7">
        <v>240</v>
      </c>
      <c r="I1244" s="7">
        <f>SUM(HousingProblemsTbl5[[#This Row],[T7_est109]:[T7_est151]])</f>
        <v>290</v>
      </c>
      <c r="J1244" s="5">
        <f>IFERROR(HousingProblemsTbl5[[#This Row],[Total Rental Units with Severe Housing Problems and Equal to or less than 80% AMI]]/HousingProblemsTbl5[[#This Row],[Total Rental Units Equal to or less than 80% AMI]], "-")</f>
        <v>0.74137931034482762</v>
      </c>
    </row>
    <row r="1245" spans="1:10" x14ac:dyDescent="0.2">
      <c r="A1245">
        <v>13117130615</v>
      </c>
      <c r="B1245" s="7">
        <v>0</v>
      </c>
      <c r="C1245" s="7">
        <v>0</v>
      </c>
      <c r="D1245" s="7">
        <v>0</v>
      </c>
      <c r="E1245" s="7">
        <f>SUM(HousingProblemsTbl5[[#This Row],[T2_est77]:[T2_est91]])</f>
        <v>0</v>
      </c>
      <c r="F1245" s="7">
        <v>0</v>
      </c>
      <c r="G1245" s="7">
        <v>10</v>
      </c>
      <c r="H1245" s="7">
        <v>0</v>
      </c>
      <c r="I1245" s="7">
        <f>SUM(HousingProblemsTbl5[[#This Row],[T7_est109]:[T7_est151]])</f>
        <v>10</v>
      </c>
      <c r="J12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46" spans="1:10" x14ac:dyDescent="0.2">
      <c r="A1246">
        <v>13119890101</v>
      </c>
      <c r="B1246" s="7">
        <v>35</v>
      </c>
      <c r="C1246" s="7">
        <v>45</v>
      </c>
      <c r="D1246" s="7">
        <v>0</v>
      </c>
      <c r="E1246" s="7">
        <f>SUM(HousingProblemsTbl5[[#This Row],[T2_est77]:[T2_est91]])</f>
        <v>80</v>
      </c>
      <c r="F1246" s="7">
        <v>150</v>
      </c>
      <c r="G1246" s="7">
        <v>140</v>
      </c>
      <c r="H1246" s="7">
        <v>200</v>
      </c>
      <c r="I1246" s="7">
        <f>SUM(HousingProblemsTbl5[[#This Row],[T7_est109]:[T7_est151]])</f>
        <v>490</v>
      </c>
      <c r="J1246" s="5">
        <f>IFERROR(HousingProblemsTbl5[[#This Row],[Total Rental Units with Severe Housing Problems and Equal to or less than 80% AMI]]/HousingProblemsTbl5[[#This Row],[Total Rental Units Equal to or less than 80% AMI]], "-")</f>
        <v>0.16326530612244897</v>
      </c>
    </row>
    <row r="1247" spans="1:10" x14ac:dyDescent="0.2">
      <c r="A1247">
        <v>13119890103</v>
      </c>
      <c r="B1247" s="7">
        <v>10</v>
      </c>
      <c r="C1247" s="7">
        <v>0</v>
      </c>
      <c r="D1247" s="7">
        <v>0</v>
      </c>
      <c r="E1247" s="7">
        <f>SUM(HousingProblemsTbl5[[#This Row],[T2_est77]:[T2_est91]])</f>
        <v>10</v>
      </c>
      <c r="F1247" s="7">
        <v>25</v>
      </c>
      <c r="G1247" s="7">
        <v>25</v>
      </c>
      <c r="H1247" s="7">
        <v>25</v>
      </c>
      <c r="I1247" s="7">
        <f>SUM(HousingProblemsTbl5[[#This Row],[T7_est109]:[T7_est151]])</f>
        <v>75</v>
      </c>
      <c r="J1247" s="5">
        <f>IFERROR(HousingProblemsTbl5[[#This Row],[Total Rental Units with Severe Housing Problems and Equal to or less than 80% AMI]]/HousingProblemsTbl5[[#This Row],[Total Rental Units Equal to or less than 80% AMI]], "-")</f>
        <v>0.13333333333333333</v>
      </c>
    </row>
    <row r="1248" spans="1:10" x14ac:dyDescent="0.2">
      <c r="A1248">
        <v>13119890104</v>
      </c>
      <c r="B1248" s="7">
        <v>40</v>
      </c>
      <c r="C1248" s="7">
        <v>0</v>
      </c>
      <c r="D1248" s="7">
        <v>0</v>
      </c>
      <c r="E1248" s="7">
        <f>SUM(HousingProblemsTbl5[[#This Row],[T2_est77]:[T2_est91]])</f>
        <v>40</v>
      </c>
      <c r="F1248" s="7">
        <v>50</v>
      </c>
      <c r="G1248" s="7">
        <v>0</v>
      </c>
      <c r="H1248" s="7">
        <v>30</v>
      </c>
      <c r="I1248" s="7">
        <f>SUM(HousingProblemsTbl5[[#This Row],[T7_est109]:[T7_est151]])</f>
        <v>80</v>
      </c>
      <c r="J1248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249" spans="1:10" x14ac:dyDescent="0.2">
      <c r="A1249">
        <v>13119890201</v>
      </c>
      <c r="B1249" s="7">
        <v>15</v>
      </c>
      <c r="C1249" s="7">
        <v>0</v>
      </c>
      <c r="D1249" s="7">
        <v>0</v>
      </c>
      <c r="E1249" s="7">
        <f>SUM(HousingProblemsTbl5[[#This Row],[T2_est77]:[T2_est91]])</f>
        <v>15</v>
      </c>
      <c r="F1249" s="7">
        <v>15</v>
      </c>
      <c r="G1249" s="7">
        <v>60</v>
      </c>
      <c r="H1249" s="7">
        <v>15</v>
      </c>
      <c r="I1249" s="7">
        <f>SUM(HousingProblemsTbl5[[#This Row],[T7_est109]:[T7_est151]])</f>
        <v>90</v>
      </c>
      <c r="J1249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1250" spans="1:10" x14ac:dyDescent="0.2">
      <c r="A1250">
        <v>13119890202</v>
      </c>
      <c r="B1250" s="7">
        <v>35</v>
      </c>
      <c r="C1250" s="7">
        <v>0</v>
      </c>
      <c r="D1250" s="7">
        <v>0</v>
      </c>
      <c r="E1250" s="7">
        <f>SUM(HousingProblemsTbl5[[#This Row],[T2_est77]:[T2_est91]])</f>
        <v>35</v>
      </c>
      <c r="F1250" s="7">
        <v>85</v>
      </c>
      <c r="G1250" s="7">
        <v>0</v>
      </c>
      <c r="H1250" s="7">
        <v>45</v>
      </c>
      <c r="I1250" s="7">
        <f>SUM(HousingProblemsTbl5[[#This Row],[T7_est109]:[T7_est151]])</f>
        <v>130</v>
      </c>
      <c r="J1250" s="5">
        <f>IFERROR(HousingProblemsTbl5[[#This Row],[Total Rental Units with Severe Housing Problems and Equal to or less than 80% AMI]]/HousingProblemsTbl5[[#This Row],[Total Rental Units Equal to or less than 80% AMI]], "-")</f>
        <v>0.26923076923076922</v>
      </c>
    </row>
    <row r="1251" spans="1:10" x14ac:dyDescent="0.2">
      <c r="A1251">
        <v>13119890300</v>
      </c>
      <c r="B1251" s="7">
        <v>0</v>
      </c>
      <c r="C1251" s="7">
        <v>0</v>
      </c>
      <c r="D1251" s="7">
        <v>0</v>
      </c>
      <c r="E1251" s="7">
        <f>SUM(HousingProblemsTbl5[[#This Row],[T2_est77]:[T2_est91]])</f>
        <v>0</v>
      </c>
      <c r="F1251" s="7">
        <v>65</v>
      </c>
      <c r="G1251" s="7">
        <v>20</v>
      </c>
      <c r="H1251" s="7">
        <v>80</v>
      </c>
      <c r="I1251" s="7">
        <f>SUM(HousingProblemsTbl5[[#This Row],[T7_est109]:[T7_est151]])</f>
        <v>165</v>
      </c>
      <c r="J125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52" spans="1:10" x14ac:dyDescent="0.2">
      <c r="A1252">
        <v>13119890401</v>
      </c>
      <c r="B1252" s="7">
        <v>10</v>
      </c>
      <c r="C1252" s="7">
        <v>0</v>
      </c>
      <c r="D1252" s="7">
        <v>0</v>
      </c>
      <c r="E1252" s="7">
        <f>SUM(HousingProblemsTbl5[[#This Row],[T2_est77]:[T2_est91]])</f>
        <v>10</v>
      </c>
      <c r="F1252" s="7">
        <v>55</v>
      </c>
      <c r="G1252" s="7">
        <v>15</v>
      </c>
      <c r="H1252" s="7">
        <v>25</v>
      </c>
      <c r="I1252" s="7">
        <f>SUM(HousingProblemsTbl5[[#This Row],[T7_est109]:[T7_est151]])</f>
        <v>95</v>
      </c>
      <c r="J1252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1253" spans="1:10" x14ac:dyDescent="0.2">
      <c r="A1253">
        <v>13119890402</v>
      </c>
      <c r="B1253" s="7">
        <v>160</v>
      </c>
      <c r="C1253" s="7">
        <v>4</v>
      </c>
      <c r="D1253" s="7">
        <v>0</v>
      </c>
      <c r="E1253" s="7">
        <f>SUM(HousingProblemsTbl5[[#This Row],[T2_est77]:[T2_est91]])</f>
        <v>164</v>
      </c>
      <c r="F1253" s="7">
        <v>305</v>
      </c>
      <c r="G1253" s="7">
        <v>115</v>
      </c>
      <c r="H1253" s="7">
        <v>45</v>
      </c>
      <c r="I1253" s="7">
        <f>SUM(HousingProblemsTbl5[[#This Row],[T7_est109]:[T7_est151]])</f>
        <v>465</v>
      </c>
      <c r="J1253" s="5">
        <f>IFERROR(HousingProblemsTbl5[[#This Row],[Total Rental Units with Severe Housing Problems and Equal to or less than 80% AMI]]/HousingProblemsTbl5[[#This Row],[Total Rental Units Equal to or less than 80% AMI]], "-")</f>
        <v>0.35268817204301073</v>
      </c>
    </row>
    <row r="1254" spans="1:10" x14ac:dyDescent="0.2">
      <c r="A1254">
        <v>13121000100</v>
      </c>
      <c r="B1254" s="7">
        <v>0</v>
      </c>
      <c r="C1254" s="7">
        <v>235</v>
      </c>
      <c r="D1254" s="7">
        <v>0</v>
      </c>
      <c r="E1254" s="7">
        <f>SUM(HousingProblemsTbl5[[#This Row],[T2_est77]:[T2_est91]])</f>
        <v>235</v>
      </c>
      <c r="F1254" s="7">
        <v>0</v>
      </c>
      <c r="G1254" s="7">
        <v>235</v>
      </c>
      <c r="H1254" s="7">
        <v>10</v>
      </c>
      <c r="I1254" s="7">
        <f>SUM(HousingProblemsTbl5[[#This Row],[T7_est109]:[T7_est151]])</f>
        <v>245</v>
      </c>
      <c r="J1254" s="5">
        <f>IFERROR(HousingProblemsTbl5[[#This Row],[Total Rental Units with Severe Housing Problems and Equal to or less than 80% AMI]]/HousingProblemsTbl5[[#This Row],[Total Rental Units Equal to or less than 80% AMI]], "-")</f>
        <v>0.95918367346938771</v>
      </c>
    </row>
    <row r="1255" spans="1:10" x14ac:dyDescent="0.2">
      <c r="A1255">
        <v>13121000201</v>
      </c>
      <c r="B1255" s="7">
        <v>0</v>
      </c>
      <c r="C1255" s="7">
        <v>0</v>
      </c>
      <c r="D1255" s="7">
        <v>0</v>
      </c>
      <c r="E1255" s="7">
        <f>SUM(HousingProblemsTbl5[[#This Row],[T2_est77]:[T2_est91]])</f>
        <v>0</v>
      </c>
      <c r="F1255" s="7">
        <v>0</v>
      </c>
      <c r="G1255" s="7">
        <v>0</v>
      </c>
      <c r="H1255" s="7">
        <v>0</v>
      </c>
      <c r="I1255" s="7">
        <f>SUM(HousingProblemsTbl5[[#This Row],[T7_est109]:[T7_est151]])</f>
        <v>0</v>
      </c>
      <c r="J125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256" spans="1:10" x14ac:dyDescent="0.2">
      <c r="A1256">
        <v>13121000202</v>
      </c>
      <c r="B1256" s="7">
        <v>40</v>
      </c>
      <c r="C1256" s="7">
        <v>0</v>
      </c>
      <c r="D1256" s="7">
        <v>0</v>
      </c>
      <c r="E1256" s="7">
        <f>SUM(HousingProblemsTbl5[[#This Row],[T2_est77]:[T2_est91]])</f>
        <v>40</v>
      </c>
      <c r="F1256" s="7">
        <v>105</v>
      </c>
      <c r="G1256" s="7">
        <v>0</v>
      </c>
      <c r="H1256" s="7">
        <v>0</v>
      </c>
      <c r="I1256" s="7">
        <f>SUM(HousingProblemsTbl5[[#This Row],[T7_est109]:[T7_est151]])</f>
        <v>105</v>
      </c>
      <c r="J1256" s="5">
        <f>IFERROR(HousingProblemsTbl5[[#This Row],[Total Rental Units with Severe Housing Problems and Equal to or less than 80% AMI]]/HousingProblemsTbl5[[#This Row],[Total Rental Units Equal to or less than 80% AMI]], "-")</f>
        <v>0.38095238095238093</v>
      </c>
    </row>
    <row r="1257" spans="1:10" x14ac:dyDescent="0.2">
      <c r="A1257">
        <v>13121000400</v>
      </c>
      <c r="B1257" s="7">
        <v>15</v>
      </c>
      <c r="C1257" s="7">
        <v>0</v>
      </c>
      <c r="D1257" s="7">
        <v>0</v>
      </c>
      <c r="E1257" s="7">
        <f>SUM(HousingProblemsTbl5[[#This Row],[T2_est77]:[T2_est91]])</f>
        <v>15</v>
      </c>
      <c r="F1257" s="7">
        <v>25</v>
      </c>
      <c r="G1257" s="7">
        <v>15</v>
      </c>
      <c r="H1257" s="7">
        <v>55</v>
      </c>
      <c r="I1257" s="7">
        <f>SUM(HousingProblemsTbl5[[#This Row],[T7_est109]:[T7_est151]])</f>
        <v>95</v>
      </c>
      <c r="J1257" s="5">
        <f>IFERROR(HousingProblemsTbl5[[#This Row],[Total Rental Units with Severe Housing Problems and Equal to or less than 80% AMI]]/HousingProblemsTbl5[[#This Row],[Total Rental Units Equal to or less than 80% AMI]], "-")</f>
        <v>0.15789473684210525</v>
      </c>
    </row>
    <row r="1258" spans="1:10" x14ac:dyDescent="0.2">
      <c r="A1258">
        <v>13121000501</v>
      </c>
      <c r="B1258" s="7">
        <v>40</v>
      </c>
      <c r="C1258" s="7">
        <v>70</v>
      </c>
      <c r="D1258" s="7">
        <v>75</v>
      </c>
      <c r="E1258" s="7">
        <f>SUM(HousingProblemsTbl5[[#This Row],[T2_est77]:[T2_est91]])</f>
        <v>185</v>
      </c>
      <c r="F1258" s="7">
        <v>150</v>
      </c>
      <c r="G1258" s="7">
        <v>125</v>
      </c>
      <c r="H1258" s="7">
        <v>185</v>
      </c>
      <c r="I1258" s="7">
        <f>SUM(HousingProblemsTbl5[[#This Row],[T7_est109]:[T7_est151]])</f>
        <v>460</v>
      </c>
      <c r="J1258" s="5">
        <f>IFERROR(HousingProblemsTbl5[[#This Row],[Total Rental Units with Severe Housing Problems and Equal to or less than 80% AMI]]/HousingProblemsTbl5[[#This Row],[Total Rental Units Equal to or less than 80% AMI]], "-")</f>
        <v>0.40217391304347827</v>
      </c>
    </row>
    <row r="1259" spans="1:10" x14ac:dyDescent="0.2">
      <c r="A1259">
        <v>13121000502</v>
      </c>
      <c r="B1259" s="7">
        <v>30</v>
      </c>
      <c r="C1259" s="7">
        <v>15</v>
      </c>
      <c r="D1259" s="7">
        <v>0</v>
      </c>
      <c r="E1259" s="7">
        <f>SUM(HousingProblemsTbl5[[#This Row],[T2_est77]:[T2_est91]])</f>
        <v>45</v>
      </c>
      <c r="F1259" s="7">
        <v>50</v>
      </c>
      <c r="G1259" s="7">
        <v>15</v>
      </c>
      <c r="H1259" s="7">
        <v>70</v>
      </c>
      <c r="I1259" s="7">
        <f>SUM(HousingProblemsTbl5[[#This Row],[T7_est109]:[T7_est151]])</f>
        <v>135</v>
      </c>
      <c r="J1259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260" spans="1:10" x14ac:dyDescent="0.2">
      <c r="A1260">
        <v>13121000601</v>
      </c>
      <c r="B1260" s="7">
        <v>145</v>
      </c>
      <c r="C1260" s="7">
        <v>80</v>
      </c>
      <c r="D1260" s="7">
        <v>65</v>
      </c>
      <c r="E1260" s="7">
        <f>SUM(HousingProblemsTbl5[[#This Row],[T2_est77]:[T2_est91]])</f>
        <v>290</v>
      </c>
      <c r="F1260" s="7">
        <v>255</v>
      </c>
      <c r="G1260" s="7">
        <v>90</v>
      </c>
      <c r="H1260" s="7">
        <v>280</v>
      </c>
      <c r="I1260" s="7">
        <f>SUM(HousingProblemsTbl5[[#This Row],[T7_est109]:[T7_est151]])</f>
        <v>625</v>
      </c>
      <c r="J1260" s="5">
        <f>IFERROR(HousingProblemsTbl5[[#This Row],[Total Rental Units with Severe Housing Problems and Equal to or less than 80% AMI]]/HousingProblemsTbl5[[#This Row],[Total Rental Units Equal to or less than 80% AMI]], "-")</f>
        <v>0.46400000000000002</v>
      </c>
    </row>
    <row r="1261" spans="1:10" x14ac:dyDescent="0.2">
      <c r="A1261">
        <v>13121000602</v>
      </c>
      <c r="B1261" s="7">
        <v>375</v>
      </c>
      <c r="C1261" s="7">
        <v>150</v>
      </c>
      <c r="D1261" s="7">
        <v>55</v>
      </c>
      <c r="E1261" s="7">
        <f>SUM(HousingProblemsTbl5[[#This Row],[T2_est77]:[T2_est91]])</f>
        <v>580</v>
      </c>
      <c r="F1261" s="7">
        <v>460</v>
      </c>
      <c r="G1261" s="7">
        <v>165</v>
      </c>
      <c r="H1261" s="7">
        <v>165</v>
      </c>
      <c r="I1261" s="7">
        <f>SUM(HousingProblemsTbl5[[#This Row],[T7_est109]:[T7_est151]])</f>
        <v>790</v>
      </c>
      <c r="J1261" s="5">
        <f>IFERROR(HousingProblemsTbl5[[#This Row],[Total Rental Units with Severe Housing Problems and Equal to or less than 80% AMI]]/HousingProblemsTbl5[[#This Row],[Total Rental Units Equal to or less than 80% AMI]], "-")</f>
        <v>0.73417721518987344</v>
      </c>
    </row>
    <row r="1262" spans="1:10" x14ac:dyDescent="0.2">
      <c r="A1262">
        <v>13121000700</v>
      </c>
      <c r="B1262" s="7">
        <v>0</v>
      </c>
      <c r="C1262" s="7">
        <v>40</v>
      </c>
      <c r="D1262" s="7">
        <v>0</v>
      </c>
      <c r="E1262" s="7">
        <f>SUM(HousingProblemsTbl5[[#This Row],[T2_est77]:[T2_est91]])</f>
        <v>40</v>
      </c>
      <c r="F1262" s="7">
        <v>4</v>
      </c>
      <c r="G1262" s="7">
        <v>70</v>
      </c>
      <c r="H1262" s="7">
        <v>20</v>
      </c>
      <c r="I1262" s="7">
        <f>SUM(HousingProblemsTbl5[[#This Row],[T7_est109]:[T7_est151]])</f>
        <v>94</v>
      </c>
      <c r="J1262" s="5">
        <f>IFERROR(HousingProblemsTbl5[[#This Row],[Total Rental Units with Severe Housing Problems and Equal to or less than 80% AMI]]/HousingProblemsTbl5[[#This Row],[Total Rental Units Equal to or less than 80% AMI]], "-")</f>
        <v>0.42553191489361702</v>
      </c>
    </row>
    <row r="1263" spans="1:10" x14ac:dyDescent="0.2">
      <c r="A1263">
        <v>13121001001</v>
      </c>
      <c r="B1263" s="7">
        <v>65</v>
      </c>
      <c r="C1263" s="7">
        <v>35</v>
      </c>
      <c r="D1263" s="7">
        <v>10</v>
      </c>
      <c r="E1263" s="7">
        <f>SUM(HousingProblemsTbl5[[#This Row],[T2_est77]:[T2_est91]])</f>
        <v>110</v>
      </c>
      <c r="F1263" s="7">
        <v>90</v>
      </c>
      <c r="G1263" s="7">
        <v>50</v>
      </c>
      <c r="H1263" s="7">
        <v>40</v>
      </c>
      <c r="I1263" s="7">
        <f>SUM(HousingProblemsTbl5[[#This Row],[T7_est109]:[T7_est151]])</f>
        <v>180</v>
      </c>
      <c r="J1263" s="5">
        <f>IFERROR(HousingProblemsTbl5[[#This Row],[Total Rental Units with Severe Housing Problems and Equal to or less than 80% AMI]]/HousingProblemsTbl5[[#This Row],[Total Rental Units Equal to or less than 80% AMI]], "-")</f>
        <v>0.61111111111111116</v>
      </c>
    </row>
    <row r="1264" spans="1:10" x14ac:dyDescent="0.2">
      <c r="A1264">
        <v>13121001002</v>
      </c>
      <c r="B1264" s="7">
        <v>65</v>
      </c>
      <c r="C1264" s="7">
        <v>70</v>
      </c>
      <c r="D1264" s="7">
        <v>25</v>
      </c>
      <c r="E1264" s="7">
        <f>SUM(HousingProblemsTbl5[[#This Row],[T2_est77]:[T2_est91]])</f>
        <v>160</v>
      </c>
      <c r="F1264" s="7">
        <v>105</v>
      </c>
      <c r="G1264" s="7">
        <v>75</v>
      </c>
      <c r="H1264" s="7">
        <v>100</v>
      </c>
      <c r="I1264" s="7">
        <f>SUM(HousingProblemsTbl5[[#This Row],[T7_est109]:[T7_est151]])</f>
        <v>280</v>
      </c>
      <c r="J1264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1265" spans="1:10" x14ac:dyDescent="0.2">
      <c r="A1265">
        <v>13121001101</v>
      </c>
      <c r="B1265" s="7">
        <v>0</v>
      </c>
      <c r="C1265" s="7">
        <v>0</v>
      </c>
      <c r="D1265" s="7">
        <v>25</v>
      </c>
      <c r="E1265" s="7">
        <f>SUM(HousingProblemsTbl5[[#This Row],[T2_est77]:[T2_est91]])</f>
        <v>25</v>
      </c>
      <c r="F1265" s="7">
        <v>15</v>
      </c>
      <c r="G1265" s="7">
        <v>10</v>
      </c>
      <c r="H1265" s="7">
        <v>25</v>
      </c>
      <c r="I1265" s="7">
        <f>SUM(HousingProblemsTbl5[[#This Row],[T7_est109]:[T7_est151]])</f>
        <v>50</v>
      </c>
      <c r="J126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266" spans="1:10" x14ac:dyDescent="0.2">
      <c r="A1266">
        <v>13121001102</v>
      </c>
      <c r="B1266" s="7">
        <v>195</v>
      </c>
      <c r="C1266" s="7">
        <v>15</v>
      </c>
      <c r="D1266" s="7">
        <v>70</v>
      </c>
      <c r="E1266" s="7">
        <f>SUM(HousingProblemsTbl5[[#This Row],[T2_est77]:[T2_est91]])</f>
        <v>280</v>
      </c>
      <c r="F1266" s="7">
        <v>235</v>
      </c>
      <c r="G1266" s="7">
        <v>15</v>
      </c>
      <c r="H1266" s="7">
        <v>70</v>
      </c>
      <c r="I1266" s="7">
        <f>SUM(HousingProblemsTbl5[[#This Row],[T7_est109]:[T7_est151]])</f>
        <v>320</v>
      </c>
      <c r="J1266" s="5">
        <f>IFERROR(HousingProblemsTbl5[[#This Row],[Total Rental Units with Severe Housing Problems and Equal to or less than 80% AMI]]/HousingProblemsTbl5[[#This Row],[Total Rental Units Equal to or less than 80% AMI]], "-")</f>
        <v>0.875</v>
      </c>
    </row>
    <row r="1267" spans="1:10" x14ac:dyDescent="0.2">
      <c r="A1267">
        <v>13121001203</v>
      </c>
      <c r="B1267" s="7">
        <v>100</v>
      </c>
      <c r="C1267" s="7">
        <v>0</v>
      </c>
      <c r="D1267" s="7">
        <v>60</v>
      </c>
      <c r="E1267" s="7">
        <f>SUM(HousingProblemsTbl5[[#This Row],[T2_est77]:[T2_est91]])</f>
        <v>160</v>
      </c>
      <c r="F1267" s="7">
        <v>335</v>
      </c>
      <c r="G1267" s="7">
        <v>10</v>
      </c>
      <c r="H1267" s="7">
        <v>440</v>
      </c>
      <c r="I1267" s="7">
        <f>SUM(HousingProblemsTbl5[[#This Row],[T7_est109]:[T7_est151]])</f>
        <v>785</v>
      </c>
      <c r="J1267" s="5">
        <f>IFERROR(HousingProblemsTbl5[[#This Row],[Total Rental Units with Severe Housing Problems and Equal to or less than 80% AMI]]/HousingProblemsTbl5[[#This Row],[Total Rental Units Equal to or less than 80% AMI]], "-")</f>
        <v>0.20382165605095542</v>
      </c>
    </row>
    <row r="1268" spans="1:10" x14ac:dyDescent="0.2">
      <c r="A1268">
        <v>13121001204</v>
      </c>
      <c r="B1268" s="7">
        <v>25</v>
      </c>
      <c r="C1268" s="7">
        <v>35</v>
      </c>
      <c r="D1268" s="7">
        <v>0</v>
      </c>
      <c r="E1268" s="7">
        <f>SUM(HousingProblemsTbl5[[#This Row],[T2_est77]:[T2_est91]])</f>
        <v>60</v>
      </c>
      <c r="F1268" s="7">
        <v>25</v>
      </c>
      <c r="G1268" s="7">
        <v>65</v>
      </c>
      <c r="H1268" s="7">
        <v>60</v>
      </c>
      <c r="I1268" s="7">
        <f>SUM(HousingProblemsTbl5[[#This Row],[T7_est109]:[T7_est151]])</f>
        <v>150</v>
      </c>
      <c r="J1268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269" spans="1:10" x14ac:dyDescent="0.2">
      <c r="A1269">
        <v>13121001205</v>
      </c>
      <c r="B1269" s="7">
        <v>85</v>
      </c>
      <c r="C1269" s="7">
        <v>85</v>
      </c>
      <c r="D1269" s="7">
        <v>40</v>
      </c>
      <c r="E1269" s="7">
        <f>SUM(HousingProblemsTbl5[[#This Row],[T2_est77]:[T2_est91]])</f>
        <v>210</v>
      </c>
      <c r="F1269" s="7">
        <v>85</v>
      </c>
      <c r="G1269" s="7">
        <v>115</v>
      </c>
      <c r="H1269" s="7">
        <v>65</v>
      </c>
      <c r="I1269" s="7">
        <f>SUM(HousingProblemsTbl5[[#This Row],[T7_est109]:[T7_est151]])</f>
        <v>265</v>
      </c>
      <c r="J1269" s="5">
        <f>IFERROR(HousingProblemsTbl5[[#This Row],[Total Rental Units with Severe Housing Problems and Equal to or less than 80% AMI]]/HousingProblemsTbl5[[#This Row],[Total Rental Units Equal to or less than 80% AMI]], "-")</f>
        <v>0.79245283018867929</v>
      </c>
    </row>
    <row r="1270" spans="1:10" x14ac:dyDescent="0.2">
      <c r="A1270">
        <v>13121001206</v>
      </c>
      <c r="B1270" s="7">
        <v>165</v>
      </c>
      <c r="C1270" s="7">
        <v>35</v>
      </c>
      <c r="D1270" s="7">
        <v>50</v>
      </c>
      <c r="E1270" s="7">
        <f>SUM(HousingProblemsTbl5[[#This Row],[T2_est77]:[T2_est91]])</f>
        <v>250</v>
      </c>
      <c r="F1270" s="7">
        <v>210</v>
      </c>
      <c r="G1270" s="7">
        <v>35</v>
      </c>
      <c r="H1270" s="7">
        <v>50</v>
      </c>
      <c r="I1270" s="7">
        <f>SUM(HousingProblemsTbl5[[#This Row],[T7_est109]:[T7_est151]])</f>
        <v>295</v>
      </c>
      <c r="J1270" s="5">
        <f>IFERROR(HousingProblemsTbl5[[#This Row],[Total Rental Units with Severe Housing Problems and Equal to or less than 80% AMI]]/HousingProblemsTbl5[[#This Row],[Total Rental Units Equal to or less than 80% AMI]], "-")</f>
        <v>0.84745762711864403</v>
      </c>
    </row>
    <row r="1271" spans="1:10" x14ac:dyDescent="0.2">
      <c r="A1271">
        <v>13121001301</v>
      </c>
      <c r="B1271" s="7">
        <v>200</v>
      </c>
      <c r="C1271" s="7">
        <v>305</v>
      </c>
      <c r="D1271" s="7">
        <v>0</v>
      </c>
      <c r="E1271" s="7">
        <f>SUM(HousingProblemsTbl5[[#This Row],[T2_est77]:[T2_est91]])</f>
        <v>505</v>
      </c>
      <c r="F1271" s="7">
        <v>200</v>
      </c>
      <c r="G1271" s="7">
        <v>305</v>
      </c>
      <c r="H1271" s="7">
        <v>55</v>
      </c>
      <c r="I1271" s="7">
        <f>SUM(HousingProblemsTbl5[[#This Row],[T7_est109]:[T7_est151]])</f>
        <v>560</v>
      </c>
      <c r="J1271" s="5">
        <f>IFERROR(HousingProblemsTbl5[[#This Row],[Total Rental Units with Severe Housing Problems and Equal to or less than 80% AMI]]/HousingProblemsTbl5[[#This Row],[Total Rental Units Equal to or less than 80% AMI]], "-")</f>
        <v>0.9017857142857143</v>
      </c>
    </row>
    <row r="1272" spans="1:10" x14ac:dyDescent="0.2">
      <c r="A1272">
        <v>13121001302</v>
      </c>
      <c r="B1272" s="7">
        <v>55</v>
      </c>
      <c r="C1272" s="7">
        <v>0</v>
      </c>
      <c r="D1272" s="7">
        <v>15</v>
      </c>
      <c r="E1272" s="7">
        <f>SUM(HousingProblemsTbl5[[#This Row],[T2_est77]:[T2_est91]])</f>
        <v>70</v>
      </c>
      <c r="F1272" s="7">
        <v>175</v>
      </c>
      <c r="G1272" s="7">
        <v>0</v>
      </c>
      <c r="H1272" s="7">
        <v>90</v>
      </c>
      <c r="I1272" s="7">
        <f>SUM(HousingProblemsTbl5[[#This Row],[T7_est109]:[T7_est151]])</f>
        <v>265</v>
      </c>
      <c r="J1272" s="5">
        <f>IFERROR(HousingProblemsTbl5[[#This Row],[Total Rental Units with Severe Housing Problems and Equal to or less than 80% AMI]]/HousingProblemsTbl5[[#This Row],[Total Rental Units Equal to or less than 80% AMI]], "-")</f>
        <v>0.26415094339622641</v>
      </c>
    </row>
    <row r="1273" spans="1:10" x14ac:dyDescent="0.2">
      <c r="A1273">
        <v>13121001400</v>
      </c>
      <c r="B1273" s="7">
        <v>20</v>
      </c>
      <c r="C1273" s="7">
        <v>40</v>
      </c>
      <c r="D1273" s="7">
        <v>0</v>
      </c>
      <c r="E1273" s="7">
        <f>SUM(HousingProblemsTbl5[[#This Row],[T2_est77]:[T2_est91]])</f>
        <v>60</v>
      </c>
      <c r="F1273" s="7">
        <v>45</v>
      </c>
      <c r="G1273" s="7">
        <v>45</v>
      </c>
      <c r="H1273" s="7">
        <v>90</v>
      </c>
      <c r="I1273" s="7">
        <f>SUM(HousingProblemsTbl5[[#This Row],[T7_est109]:[T7_est151]])</f>
        <v>180</v>
      </c>
      <c r="J1273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274" spans="1:10" x14ac:dyDescent="0.2">
      <c r="A1274">
        <v>13121001501</v>
      </c>
      <c r="B1274" s="7">
        <v>165</v>
      </c>
      <c r="C1274" s="7">
        <v>35</v>
      </c>
      <c r="D1274" s="7">
        <v>130</v>
      </c>
      <c r="E1274" s="7">
        <f>SUM(HousingProblemsTbl5[[#This Row],[T2_est77]:[T2_est91]])</f>
        <v>330</v>
      </c>
      <c r="F1274" s="7">
        <v>220</v>
      </c>
      <c r="G1274" s="7">
        <v>35</v>
      </c>
      <c r="H1274" s="7">
        <v>220</v>
      </c>
      <c r="I1274" s="7">
        <f>SUM(HousingProblemsTbl5[[#This Row],[T7_est109]:[T7_est151]])</f>
        <v>475</v>
      </c>
      <c r="J1274" s="5">
        <f>IFERROR(HousingProblemsTbl5[[#This Row],[Total Rental Units with Severe Housing Problems and Equal to or less than 80% AMI]]/HousingProblemsTbl5[[#This Row],[Total Rental Units Equal to or less than 80% AMI]], "-")</f>
        <v>0.69473684210526321</v>
      </c>
    </row>
    <row r="1275" spans="1:10" x14ac:dyDescent="0.2">
      <c r="A1275">
        <v>13121001502</v>
      </c>
      <c r="B1275" s="7">
        <v>70</v>
      </c>
      <c r="C1275" s="7">
        <v>80</v>
      </c>
      <c r="D1275" s="7">
        <v>35</v>
      </c>
      <c r="E1275" s="7">
        <f>SUM(HousingProblemsTbl5[[#This Row],[T2_est77]:[T2_est91]])</f>
        <v>185</v>
      </c>
      <c r="F1275" s="7">
        <v>70</v>
      </c>
      <c r="G1275" s="7">
        <v>130</v>
      </c>
      <c r="H1275" s="7">
        <v>130</v>
      </c>
      <c r="I1275" s="7">
        <f>SUM(HousingProblemsTbl5[[#This Row],[T7_est109]:[T7_est151]])</f>
        <v>330</v>
      </c>
      <c r="J1275" s="5">
        <f>IFERROR(HousingProblemsTbl5[[#This Row],[Total Rental Units with Severe Housing Problems and Equal to or less than 80% AMI]]/HousingProblemsTbl5[[#This Row],[Total Rental Units Equal to or less than 80% AMI]], "-")</f>
        <v>0.56060606060606055</v>
      </c>
    </row>
    <row r="1276" spans="1:10" x14ac:dyDescent="0.2">
      <c r="A1276">
        <v>13121001600</v>
      </c>
      <c r="B1276" s="7">
        <v>50</v>
      </c>
      <c r="C1276" s="7">
        <v>0</v>
      </c>
      <c r="D1276" s="7">
        <v>15</v>
      </c>
      <c r="E1276" s="7">
        <f>SUM(HousingProblemsTbl5[[#This Row],[T2_est77]:[T2_est91]])</f>
        <v>65</v>
      </c>
      <c r="F1276" s="7">
        <v>50</v>
      </c>
      <c r="G1276" s="7">
        <v>50</v>
      </c>
      <c r="H1276" s="7">
        <v>75</v>
      </c>
      <c r="I1276" s="7">
        <f>SUM(HousingProblemsTbl5[[#This Row],[T7_est109]:[T7_est151]])</f>
        <v>175</v>
      </c>
      <c r="J1276" s="5">
        <f>IFERROR(HousingProblemsTbl5[[#This Row],[Total Rental Units with Severe Housing Problems and Equal to or less than 80% AMI]]/HousingProblemsTbl5[[#This Row],[Total Rental Units Equal to or less than 80% AMI]], "-")</f>
        <v>0.37142857142857144</v>
      </c>
    </row>
    <row r="1277" spans="1:10" x14ac:dyDescent="0.2">
      <c r="A1277">
        <v>13121001701</v>
      </c>
      <c r="B1277" s="7">
        <v>50</v>
      </c>
      <c r="C1277" s="7">
        <v>0</v>
      </c>
      <c r="D1277" s="7">
        <v>35</v>
      </c>
      <c r="E1277" s="7">
        <f>SUM(HousingProblemsTbl5[[#This Row],[T2_est77]:[T2_est91]])</f>
        <v>85</v>
      </c>
      <c r="F1277" s="7">
        <v>215</v>
      </c>
      <c r="G1277" s="7">
        <v>45</v>
      </c>
      <c r="H1277" s="7">
        <v>35</v>
      </c>
      <c r="I1277" s="7">
        <f>SUM(HousingProblemsTbl5[[#This Row],[T7_est109]:[T7_est151]])</f>
        <v>295</v>
      </c>
      <c r="J1277" s="5">
        <f>IFERROR(HousingProblemsTbl5[[#This Row],[Total Rental Units with Severe Housing Problems and Equal to or less than 80% AMI]]/HousingProblemsTbl5[[#This Row],[Total Rental Units Equal to or less than 80% AMI]], "-")</f>
        <v>0.28813559322033899</v>
      </c>
    </row>
    <row r="1278" spans="1:10" x14ac:dyDescent="0.2">
      <c r="A1278">
        <v>13121001702</v>
      </c>
      <c r="B1278" s="7">
        <v>0</v>
      </c>
      <c r="C1278" s="7">
        <v>35</v>
      </c>
      <c r="D1278" s="7">
        <v>65</v>
      </c>
      <c r="E1278" s="7">
        <f>SUM(HousingProblemsTbl5[[#This Row],[T2_est77]:[T2_est91]])</f>
        <v>100</v>
      </c>
      <c r="F1278" s="7">
        <v>20</v>
      </c>
      <c r="G1278" s="7">
        <v>35</v>
      </c>
      <c r="H1278" s="7">
        <v>175</v>
      </c>
      <c r="I1278" s="7">
        <f>SUM(HousingProblemsTbl5[[#This Row],[T7_est109]:[T7_est151]])</f>
        <v>230</v>
      </c>
      <c r="J1278" s="5">
        <f>IFERROR(HousingProblemsTbl5[[#This Row],[Total Rental Units with Severe Housing Problems and Equal to or less than 80% AMI]]/HousingProblemsTbl5[[#This Row],[Total Rental Units Equal to or less than 80% AMI]], "-")</f>
        <v>0.43478260869565216</v>
      </c>
    </row>
    <row r="1279" spans="1:10" x14ac:dyDescent="0.2">
      <c r="A1279">
        <v>13121001801</v>
      </c>
      <c r="B1279" s="7">
        <v>215</v>
      </c>
      <c r="C1279" s="7">
        <v>10</v>
      </c>
      <c r="D1279" s="7">
        <v>0</v>
      </c>
      <c r="E1279" s="7">
        <f>SUM(HousingProblemsTbl5[[#This Row],[T2_est77]:[T2_est91]])</f>
        <v>225</v>
      </c>
      <c r="F1279" s="7">
        <v>825</v>
      </c>
      <c r="G1279" s="7">
        <v>115</v>
      </c>
      <c r="H1279" s="7">
        <v>65</v>
      </c>
      <c r="I1279" s="7">
        <f>SUM(HousingProblemsTbl5[[#This Row],[T7_est109]:[T7_est151]])</f>
        <v>1005</v>
      </c>
      <c r="J1279" s="5">
        <f>IFERROR(HousingProblemsTbl5[[#This Row],[Total Rental Units with Severe Housing Problems and Equal to or less than 80% AMI]]/HousingProblemsTbl5[[#This Row],[Total Rental Units Equal to or less than 80% AMI]], "-")</f>
        <v>0.22388059701492538</v>
      </c>
    </row>
    <row r="1280" spans="1:10" x14ac:dyDescent="0.2">
      <c r="A1280">
        <v>13121001802</v>
      </c>
      <c r="B1280" s="7">
        <v>90</v>
      </c>
      <c r="C1280" s="7">
        <v>0</v>
      </c>
      <c r="D1280" s="7">
        <v>10</v>
      </c>
      <c r="E1280" s="7">
        <f>SUM(HousingProblemsTbl5[[#This Row],[T2_est77]:[T2_est91]])</f>
        <v>100</v>
      </c>
      <c r="F1280" s="7">
        <v>210</v>
      </c>
      <c r="G1280" s="7">
        <v>80</v>
      </c>
      <c r="H1280" s="7">
        <v>155</v>
      </c>
      <c r="I1280" s="7">
        <f>SUM(HousingProblemsTbl5[[#This Row],[T7_est109]:[T7_est151]])</f>
        <v>445</v>
      </c>
      <c r="J1280" s="5">
        <f>IFERROR(HousingProblemsTbl5[[#This Row],[Total Rental Units with Severe Housing Problems and Equal to or less than 80% AMI]]/HousingProblemsTbl5[[#This Row],[Total Rental Units Equal to or less than 80% AMI]], "-")</f>
        <v>0.2247191011235955</v>
      </c>
    </row>
    <row r="1281" spans="1:10" x14ac:dyDescent="0.2">
      <c r="A1281">
        <v>13121001901</v>
      </c>
      <c r="B1281" s="7">
        <v>0</v>
      </c>
      <c r="C1281" s="7">
        <v>0</v>
      </c>
      <c r="D1281" s="7">
        <v>0</v>
      </c>
      <c r="E1281" s="7">
        <f>SUM(HousingProblemsTbl5[[#This Row],[T2_est77]:[T2_est91]])</f>
        <v>0</v>
      </c>
      <c r="F1281" s="7">
        <v>120</v>
      </c>
      <c r="G1281" s="7">
        <v>30</v>
      </c>
      <c r="H1281" s="7">
        <v>0</v>
      </c>
      <c r="I1281" s="7">
        <f>SUM(HousingProblemsTbl5[[#This Row],[T7_est109]:[T7_est151]])</f>
        <v>150</v>
      </c>
      <c r="J128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282" spans="1:10" x14ac:dyDescent="0.2">
      <c r="A1282">
        <v>13121001902</v>
      </c>
      <c r="B1282" s="7">
        <v>60</v>
      </c>
      <c r="C1282" s="7">
        <v>20</v>
      </c>
      <c r="D1282" s="7">
        <v>85</v>
      </c>
      <c r="E1282" s="7">
        <f>SUM(HousingProblemsTbl5[[#This Row],[T2_est77]:[T2_est91]])</f>
        <v>165</v>
      </c>
      <c r="F1282" s="7">
        <v>90</v>
      </c>
      <c r="G1282" s="7">
        <v>75</v>
      </c>
      <c r="H1282" s="7">
        <v>195</v>
      </c>
      <c r="I1282" s="7">
        <f>SUM(HousingProblemsTbl5[[#This Row],[T7_est109]:[T7_est151]])</f>
        <v>360</v>
      </c>
      <c r="J1282" s="5">
        <f>IFERROR(HousingProblemsTbl5[[#This Row],[Total Rental Units with Severe Housing Problems and Equal to or less than 80% AMI]]/HousingProblemsTbl5[[#This Row],[Total Rental Units Equal to or less than 80% AMI]], "-")</f>
        <v>0.45833333333333331</v>
      </c>
    </row>
    <row r="1283" spans="1:10" x14ac:dyDescent="0.2">
      <c r="A1283">
        <v>13121002100</v>
      </c>
      <c r="B1283" s="7">
        <v>70</v>
      </c>
      <c r="C1283" s="7">
        <v>50</v>
      </c>
      <c r="D1283" s="7">
        <v>0</v>
      </c>
      <c r="E1283" s="7">
        <f>SUM(HousingProblemsTbl5[[#This Row],[T2_est77]:[T2_est91]])</f>
        <v>120</v>
      </c>
      <c r="F1283" s="7">
        <v>125</v>
      </c>
      <c r="G1283" s="7">
        <v>115</v>
      </c>
      <c r="H1283" s="7">
        <v>30</v>
      </c>
      <c r="I1283" s="7">
        <f>SUM(HousingProblemsTbl5[[#This Row],[T7_est109]:[T7_est151]])</f>
        <v>270</v>
      </c>
      <c r="J1283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1284" spans="1:10" x14ac:dyDescent="0.2">
      <c r="A1284">
        <v>13121002300</v>
      </c>
      <c r="B1284" s="7">
        <v>115</v>
      </c>
      <c r="C1284" s="7">
        <v>20</v>
      </c>
      <c r="D1284" s="7">
        <v>10</v>
      </c>
      <c r="E1284" s="7">
        <f>SUM(HousingProblemsTbl5[[#This Row],[T2_est77]:[T2_est91]])</f>
        <v>145</v>
      </c>
      <c r="F1284" s="7">
        <v>145</v>
      </c>
      <c r="G1284" s="7">
        <v>135</v>
      </c>
      <c r="H1284" s="7">
        <v>50</v>
      </c>
      <c r="I1284" s="7">
        <f>SUM(HousingProblemsTbl5[[#This Row],[T7_est109]:[T7_est151]])</f>
        <v>330</v>
      </c>
      <c r="J1284" s="5">
        <f>IFERROR(HousingProblemsTbl5[[#This Row],[Total Rental Units with Severe Housing Problems and Equal to or less than 80% AMI]]/HousingProblemsTbl5[[#This Row],[Total Rental Units Equal to or less than 80% AMI]], "-")</f>
        <v>0.43939393939393939</v>
      </c>
    </row>
    <row r="1285" spans="1:10" x14ac:dyDescent="0.2">
      <c r="A1285">
        <v>13121002400</v>
      </c>
      <c r="B1285" s="7">
        <v>315</v>
      </c>
      <c r="C1285" s="7">
        <v>25</v>
      </c>
      <c r="D1285" s="7">
        <v>0</v>
      </c>
      <c r="E1285" s="7">
        <f>SUM(HousingProblemsTbl5[[#This Row],[T2_est77]:[T2_est91]])</f>
        <v>340</v>
      </c>
      <c r="F1285" s="7">
        <v>365</v>
      </c>
      <c r="G1285" s="7">
        <v>145</v>
      </c>
      <c r="H1285" s="7">
        <v>145</v>
      </c>
      <c r="I1285" s="7">
        <f>SUM(HousingProblemsTbl5[[#This Row],[T7_est109]:[T7_est151]])</f>
        <v>655</v>
      </c>
      <c r="J1285" s="5">
        <f>IFERROR(HousingProblemsTbl5[[#This Row],[Total Rental Units with Severe Housing Problems and Equal to or less than 80% AMI]]/HousingProblemsTbl5[[#This Row],[Total Rental Units Equal to or less than 80% AMI]], "-")</f>
        <v>0.51908396946564883</v>
      </c>
    </row>
    <row r="1286" spans="1:10" x14ac:dyDescent="0.2">
      <c r="A1286">
        <v>13121002500</v>
      </c>
      <c r="B1286" s="7">
        <v>260</v>
      </c>
      <c r="C1286" s="7">
        <v>75</v>
      </c>
      <c r="D1286" s="7">
        <v>0</v>
      </c>
      <c r="E1286" s="7">
        <f>SUM(HousingProblemsTbl5[[#This Row],[T2_est77]:[T2_est91]])</f>
        <v>335</v>
      </c>
      <c r="F1286" s="7">
        <v>380</v>
      </c>
      <c r="G1286" s="7">
        <v>275</v>
      </c>
      <c r="H1286" s="7">
        <v>205</v>
      </c>
      <c r="I1286" s="7">
        <f>SUM(HousingProblemsTbl5[[#This Row],[T7_est109]:[T7_est151]])</f>
        <v>860</v>
      </c>
      <c r="J1286" s="5">
        <f>IFERROR(HousingProblemsTbl5[[#This Row],[Total Rental Units with Severe Housing Problems and Equal to or less than 80% AMI]]/HousingProblemsTbl5[[#This Row],[Total Rental Units Equal to or less than 80% AMI]], "-")</f>
        <v>0.38953488372093026</v>
      </c>
    </row>
    <row r="1287" spans="1:10" x14ac:dyDescent="0.2">
      <c r="A1287">
        <v>13121002600</v>
      </c>
      <c r="B1287" s="7">
        <v>220</v>
      </c>
      <c r="C1287" s="7">
        <v>0</v>
      </c>
      <c r="D1287" s="7">
        <v>0</v>
      </c>
      <c r="E1287" s="7">
        <f>SUM(HousingProblemsTbl5[[#This Row],[T2_est77]:[T2_est91]])</f>
        <v>220</v>
      </c>
      <c r="F1287" s="7">
        <v>235</v>
      </c>
      <c r="G1287" s="7">
        <v>70</v>
      </c>
      <c r="H1287" s="7">
        <v>80</v>
      </c>
      <c r="I1287" s="7">
        <f>SUM(HousingProblemsTbl5[[#This Row],[T7_est109]:[T7_est151]])</f>
        <v>385</v>
      </c>
      <c r="J1287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1288" spans="1:10" x14ac:dyDescent="0.2">
      <c r="A1288">
        <v>13121002801</v>
      </c>
      <c r="B1288" s="7">
        <v>120</v>
      </c>
      <c r="C1288" s="7">
        <v>10</v>
      </c>
      <c r="D1288" s="7">
        <v>55</v>
      </c>
      <c r="E1288" s="7">
        <f>SUM(HousingProblemsTbl5[[#This Row],[T2_est77]:[T2_est91]])</f>
        <v>185</v>
      </c>
      <c r="F1288" s="7">
        <v>165</v>
      </c>
      <c r="G1288" s="7">
        <v>10</v>
      </c>
      <c r="H1288" s="7">
        <v>170</v>
      </c>
      <c r="I1288" s="7">
        <f>SUM(HousingProblemsTbl5[[#This Row],[T7_est109]:[T7_est151]])</f>
        <v>345</v>
      </c>
      <c r="J1288" s="5">
        <f>IFERROR(HousingProblemsTbl5[[#This Row],[Total Rental Units with Severe Housing Problems and Equal to or less than 80% AMI]]/HousingProblemsTbl5[[#This Row],[Total Rental Units Equal to or less than 80% AMI]], "-")</f>
        <v>0.53623188405797106</v>
      </c>
    </row>
    <row r="1289" spans="1:10" x14ac:dyDescent="0.2">
      <c r="A1289">
        <v>13121002802</v>
      </c>
      <c r="B1289" s="7">
        <v>70</v>
      </c>
      <c r="C1289" s="7">
        <v>120</v>
      </c>
      <c r="D1289" s="7">
        <v>25</v>
      </c>
      <c r="E1289" s="7">
        <f>SUM(HousingProblemsTbl5[[#This Row],[T2_est77]:[T2_est91]])</f>
        <v>215</v>
      </c>
      <c r="F1289" s="7">
        <v>230</v>
      </c>
      <c r="G1289" s="7">
        <v>180</v>
      </c>
      <c r="H1289" s="7">
        <v>65</v>
      </c>
      <c r="I1289" s="7">
        <f>SUM(HousingProblemsTbl5[[#This Row],[T7_est109]:[T7_est151]])</f>
        <v>475</v>
      </c>
      <c r="J1289" s="5">
        <f>IFERROR(HousingProblemsTbl5[[#This Row],[Total Rental Units with Severe Housing Problems and Equal to or less than 80% AMI]]/HousingProblemsTbl5[[#This Row],[Total Rental Units Equal to or less than 80% AMI]], "-")</f>
        <v>0.45263157894736844</v>
      </c>
    </row>
    <row r="1290" spans="1:10" x14ac:dyDescent="0.2">
      <c r="A1290">
        <v>13121002900</v>
      </c>
      <c r="B1290" s="7">
        <v>75</v>
      </c>
      <c r="C1290" s="7">
        <v>20</v>
      </c>
      <c r="D1290" s="7">
        <v>10</v>
      </c>
      <c r="E1290" s="7">
        <f>SUM(HousingProblemsTbl5[[#This Row],[T2_est77]:[T2_est91]])</f>
        <v>105</v>
      </c>
      <c r="F1290" s="7">
        <v>110</v>
      </c>
      <c r="G1290" s="7">
        <v>75</v>
      </c>
      <c r="H1290" s="7">
        <v>70</v>
      </c>
      <c r="I1290" s="7">
        <f>SUM(HousingProblemsTbl5[[#This Row],[T7_est109]:[T7_est151]])</f>
        <v>255</v>
      </c>
      <c r="J1290" s="5">
        <f>IFERROR(HousingProblemsTbl5[[#This Row],[Total Rental Units with Severe Housing Problems and Equal to or less than 80% AMI]]/HousingProblemsTbl5[[#This Row],[Total Rental Units Equal to or less than 80% AMI]], "-")</f>
        <v>0.41176470588235292</v>
      </c>
    </row>
    <row r="1291" spans="1:10" x14ac:dyDescent="0.2">
      <c r="A1291">
        <v>13121003000</v>
      </c>
      <c r="B1291" s="7">
        <v>30</v>
      </c>
      <c r="C1291" s="7">
        <v>105</v>
      </c>
      <c r="D1291" s="7">
        <v>10</v>
      </c>
      <c r="E1291" s="7">
        <f>SUM(HousingProblemsTbl5[[#This Row],[T2_est77]:[T2_est91]])</f>
        <v>145</v>
      </c>
      <c r="F1291" s="7">
        <v>40</v>
      </c>
      <c r="G1291" s="7">
        <v>105</v>
      </c>
      <c r="H1291" s="7">
        <v>25</v>
      </c>
      <c r="I1291" s="7">
        <f>SUM(HousingProblemsTbl5[[#This Row],[T7_est109]:[T7_est151]])</f>
        <v>170</v>
      </c>
      <c r="J1291" s="5">
        <f>IFERROR(HousingProblemsTbl5[[#This Row],[Total Rental Units with Severe Housing Problems and Equal to or less than 80% AMI]]/HousingProblemsTbl5[[#This Row],[Total Rental Units Equal to or less than 80% AMI]], "-")</f>
        <v>0.8529411764705882</v>
      </c>
    </row>
    <row r="1292" spans="1:10" x14ac:dyDescent="0.2">
      <c r="A1292">
        <v>13121003100</v>
      </c>
      <c r="B1292" s="7">
        <v>110</v>
      </c>
      <c r="C1292" s="7">
        <v>10</v>
      </c>
      <c r="D1292" s="7">
        <v>10</v>
      </c>
      <c r="E1292" s="7">
        <f>SUM(HousingProblemsTbl5[[#This Row],[T2_est77]:[T2_est91]])</f>
        <v>130</v>
      </c>
      <c r="F1292" s="7">
        <v>110</v>
      </c>
      <c r="G1292" s="7">
        <v>55</v>
      </c>
      <c r="H1292" s="7">
        <v>205</v>
      </c>
      <c r="I1292" s="7">
        <f>SUM(HousingProblemsTbl5[[#This Row],[T7_est109]:[T7_est151]])</f>
        <v>370</v>
      </c>
      <c r="J1292" s="5">
        <f>IFERROR(HousingProblemsTbl5[[#This Row],[Total Rental Units with Severe Housing Problems and Equal to or less than 80% AMI]]/HousingProblemsTbl5[[#This Row],[Total Rental Units Equal to or less than 80% AMI]], "-")</f>
        <v>0.35135135135135137</v>
      </c>
    </row>
    <row r="1293" spans="1:10" x14ac:dyDescent="0.2">
      <c r="A1293">
        <v>13121003200</v>
      </c>
      <c r="B1293" s="7">
        <v>15</v>
      </c>
      <c r="C1293" s="7">
        <v>20</v>
      </c>
      <c r="D1293" s="7">
        <v>10</v>
      </c>
      <c r="E1293" s="7">
        <f>SUM(HousingProblemsTbl5[[#This Row],[T2_est77]:[T2_est91]])</f>
        <v>45</v>
      </c>
      <c r="F1293" s="7">
        <v>15</v>
      </c>
      <c r="G1293" s="7">
        <v>20</v>
      </c>
      <c r="H1293" s="7">
        <v>30</v>
      </c>
      <c r="I1293" s="7">
        <f>SUM(HousingProblemsTbl5[[#This Row],[T7_est109]:[T7_est151]])</f>
        <v>65</v>
      </c>
      <c r="J1293" s="5">
        <f>IFERROR(HousingProblemsTbl5[[#This Row],[Total Rental Units with Severe Housing Problems and Equal to or less than 80% AMI]]/HousingProblemsTbl5[[#This Row],[Total Rental Units Equal to or less than 80% AMI]], "-")</f>
        <v>0.69230769230769229</v>
      </c>
    </row>
    <row r="1294" spans="1:10" x14ac:dyDescent="0.2">
      <c r="A1294">
        <v>13121003500</v>
      </c>
      <c r="B1294" s="7">
        <v>110</v>
      </c>
      <c r="C1294" s="7">
        <v>35</v>
      </c>
      <c r="D1294" s="7">
        <v>0</v>
      </c>
      <c r="E1294" s="7">
        <f>SUM(HousingProblemsTbl5[[#This Row],[T2_est77]:[T2_est91]])</f>
        <v>145</v>
      </c>
      <c r="F1294" s="7">
        <v>115</v>
      </c>
      <c r="G1294" s="7">
        <v>35</v>
      </c>
      <c r="H1294" s="7">
        <v>220</v>
      </c>
      <c r="I1294" s="7">
        <f>SUM(HousingProblemsTbl5[[#This Row],[T7_est109]:[T7_est151]])</f>
        <v>370</v>
      </c>
      <c r="J1294" s="5">
        <f>IFERROR(HousingProblemsTbl5[[#This Row],[Total Rental Units with Severe Housing Problems and Equal to or less than 80% AMI]]/HousingProblemsTbl5[[#This Row],[Total Rental Units Equal to or less than 80% AMI]], "-")</f>
        <v>0.39189189189189189</v>
      </c>
    </row>
    <row r="1295" spans="1:10" x14ac:dyDescent="0.2">
      <c r="A1295">
        <v>13121003600</v>
      </c>
      <c r="B1295" s="7">
        <v>95</v>
      </c>
      <c r="C1295" s="7">
        <v>0</v>
      </c>
      <c r="D1295" s="7">
        <v>0</v>
      </c>
      <c r="E1295" s="7">
        <f>SUM(HousingProblemsTbl5[[#This Row],[T2_est77]:[T2_est91]])</f>
        <v>95</v>
      </c>
      <c r="F1295" s="7">
        <v>205</v>
      </c>
      <c r="G1295" s="7">
        <v>4</v>
      </c>
      <c r="H1295" s="7">
        <v>50</v>
      </c>
      <c r="I1295" s="7">
        <f>SUM(HousingProblemsTbl5[[#This Row],[T7_est109]:[T7_est151]])</f>
        <v>259</v>
      </c>
      <c r="J1295" s="5">
        <f>IFERROR(HousingProblemsTbl5[[#This Row],[Total Rental Units with Severe Housing Problems and Equal to or less than 80% AMI]]/HousingProblemsTbl5[[#This Row],[Total Rental Units Equal to or less than 80% AMI]], "-")</f>
        <v>0.36679536679536678</v>
      </c>
    </row>
    <row r="1296" spans="1:10" x14ac:dyDescent="0.2">
      <c r="A1296">
        <v>13121003700</v>
      </c>
      <c r="B1296" s="7">
        <v>20</v>
      </c>
      <c r="C1296" s="7">
        <v>0</v>
      </c>
      <c r="D1296" s="7">
        <v>0</v>
      </c>
      <c r="E1296" s="7">
        <f>SUM(HousingProblemsTbl5[[#This Row],[T2_est77]:[T2_est91]])</f>
        <v>20</v>
      </c>
      <c r="F1296" s="7">
        <v>55</v>
      </c>
      <c r="G1296" s="7">
        <v>0</v>
      </c>
      <c r="H1296" s="7">
        <v>90</v>
      </c>
      <c r="I1296" s="7">
        <f>SUM(HousingProblemsTbl5[[#This Row],[T7_est109]:[T7_est151]])</f>
        <v>145</v>
      </c>
      <c r="J1296" s="5">
        <f>IFERROR(HousingProblemsTbl5[[#This Row],[Total Rental Units with Severe Housing Problems and Equal to or less than 80% AMI]]/HousingProblemsTbl5[[#This Row],[Total Rental Units Equal to or less than 80% AMI]], "-")</f>
        <v>0.13793103448275862</v>
      </c>
    </row>
    <row r="1297" spans="1:10" x14ac:dyDescent="0.2">
      <c r="A1297">
        <v>13121003800</v>
      </c>
      <c r="B1297" s="7">
        <v>85</v>
      </c>
      <c r="C1297" s="7">
        <v>10</v>
      </c>
      <c r="D1297" s="7">
        <v>30</v>
      </c>
      <c r="E1297" s="7">
        <f>SUM(HousingProblemsTbl5[[#This Row],[T2_est77]:[T2_est91]])</f>
        <v>125</v>
      </c>
      <c r="F1297" s="7">
        <v>95</v>
      </c>
      <c r="G1297" s="7">
        <v>45</v>
      </c>
      <c r="H1297" s="7">
        <v>80</v>
      </c>
      <c r="I1297" s="7">
        <f>SUM(HousingProblemsTbl5[[#This Row],[T7_est109]:[T7_est151]])</f>
        <v>220</v>
      </c>
      <c r="J1297" s="5">
        <f>IFERROR(HousingProblemsTbl5[[#This Row],[Total Rental Units with Severe Housing Problems and Equal to or less than 80% AMI]]/HousingProblemsTbl5[[#This Row],[Total Rental Units Equal to or less than 80% AMI]], "-")</f>
        <v>0.56818181818181823</v>
      </c>
    </row>
    <row r="1298" spans="1:10" x14ac:dyDescent="0.2">
      <c r="A1298">
        <v>13121003900</v>
      </c>
      <c r="B1298" s="7">
        <v>75</v>
      </c>
      <c r="C1298" s="7">
        <v>40</v>
      </c>
      <c r="D1298" s="7">
        <v>4</v>
      </c>
      <c r="E1298" s="7">
        <f>SUM(HousingProblemsTbl5[[#This Row],[T2_est77]:[T2_est91]])</f>
        <v>119</v>
      </c>
      <c r="F1298" s="7">
        <v>110</v>
      </c>
      <c r="G1298" s="7">
        <v>115</v>
      </c>
      <c r="H1298" s="7">
        <v>125</v>
      </c>
      <c r="I1298" s="7">
        <f>SUM(HousingProblemsTbl5[[#This Row],[T7_est109]:[T7_est151]])</f>
        <v>350</v>
      </c>
      <c r="J1298" s="5">
        <f>IFERROR(HousingProblemsTbl5[[#This Row],[Total Rental Units with Severe Housing Problems and Equal to or less than 80% AMI]]/HousingProblemsTbl5[[#This Row],[Total Rental Units Equal to or less than 80% AMI]], "-")</f>
        <v>0.34</v>
      </c>
    </row>
    <row r="1299" spans="1:10" x14ac:dyDescent="0.2">
      <c r="A1299">
        <v>13121004000</v>
      </c>
      <c r="B1299" s="7">
        <v>165</v>
      </c>
      <c r="C1299" s="7">
        <v>50</v>
      </c>
      <c r="D1299" s="7">
        <v>4</v>
      </c>
      <c r="E1299" s="7">
        <f>SUM(HousingProblemsTbl5[[#This Row],[T2_est77]:[T2_est91]])</f>
        <v>219</v>
      </c>
      <c r="F1299" s="7">
        <v>235</v>
      </c>
      <c r="G1299" s="7">
        <v>155</v>
      </c>
      <c r="H1299" s="7">
        <v>165</v>
      </c>
      <c r="I1299" s="7">
        <f>SUM(HousingProblemsTbl5[[#This Row],[T7_est109]:[T7_est151]])</f>
        <v>555</v>
      </c>
      <c r="J1299" s="5">
        <f>IFERROR(HousingProblemsTbl5[[#This Row],[Total Rental Units with Severe Housing Problems and Equal to or less than 80% AMI]]/HousingProblemsTbl5[[#This Row],[Total Rental Units Equal to or less than 80% AMI]], "-")</f>
        <v>0.39459459459459462</v>
      </c>
    </row>
    <row r="1300" spans="1:10" x14ac:dyDescent="0.2">
      <c r="A1300">
        <v>13121004100</v>
      </c>
      <c r="B1300" s="7">
        <v>20</v>
      </c>
      <c r="C1300" s="7">
        <v>35</v>
      </c>
      <c r="D1300" s="7">
        <v>10</v>
      </c>
      <c r="E1300" s="7">
        <f>SUM(HousingProblemsTbl5[[#This Row],[T2_est77]:[T2_est91]])</f>
        <v>65</v>
      </c>
      <c r="F1300" s="7">
        <v>20</v>
      </c>
      <c r="G1300" s="7">
        <v>75</v>
      </c>
      <c r="H1300" s="7">
        <v>140</v>
      </c>
      <c r="I1300" s="7">
        <f>SUM(HousingProblemsTbl5[[#This Row],[T7_est109]:[T7_est151]])</f>
        <v>235</v>
      </c>
      <c r="J1300" s="5">
        <f>IFERROR(HousingProblemsTbl5[[#This Row],[Total Rental Units with Severe Housing Problems and Equal to or less than 80% AMI]]/HousingProblemsTbl5[[#This Row],[Total Rental Units Equal to or less than 80% AMI]], "-")</f>
        <v>0.27659574468085107</v>
      </c>
    </row>
    <row r="1301" spans="1:10" x14ac:dyDescent="0.2">
      <c r="A1301">
        <v>13121004200</v>
      </c>
      <c r="B1301" s="7">
        <v>185</v>
      </c>
      <c r="C1301" s="7">
        <v>0</v>
      </c>
      <c r="D1301" s="7">
        <v>25</v>
      </c>
      <c r="E1301" s="7">
        <f>SUM(HousingProblemsTbl5[[#This Row],[T2_est77]:[T2_est91]])</f>
        <v>210</v>
      </c>
      <c r="F1301" s="7">
        <v>630</v>
      </c>
      <c r="G1301" s="7">
        <v>275</v>
      </c>
      <c r="H1301" s="7">
        <v>110</v>
      </c>
      <c r="I1301" s="7">
        <f>SUM(HousingProblemsTbl5[[#This Row],[T7_est109]:[T7_est151]])</f>
        <v>1015</v>
      </c>
      <c r="J1301" s="5">
        <f>IFERROR(HousingProblemsTbl5[[#This Row],[Total Rental Units with Severe Housing Problems and Equal to or less than 80% AMI]]/HousingProblemsTbl5[[#This Row],[Total Rental Units Equal to or less than 80% AMI]], "-")</f>
        <v>0.20689655172413793</v>
      </c>
    </row>
    <row r="1302" spans="1:10" x14ac:dyDescent="0.2">
      <c r="A1302">
        <v>13121004300</v>
      </c>
      <c r="B1302" s="7">
        <v>50</v>
      </c>
      <c r="C1302" s="7">
        <v>0</v>
      </c>
      <c r="D1302" s="7">
        <v>20</v>
      </c>
      <c r="E1302" s="7">
        <f>SUM(HousingProblemsTbl5[[#This Row],[T2_est77]:[T2_est91]])</f>
        <v>70</v>
      </c>
      <c r="F1302" s="7">
        <v>115</v>
      </c>
      <c r="G1302" s="7">
        <v>120</v>
      </c>
      <c r="H1302" s="7">
        <v>40</v>
      </c>
      <c r="I1302" s="7">
        <f>SUM(HousingProblemsTbl5[[#This Row],[T7_est109]:[T7_est151]])</f>
        <v>275</v>
      </c>
      <c r="J1302" s="5">
        <f>IFERROR(HousingProblemsTbl5[[#This Row],[Total Rental Units with Severe Housing Problems and Equal to or less than 80% AMI]]/HousingProblemsTbl5[[#This Row],[Total Rental Units Equal to or less than 80% AMI]], "-")</f>
        <v>0.25454545454545452</v>
      </c>
    </row>
    <row r="1303" spans="1:10" x14ac:dyDescent="0.2">
      <c r="A1303">
        <v>13121004400</v>
      </c>
      <c r="B1303" s="7">
        <v>195</v>
      </c>
      <c r="C1303" s="7">
        <v>175</v>
      </c>
      <c r="D1303" s="7">
        <v>0</v>
      </c>
      <c r="E1303" s="7">
        <f>SUM(HousingProblemsTbl5[[#This Row],[T2_est77]:[T2_est91]])</f>
        <v>370</v>
      </c>
      <c r="F1303" s="7">
        <v>510</v>
      </c>
      <c r="G1303" s="7">
        <v>540</v>
      </c>
      <c r="H1303" s="7">
        <v>120</v>
      </c>
      <c r="I1303" s="7">
        <f>SUM(HousingProblemsTbl5[[#This Row],[T7_est109]:[T7_est151]])</f>
        <v>1170</v>
      </c>
      <c r="J1303" s="5">
        <f>IFERROR(HousingProblemsTbl5[[#This Row],[Total Rental Units with Severe Housing Problems and Equal to or less than 80% AMI]]/HousingProblemsTbl5[[#This Row],[Total Rental Units Equal to or less than 80% AMI]], "-")</f>
        <v>0.31623931623931623</v>
      </c>
    </row>
    <row r="1304" spans="1:10" x14ac:dyDescent="0.2">
      <c r="A1304">
        <v>13121004800</v>
      </c>
      <c r="B1304" s="7">
        <v>160</v>
      </c>
      <c r="C1304" s="7">
        <v>4</v>
      </c>
      <c r="D1304" s="7">
        <v>0</v>
      </c>
      <c r="E1304" s="7">
        <f>SUM(HousingProblemsTbl5[[#This Row],[T2_est77]:[T2_est91]])</f>
        <v>164</v>
      </c>
      <c r="F1304" s="7">
        <v>450</v>
      </c>
      <c r="G1304" s="7">
        <v>55</v>
      </c>
      <c r="H1304" s="7">
        <v>80</v>
      </c>
      <c r="I1304" s="7">
        <f>SUM(HousingProblemsTbl5[[#This Row],[T7_est109]:[T7_est151]])</f>
        <v>585</v>
      </c>
      <c r="J1304" s="5">
        <f>IFERROR(HousingProblemsTbl5[[#This Row],[Total Rental Units with Severe Housing Problems and Equal to or less than 80% AMI]]/HousingProblemsTbl5[[#This Row],[Total Rental Units Equal to or less than 80% AMI]], "-")</f>
        <v>0.28034188034188035</v>
      </c>
    </row>
    <row r="1305" spans="1:10" x14ac:dyDescent="0.2">
      <c r="A1305">
        <v>13121004900</v>
      </c>
      <c r="B1305" s="7">
        <v>105</v>
      </c>
      <c r="C1305" s="7">
        <v>80</v>
      </c>
      <c r="D1305" s="7">
        <v>4</v>
      </c>
      <c r="E1305" s="7">
        <f>SUM(HousingProblemsTbl5[[#This Row],[T2_est77]:[T2_est91]])</f>
        <v>189</v>
      </c>
      <c r="F1305" s="7">
        <v>125</v>
      </c>
      <c r="G1305" s="7">
        <v>110</v>
      </c>
      <c r="H1305" s="7">
        <v>25</v>
      </c>
      <c r="I1305" s="7">
        <f>SUM(HousingProblemsTbl5[[#This Row],[T7_est109]:[T7_est151]])</f>
        <v>260</v>
      </c>
      <c r="J1305" s="5">
        <f>IFERROR(HousingProblemsTbl5[[#This Row],[Total Rental Units with Severe Housing Problems and Equal to or less than 80% AMI]]/HousingProblemsTbl5[[#This Row],[Total Rental Units Equal to or less than 80% AMI]], "-")</f>
        <v>0.72692307692307689</v>
      </c>
    </row>
    <row r="1306" spans="1:10" x14ac:dyDescent="0.2">
      <c r="A1306">
        <v>13121005000</v>
      </c>
      <c r="B1306" s="7">
        <v>35</v>
      </c>
      <c r="C1306" s="7">
        <v>4</v>
      </c>
      <c r="D1306" s="7">
        <v>80</v>
      </c>
      <c r="E1306" s="7">
        <f>SUM(HousingProblemsTbl5[[#This Row],[T2_est77]:[T2_est91]])</f>
        <v>119</v>
      </c>
      <c r="F1306" s="7">
        <v>80</v>
      </c>
      <c r="G1306" s="7">
        <v>25</v>
      </c>
      <c r="H1306" s="7">
        <v>250</v>
      </c>
      <c r="I1306" s="7">
        <f>SUM(HousingProblemsTbl5[[#This Row],[T7_est109]:[T7_est151]])</f>
        <v>355</v>
      </c>
      <c r="J1306" s="5">
        <f>IFERROR(HousingProblemsTbl5[[#This Row],[Total Rental Units with Severe Housing Problems and Equal to or less than 80% AMI]]/HousingProblemsTbl5[[#This Row],[Total Rental Units Equal to or less than 80% AMI]], "-")</f>
        <v>0.3352112676056338</v>
      </c>
    </row>
    <row r="1307" spans="1:10" x14ac:dyDescent="0.2">
      <c r="A1307">
        <v>13121005200</v>
      </c>
      <c r="B1307" s="7">
        <v>15</v>
      </c>
      <c r="C1307" s="7">
        <v>90</v>
      </c>
      <c r="D1307" s="7">
        <v>0</v>
      </c>
      <c r="E1307" s="7">
        <f>SUM(HousingProblemsTbl5[[#This Row],[T2_est77]:[T2_est91]])</f>
        <v>105</v>
      </c>
      <c r="F1307" s="7">
        <v>15</v>
      </c>
      <c r="G1307" s="7">
        <v>105</v>
      </c>
      <c r="H1307" s="7">
        <v>55</v>
      </c>
      <c r="I1307" s="7">
        <f>SUM(HousingProblemsTbl5[[#This Row],[T7_est109]:[T7_est151]])</f>
        <v>175</v>
      </c>
      <c r="J1307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1308" spans="1:10" x14ac:dyDescent="0.2">
      <c r="A1308">
        <v>13121005300</v>
      </c>
      <c r="B1308" s="7">
        <v>40</v>
      </c>
      <c r="C1308" s="7">
        <v>40</v>
      </c>
      <c r="D1308" s="7">
        <v>15</v>
      </c>
      <c r="E1308" s="7">
        <f>SUM(HousingProblemsTbl5[[#This Row],[T2_est77]:[T2_est91]])</f>
        <v>95</v>
      </c>
      <c r="F1308" s="7">
        <v>40</v>
      </c>
      <c r="G1308" s="7">
        <v>90</v>
      </c>
      <c r="H1308" s="7">
        <v>65</v>
      </c>
      <c r="I1308" s="7">
        <f>SUM(HousingProblemsTbl5[[#This Row],[T7_est109]:[T7_est151]])</f>
        <v>195</v>
      </c>
      <c r="J1308" s="5">
        <f>IFERROR(HousingProblemsTbl5[[#This Row],[Total Rental Units with Severe Housing Problems and Equal to or less than 80% AMI]]/HousingProblemsTbl5[[#This Row],[Total Rental Units Equal to or less than 80% AMI]], "-")</f>
        <v>0.48717948717948717</v>
      </c>
    </row>
    <row r="1309" spans="1:10" x14ac:dyDescent="0.2">
      <c r="A1309">
        <v>13121005501</v>
      </c>
      <c r="B1309" s="7">
        <v>125</v>
      </c>
      <c r="C1309" s="7">
        <v>20</v>
      </c>
      <c r="D1309" s="7">
        <v>0</v>
      </c>
      <c r="E1309" s="7">
        <f>SUM(HousingProblemsTbl5[[#This Row],[T2_est77]:[T2_est91]])</f>
        <v>145</v>
      </c>
      <c r="F1309" s="7">
        <v>255</v>
      </c>
      <c r="G1309" s="7">
        <v>195</v>
      </c>
      <c r="H1309" s="7">
        <v>135</v>
      </c>
      <c r="I1309" s="7">
        <f>SUM(HousingProblemsTbl5[[#This Row],[T7_est109]:[T7_est151]])</f>
        <v>585</v>
      </c>
      <c r="J1309" s="5">
        <f>IFERROR(HousingProblemsTbl5[[#This Row],[Total Rental Units with Severe Housing Problems and Equal to or less than 80% AMI]]/HousingProblemsTbl5[[#This Row],[Total Rental Units Equal to or less than 80% AMI]], "-")</f>
        <v>0.24786324786324787</v>
      </c>
    </row>
    <row r="1310" spans="1:10" x14ac:dyDescent="0.2">
      <c r="A1310">
        <v>13121005503</v>
      </c>
      <c r="B1310" s="7">
        <v>200</v>
      </c>
      <c r="C1310" s="7">
        <v>85</v>
      </c>
      <c r="D1310" s="7">
        <v>0</v>
      </c>
      <c r="E1310" s="7">
        <f>SUM(HousingProblemsTbl5[[#This Row],[T2_est77]:[T2_est91]])</f>
        <v>285</v>
      </c>
      <c r="F1310" s="7">
        <v>280</v>
      </c>
      <c r="G1310" s="7">
        <v>195</v>
      </c>
      <c r="H1310" s="7">
        <v>20</v>
      </c>
      <c r="I1310" s="7">
        <f>SUM(HousingProblemsTbl5[[#This Row],[T7_est109]:[T7_est151]])</f>
        <v>495</v>
      </c>
      <c r="J1310" s="5">
        <f>IFERROR(HousingProblemsTbl5[[#This Row],[Total Rental Units with Severe Housing Problems and Equal to or less than 80% AMI]]/HousingProblemsTbl5[[#This Row],[Total Rental Units Equal to or less than 80% AMI]], "-")</f>
        <v>0.5757575757575758</v>
      </c>
    </row>
    <row r="1311" spans="1:10" x14ac:dyDescent="0.2">
      <c r="A1311">
        <v>13121005504</v>
      </c>
      <c r="B1311" s="7">
        <v>95</v>
      </c>
      <c r="C1311" s="7">
        <v>0</v>
      </c>
      <c r="D1311" s="7">
        <v>0</v>
      </c>
      <c r="E1311" s="7">
        <f>SUM(HousingProblemsTbl5[[#This Row],[T2_est77]:[T2_est91]])</f>
        <v>95</v>
      </c>
      <c r="F1311" s="7">
        <v>155</v>
      </c>
      <c r="G1311" s="7">
        <v>20</v>
      </c>
      <c r="H1311" s="7">
        <v>25</v>
      </c>
      <c r="I1311" s="7">
        <f>SUM(HousingProblemsTbl5[[#This Row],[T7_est109]:[T7_est151]])</f>
        <v>200</v>
      </c>
      <c r="J1311" s="5">
        <f>IFERROR(HousingProblemsTbl5[[#This Row],[Total Rental Units with Severe Housing Problems and Equal to or less than 80% AMI]]/HousingProblemsTbl5[[#This Row],[Total Rental Units Equal to or less than 80% AMI]], "-")</f>
        <v>0.47499999999999998</v>
      </c>
    </row>
    <row r="1312" spans="1:10" x14ac:dyDescent="0.2">
      <c r="A1312">
        <v>13121005700</v>
      </c>
      <c r="B1312" s="7">
        <v>90</v>
      </c>
      <c r="C1312" s="7">
        <v>65</v>
      </c>
      <c r="D1312" s="7">
        <v>0</v>
      </c>
      <c r="E1312" s="7">
        <f>SUM(HousingProblemsTbl5[[#This Row],[T2_est77]:[T2_est91]])</f>
        <v>155</v>
      </c>
      <c r="F1312" s="7">
        <v>200</v>
      </c>
      <c r="G1312" s="7">
        <v>115</v>
      </c>
      <c r="H1312" s="7">
        <v>125</v>
      </c>
      <c r="I1312" s="7">
        <f>SUM(HousingProblemsTbl5[[#This Row],[T7_est109]:[T7_est151]])</f>
        <v>440</v>
      </c>
      <c r="J1312" s="5">
        <f>IFERROR(HousingProblemsTbl5[[#This Row],[Total Rental Units with Severe Housing Problems and Equal to or less than 80% AMI]]/HousingProblemsTbl5[[#This Row],[Total Rental Units Equal to or less than 80% AMI]], "-")</f>
        <v>0.35227272727272729</v>
      </c>
    </row>
    <row r="1313" spans="1:10" x14ac:dyDescent="0.2">
      <c r="A1313">
        <v>13121005800</v>
      </c>
      <c r="B1313" s="7">
        <v>45</v>
      </c>
      <c r="C1313" s="7">
        <v>4</v>
      </c>
      <c r="D1313" s="7">
        <v>0</v>
      </c>
      <c r="E1313" s="7">
        <f>SUM(HousingProblemsTbl5[[#This Row],[T2_est77]:[T2_est91]])</f>
        <v>49</v>
      </c>
      <c r="F1313" s="7">
        <v>55</v>
      </c>
      <c r="G1313" s="7">
        <v>65</v>
      </c>
      <c r="H1313" s="7">
        <v>40</v>
      </c>
      <c r="I1313" s="7">
        <f>SUM(HousingProblemsTbl5[[#This Row],[T7_est109]:[T7_est151]])</f>
        <v>160</v>
      </c>
      <c r="J1313" s="5">
        <f>IFERROR(HousingProblemsTbl5[[#This Row],[Total Rental Units with Severe Housing Problems and Equal to or less than 80% AMI]]/HousingProblemsTbl5[[#This Row],[Total Rental Units Equal to or less than 80% AMI]], "-")</f>
        <v>0.30625000000000002</v>
      </c>
    </row>
    <row r="1314" spans="1:10" x14ac:dyDescent="0.2">
      <c r="A1314">
        <v>13121006000</v>
      </c>
      <c r="B1314" s="7">
        <v>205</v>
      </c>
      <c r="C1314" s="7">
        <v>20</v>
      </c>
      <c r="D1314" s="7">
        <v>0</v>
      </c>
      <c r="E1314" s="7">
        <f>SUM(HousingProblemsTbl5[[#This Row],[T2_est77]:[T2_est91]])</f>
        <v>225</v>
      </c>
      <c r="F1314" s="7">
        <v>300</v>
      </c>
      <c r="G1314" s="7">
        <v>140</v>
      </c>
      <c r="H1314" s="7">
        <v>170</v>
      </c>
      <c r="I1314" s="7">
        <f>SUM(HousingProblemsTbl5[[#This Row],[T7_est109]:[T7_est151]])</f>
        <v>610</v>
      </c>
      <c r="J1314" s="5">
        <f>IFERROR(HousingProblemsTbl5[[#This Row],[Total Rental Units with Severe Housing Problems and Equal to or less than 80% AMI]]/HousingProblemsTbl5[[#This Row],[Total Rental Units Equal to or less than 80% AMI]], "-")</f>
        <v>0.36885245901639346</v>
      </c>
    </row>
    <row r="1315" spans="1:10" x14ac:dyDescent="0.2">
      <c r="A1315">
        <v>13121006100</v>
      </c>
      <c r="B1315" s="7">
        <v>235</v>
      </c>
      <c r="C1315" s="7">
        <v>40</v>
      </c>
      <c r="D1315" s="7">
        <v>0</v>
      </c>
      <c r="E1315" s="7">
        <f>SUM(HousingProblemsTbl5[[#This Row],[T2_est77]:[T2_est91]])</f>
        <v>275</v>
      </c>
      <c r="F1315" s="7">
        <v>250</v>
      </c>
      <c r="G1315" s="7">
        <v>95</v>
      </c>
      <c r="H1315" s="7">
        <v>175</v>
      </c>
      <c r="I1315" s="7">
        <f>SUM(HousingProblemsTbl5[[#This Row],[T7_est109]:[T7_est151]])</f>
        <v>520</v>
      </c>
      <c r="J1315" s="5">
        <f>IFERROR(HousingProblemsTbl5[[#This Row],[Total Rental Units with Severe Housing Problems and Equal to or less than 80% AMI]]/HousingProblemsTbl5[[#This Row],[Total Rental Units Equal to or less than 80% AMI]], "-")</f>
        <v>0.52884615384615385</v>
      </c>
    </row>
    <row r="1316" spans="1:10" x14ac:dyDescent="0.2">
      <c r="A1316">
        <v>13121006200</v>
      </c>
      <c r="B1316" s="7">
        <v>30</v>
      </c>
      <c r="C1316" s="7">
        <v>4</v>
      </c>
      <c r="D1316" s="7">
        <v>0</v>
      </c>
      <c r="E1316" s="7">
        <f>SUM(HousingProblemsTbl5[[#This Row],[T2_est77]:[T2_est91]])</f>
        <v>34</v>
      </c>
      <c r="F1316" s="7">
        <v>115</v>
      </c>
      <c r="G1316" s="7">
        <v>45</v>
      </c>
      <c r="H1316" s="7">
        <v>85</v>
      </c>
      <c r="I1316" s="7">
        <f>SUM(HousingProblemsTbl5[[#This Row],[T7_est109]:[T7_est151]])</f>
        <v>245</v>
      </c>
      <c r="J1316" s="5">
        <f>IFERROR(HousingProblemsTbl5[[#This Row],[Total Rental Units with Severe Housing Problems and Equal to or less than 80% AMI]]/HousingProblemsTbl5[[#This Row],[Total Rental Units Equal to or less than 80% AMI]], "-")</f>
        <v>0.13877551020408163</v>
      </c>
    </row>
    <row r="1317" spans="1:10" x14ac:dyDescent="0.2">
      <c r="A1317">
        <v>13121006300</v>
      </c>
      <c r="B1317" s="7">
        <v>120</v>
      </c>
      <c r="C1317" s="7">
        <v>4</v>
      </c>
      <c r="D1317" s="7">
        <v>0</v>
      </c>
      <c r="E1317" s="7">
        <f>SUM(HousingProblemsTbl5[[#This Row],[T2_est77]:[T2_est91]])</f>
        <v>124</v>
      </c>
      <c r="F1317" s="7">
        <v>180</v>
      </c>
      <c r="G1317" s="7">
        <v>80</v>
      </c>
      <c r="H1317" s="7">
        <v>75</v>
      </c>
      <c r="I1317" s="7">
        <f>SUM(HousingProblemsTbl5[[#This Row],[T7_est109]:[T7_est151]])</f>
        <v>335</v>
      </c>
      <c r="J1317" s="5">
        <f>IFERROR(HousingProblemsTbl5[[#This Row],[Total Rental Units with Severe Housing Problems and Equal to or less than 80% AMI]]/HousingProblemsTbl5[[#This Row],[Total Rental Units Equal to or less than 80% AMI]], "-")</f>
        <v>0.37014925373134328</v>
      </c>
    </row>
    <row r="1318" spans="1:10" x14ac:dyDescent="0.2">
      <c r="A1318">
        <v>13121006400</v>
      </c>
      <c r="B1318" s="7">
        <v>60</v>
      </c>
      <c r="C1318" s="7">
        <v>15</v>
      </c>
      <c r="D1318" s="7">
        <v>0</v>
      </c>
      <c r="E1318" s="7">
        <f>SUM(HousingProblemsTbl5[[#This Row],[T2_est77]:[T2_est91]])</f>
        <v>75</v>
      </c>
      <c r="F1318" s="7">
        <v>80</v>
      </c>
      <c r="G1318" s="7">
        <v>50</v>
      </c>
      <c r="H1318" s="7">
        <v>60</v>
      </c>
      <c r="I1318" s="7">
        <f>SUM(HousingProblemsTbl5[[#This Row],[T7_est109]:[T7_est151]])</f>
        <v>190</v>
      </c>
      <c r="J1318" s="5">
        <f>IFERROR(HousingProblemsTbl5[[#This Row],[Total Rental Units with Severe Housing Problems and Equal to or less than 80% AMI]]/HousingProblemsTbl5[[#This Row],[Total Rental Units Equal to or less than 80% AMI]], "-")</f>
        <v>0.39473684210526316</v>
      </c>
    </row>
    <row r="1319" spans="1:10" x14ac:dyDescent="0.2">
      <c r="A1319">
        <v>13121006500</v>
      </c>
      <c r="B1319" s="7">
        <v>185</v>
      </c>
      <c r="C1319" s="7">
        <v>65</v>
      </c>
      <c r="D1319" s="7">
        <v>10</v>
      </c>
      <c r="E1319" s="7">
        <f>SUM(HousingProblemsTbl5[[#This Row],[T2_est77]:[T2_est91]])</f>
        <v>260</v>
      </c>
      <c r="F1319" s="7">
        <v>270</v>
      </c>
      <c r="G1319" s="7">
        <v>140</v>
      </c>
      <c r="H1319" s="7">
        <v>85</v>
      </c>
      <c r="I1319" s="7">
        <f>SUM(HousingProblemsTbl5[[#This Row],[T7_est109]:[T7_est151]])</f>
        <v>495</v>
      </c>
      <c r="J1319" s="5">
        <f>IFERROR(HousingProblemsTbl5[[#This Row],[Total Rental Units with Severe Housing Problems and Equal to or less than 80% AMI]]/HousingProblemsTbl5[[#This Row],[Total Rental Units Equal to or less than 80% AMI]], "-")</f>
        <v>0.5252525252525253</v>
      </c>
    </row>
    <row r="1320" spans="1:10" x14ac:dyDescent="0.2">
      <c r="A1320">
        <v>13121006601</v>
      </c>
      <c r="B1320" s="7">
        <v>75</v>
      </c>
      <c r="C1320" s="7">
        <v>35</v>
      </c>
      <c r="D1320" s="7">
        <v>0</v>
      </c>
      <c r="E1320" s="7">
        <f>SUM(HousingProblemsTbl5[[#This Row],[T2_est77]:[T2_est91]])</f>
        <v>110</v>
      </c>
      <c r="F1320" s="7">
        <v>100</v>
      </c>
      <c r="G1320" s="7">
        <v>65</v>
      </c>
      <c r="H1320" s="7">
        <v>30</v>
      </c>
      <c r="I1320" s="7">
        <f>SUM(HousingProblemsTbl5[[#This Row],[T7_est109]:[T7_est151]])</f>
        <v>195</v>
      </c>
      <c r="J1320" s="5">
        <f>IFERROR(HousingProblemsTbl5[[#This Row],[Total Rental Units with Severe Housing Problems and Equal to or less than 80% AMI]]/HousingProblemsTbl5[[#This Row],[Total Rental Units Equal to or less than 80% AMI]], "-")</f>
        <v>0.5641025641025641</v>
      </c>
    </row>
    <row r="1321" spans="1:10" x14ac:dyDescent="0.2">
      <c r="A1321">
        <v>13121006602</v>
      </c>
      <c r="B1321" s="7">
        <v>75</v>
      </c>
      <c r="C1321" s="7">
        <v>15</v>
      </c>
      <c r="D1321" s="7">
        <v>0</v>
      </c>
      <c r="E1321" s="7">
        <f>SUM(HousingProblemsTbl5[[#This Row],[T2_est77]:[T2_est91]])</f>
        <v>90</v>
      </c>
      <c r="F1321" s="7">
        <v>105</v>
      </c>
      <c r="G1321" s="7">
        <v>80</v>
      </c>
      <c r="H1321" s="7">
        <v>70</v>
      </c>
      <c r="I1321" s="7">
        <f>SUM(HousingProblemsTbl5[[#This Row],[T7_est109]:[T7_est151]])</f>
        <v>255</v>
      </c>
      <c r="J1321" s="5">
        <f>IFERROR(HousingProblemsTbl5[[#This Row],[Total Rental Units with Severe Housing Problems and Equal to or less than 80% AMI]]/HousingProblemsTbl5[[#This Row],[Total Rental Units Equal to or less than 80% AMI]], "-")</f>
        <v>0.35294117647058826</v>
      </c>
    </row>
    <row r="1322" spans="1:10" x14ac:dyDescent="0.2">
      <c r="A1322">
        <v>13121006701</v>
      </c>
      <c r="B1322" s="7">
        <v>155</v>
      </c>
      <c r="C1322" s="7">
        <v>30</v>
      </c>
      <c r="D1322" s="7">
        <v>150</v>
      </c>
      <c r="E1322" s="7">
        <f>SUM(HousingProblemsTbl5[[#This Row],[T2_est77]:[T2_est91]])</f>
        <v>335</v>
      </c>
      <c r="F1322" s="7">
        <v>320</v>
      </c>
      <c r="G1322" s="7">
        <v>115</v>
      </c>
      <c r="H1322" s="7">
        <v>230</v>
      </c>
      <c r="I1322" s="7">
        <f>SUM(HousingProblemsTbl5[[#This Row],[T7_est109]:[T7_est151]])</f>
        <v>665</v>
      </c>
      <c r="J1322" s="5">
        <f>IFERROR(HousingProblemsTbl5[[#This Row],[Total Rental Units with Severe Housing Problems and Equal to or less than 80% AMI]]/HousingProblemsTbl5[[#This Row],[Total Rental Units Equal to or less than 80% AMI]], "-")</f>
        <v>0.50375939849624063</v>
      </c>
    </row>
    <row r="1323" spans="1:10" x14ac:dyDescent="0.2">
      <c r="A1323">
        <v>13121006702</v>
      </c>
      <c r="B1323" s="7">
        <v>180</v>
      </c>
      <c r="C1323" s="7">
        <v>0</v>
      </c>
      <c r="D1323" s="7">
        <v>0</v>
      </c>
      <c r="E1323" s="7">
        <f>SUM(HousingProblemsTbl5[[#This Row],[T2_est77]:[T2_est91]])</f>
        <v>180</v>
      </c>
      <c r="F1323" s="7">
        <v>250</v>
      </c>
      <c r="G1323" s="7">
        <v>45</v>
      </c>
      <c r="H1323" s="7">
        <v>60</v>
      </c>
      <c r="I1323" s="7">
        <f>SUM(HousingProblemsTbl5[[#This Row],[T7_est109]:[T7_est151]])</f>
        <v>355</v>
      </c>
      <c r="J1323" s="5">
        <f>IFERROR(HousingProblemsTbl5[[#This Row],[Total Rental Units with Severe Housing Problems and Equal to or less than 80% AMI]]/HousingProblemsTbl5[[#This Row],[Total Rental Units Equal to or less than 80% AMI]], "-")</f>
        <v>0.50704225352112675</v>
      </c>
    </row>
    <row r="1324" spans="1:10" x14ac:dyDescent="0.2">
      <c r="A1324">
        <v>13121006801</v>
      </c>
      <c r="B1324" s="7">
        <v>0</v>
      </c>
      <c r="C1324" s="7">
        <v>0</v>
      </c>
      <c r="D1324" s="7">
        <v>0</v>
      </c>
      <c r="E1324" s="7">
        <f>SUM(HousingProblemsTbl5[[#This Row],[T2_est77]:[T2_est91]])</f>
        <v>0</v>
      </c>
      <c r="F1324" s="7">
        <v>0</v>
      </c>
      <c r="G1324" s="7">
        <v>0</v>
      </c>
      <c r="H1324" s="7">
        <v>0</v>
      </c>
      <c r="I1324" s="7">
        <f>SUM(HousingProblemsTbl5[[#This Row],[T7_est109]:[T7_est151]])</f>
        <v>0</v>
      </c>
      <c r="J132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325" spans="1:10" x14ac:dyDescent="0.2">
      <c r="A1325">
        <v>13121006802</v>
      </c>
      <c r="B1325" s="7">
        <v>220</v>
      </c>
      <c r="C1325" s="7">
        <v>0</v>
      </c>
      <c r="D1325" s="7">
        <v>0</v>
      </c>
      <c r="E1325" s="7">
        <f>SUM(HousingProblemsTbl5[[#This Row],[T2_est77]:[T2_est91]])</f>
        <v>220</v>
      </c>
      <c r="F1325" s="7">
        <v>410</v>
      </c>
      <c r="G1325" s="7">
        <v>30</v>
      </c>
      <c r="H1325" s="7">
        <v>0</v>
      </c>
      <c r="I1325" s="7">
        <f>SUM(HousingProblemsTbl5[[#This Row],[T7_est109]:[T7_est151]])</f>
        <v>440</v>
      </c>
      <c r="J132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326" spans="1:10" x14ac:dyDescent="0.2">
      <c r="A1326">
        <v>13121006900</v>
      </c>
      <c r="B1326" s="7">
        <v>120</v>
      </c>
      <c r="C1326" s="7">
        <v>15</v>
      </c>
      <c r="D1326" s="7">
        <v>10</v>
      </c>
      <c r="E1326" s="7">
        <f>SUM(HousingProblemsTbl5[[#This Row],[T2_est77]:[T2_est91]])</f>
        <v>145</v>
      </c>
      <c r="F1326" s="7">
        <v>190</v>
      </c>
      <c r="G1326" s="7">
        <v>60</v>
      </c>
      <c r="H1326" s="7">
        <v>160</v>
      </c>
      <c r="I1326" s="7">
        <f>SUM(HousingProblemsTbl5[[#This Row],[T7_est109]:[T7_est151]])</f>
        <v>410</v>
      </c>
      <c r="J1326" s="5">
        <f>IFERROR(HousingProblemsTbl5[[#This Row],[Total Rental Units with Severe Housing Problems and Equal to or less than 80% AMI]]/HousingProblemsTbl5[[#This Row],[Total Rental Units Equal to or less than 80% AMI]], "-")</f>
        <v>0.35365853658536583</v>
      </c>
    </row>
    <row r="1327" spans="1:10" x14ac:dyDescent="0.2">
      <c r="A1327">
        <v>13121007001</v>
      </c>
      <c r="B1327" s="7">
        <v>295</v>
      </c>
      <c r="C1327" s="7">
        <v>30</v>
      </c>
      <c r="D1327" s="7">
        <v>0</v>
      </c>
      <c r="E1327" s="7">
        <f>SUM(HousingProblemsTbl5[[#This Row],[T2_est77]:[T2_est91]])</f>
        <v>325</v>
      </c>
      <c r="F1327" s="7">
        <v>330</v>
      </c>
      <c r="G1327" s="7">
        <v>280</v>
      </c>
      <c r="H1327" s="7">
        <v>180</v>
      </c>
      <c r="I1327" s="7">
        <f>SUM(HousingProblemsTbl5[[#This Row],[T7_est109]:[T7_est151]])</f>
        <v>790</v>
      </c>
      <c r="J1327" s="5">
        <f>IFERROR(HousingProblemsTbl5[[#This Row],[Total Rental Units with Severe Housing Problems and Equal to or less than 80% AMI]]/HousingProblemsTbl5[[#This Row],[Total Rental Units Equal to or less than 80% AMI]], "-")</f>
        <v>0.41139240506329117</v>
      </c>
    </row>
    <row r="1328" spans="1:10" x14ac:dyDescent="0.2">
      <c r="A1328">
        <v>13121007002</v>
      </c>
      <c r="B1328" s="7">
        <v>215</v>
      </c>
      <c r="C1328" s="7">
        <v>0</v>
      </c>
      <c r="D1328" s="7">
        <v>0</v>
      </c>
      <c r="E1328" s="7">
        <f>SUM(HousingProblemsTbl5[[#This Row],[T2_est77]:[T2_est91]])</f>
        <v>215</v>
      </c>
      <c r="F1328" s="7">
        <v>225</v>
      </c>
      <c r="G1328" s="7">
        <v>120</v>
      </c>
      <c r="H1328" s="7">
        <v>170</v>
      </c>
      <c r="I1328" s="7">
        <f>SUM(HousingProblemsTbl5[[#This Row],[T7_est109]:[T7_est151]])</f>
        <v>515</v>
      </c>
      <c r="J1328" s="5">
        <f>IFERROR(HousingProblemsTbl5[[#This Row],[Total Rental Units with Severe Housing Problems and Equal to or less than 80% AMI]]/HousingProblemsTbl5[[#This Row],[Total Rental Units Equal to or less than 80% AMI]], "-")</f>
        <v>0.41747572815533979</v>
      </c>
    </row>
    <row r="1329" spans="1:10" x14ac:dyDescent="0.2">
      <c r="A1329">
        <v>13121007100</v>
      </c>
      <c r="B1329" s="7">
        <v>185</v>
      </c>
      <c r="C1329" s="7">
        <v>45</v>
      </c>
      <c r="D1329" s="7">
        <v>15</v>
      </c>
      <c r="E1329" s="7">
        <f>SUM(HousingProblemsTbl5[[#This Row],[T2_est77]:[T2_est91]])</f>
        <v>245</v>
      </c>
      <c r="F1329" s="7">
        <v>240</v>
      </c>
      <c r="G1329" s="7">
        <v>165</v>
      </c>
      <c r="H1329" s="7">
        <v>70</v>
      </c>
      <c r="I1329" s="7">
        <f>SUM(HousingProblemsTbl5[[#This Row],[T7_est109]:[T7_est151]])</f>
        <v>475</v>
      </c>
      <c r="J1329" s="5">
        <f>IFERROR(HousingProblemsTbl5[[#This Row],[Total Rental Units with Severe Housing Problems and Equal to or less than 80% AMI]]/HousingProblemsTbl5[[#This Row],[Total Rental Units Equal to or less than 80% AMI]], "-")</f>
        <v>0.51578947368421058</v>
      </c>
    </row>
    <row r="1330" spans="1:10" x14ac:dyDescent="0.2">
      <c r="A1330">
        <v>13121007200</v>
      </c>
      <c r="B1330" s="7">
        <v>120</v>
      </c>
      <c r="C1330" s="7">
        <v>20</v>
      </c>
      <c r="D1330" s="7">
        <v>0</v>
      </c>
      <c r="E1330" s="7">
        <f>SUM(HousingProblemsTbl5[[#This Row],[T2_est77]:[T2_est91]])</f>
        <v>140</v>
      </c>
      <c r="F1330" s="7">
        <v>170</v>
      </c>
      <c r="G1330" s="7">
        <v>95</v>
      </c>
      <c r="H1330" s="7">
        <v>50</v>
      </c>
      <c r="I1330" s="7">
        <f>SUM(HousingProblemsTbl5[[#This Row],[T7_est109]:[T7_est151]])</f>
        <v>315</v>
      </c>
      <c r="J1330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1331" spans="1:10" x14ac:dyDescent="0.2">
      <c r="A1331">
        <v>13121007301</v>
      </c>
      <c r="B1331" s="7">
        <v>175</v>
      </c>
      <c r="C1331" s="7">
        <v>275</v>
      </c>
      <c r="D1331" s="7">
        <v>0</v>
      </c>
      <c r="E1331" s="7">
        <f>SUM(HousingProblemsTbl5[[#This Row],[T2_est77]:[T2_est91]])</f>
        <v>450</v>
      </c>
      <c r="F1331" s="7">
        <v>345</v>
      </c>
      <c r="G1331" s="7">
        <v>495</v>
      </c>
      <c r="H1331" s="7">
        <v>130</v>
      </c>
      <c r="I1331" s="7">
        <f>SUM(HousingProblemsTbl5[[#This Row],[T7_est109]:[T7_est151]])</f>
        <v>970</v>
      </c>
      <c r="J1331" s="5">
        <f>IFERROR(HousingProblemsTbl5[[#This Row],[Total Rental Units with Severe Housing Problems and Equal to or less than 80% AMI]]/HousingProblemsTbl5[[#This Row],[Total Rental Units Equal to or less than 80% AMI]], "-")</f>
        <v>0.46391752577319589</v>
      </c>
    </row>
    <row r="1332" spans="1:10" x14ac:dyDescent="0.2">
      <c r="A1332">
        <v>13121007302</v>
      </c>
      <c r="B1332" s="7">
        <v>105</v>
      </c>
      <c r="C1332" s="7">
        <v>55</v>
      </c>
      <c r="D1332" s="7">
        <v>0</v>
      </c>
      <c r="E1332" s="7">
        <f>SUM(HousingProblemsTbl5[[#This Row],[T2_est77]:[T2_est91]])</f>
        <v>160</v>
      </c>
      <c r="F1332" s="7">
        <v>480</v>
      </c>
      <c r="G1332" s="7">
        <v>185</v>
      </c>
      <c r="H1332" s="7">
        <v>125</v>
      </c>
      <c r="I1332" s="7">
        <f>SUM(HousingProblemsTbl5[[#This Row],[T7_est109]:[T7_est151]])</f>
        <v>790</v>
      </c>
      <c r="J1332" s="5">
        <f>IFERROR(HousingProblemsTbl5[[#This Row],[Total Rental Units with Severe Housing Problems and Equal to or less than 80% AMI]]/HousingProblemsTbl5[[#This Row],[Total Rental Units Equal to or less than 80% AMI]], "-")</f>
        <v>0.20253164556962025</v>
      </c>
    </row>
    <row r="1333" spans="1:10" x14ac:dyDescent="0.2">
      <c r="A1333">
        <v>13121007400</v>
      </c>
      <c r="B1333" s="7">
        <v>335</v>
      </c>
      <c r="C1333" s="7">
        <v>35</v>
      </c>
      <c r="D1333" s="7">
        <v>0</v>
      </c>
      <c r="E1333" s="7">
        <f>SUM(HousingProblemsTbl5[[#This Row],[T2_est77]:[T2_est91]])</f>
        <v>370</v>
      </c>
      <c r="F1333" s="7">
        <v>590</v>
      </c>
      <c r="G1333" s="7">
        <v>270</v>
      </c>
      <c r="H1333" s="7">
        <v>140</v>
      </c>
      <c r="I1333" s="7">
        <f>SUM(HousingProblemsTbl5[[#This Row],[T7_est109]:[T7_est151]])</f>
        <v>1000</v>
      </c>
      <c r="J1333" s="5">
        <f>IFERROR(HousingProblemsTbl5[[#This Row],[Total Rental Units with Severe Housing Problems and Equal to or less than 80% AMI]]/HousingProblemsTbl5[[#This Row],[Total Rental Units Equal to or less than 80% AMI]], "-")</f>
        <v>0.37</v>
      </c>
    </row>
    <row r="1334" spans="1:10" x14ac:dyDescent="0.2">
      <c r="A1334">
        <v>13121007500</v>
      </c>
      <c r="B1334" s="7">
        <v>325</v>
      </c>
      <c r="C1334" s="7">
        <v>85</v>
      </c>
      <c r="D1334" s="7">
        <v>45</v>
      </c>
      <c r="E1334" s="7">
        <f>SUM(HousingProblemsTbl5[[#This Row],[T2_est77]:[T2_est91]])</f>
        <v>455</v>
      </c>
      <c r="F1334" s="7">
        <v>560</v>
      </c>
      <c r="G1334" s="7">
        <v>210</v>
      </c>
      <c r="H1334" s="7">
        <v>105</v>
      </c>
      <c r="I1334" s="7">
        <f>SUM(HousingProblemsTbl5[[#This Row],[T7_est109]:[T7_est151]])</f>
        <v>875</v>
      </c>
      <c r="J1334" s="5">
        <f>IFERROR(HousingProblemsTbl5[[#This Row],[Total Rental Units with Severe Housing Problems and Equal to or less than 80% AMI]]/HousingProblemsTbl5[[#This Row],[Total Rental Units Equal to or less than 80% AMI]], "-")</f>
        <v>0.52</v>
      </c>
    </row>
    <row r="1335" spans="1:10" x14ac:dyDescent="0.2">
      <c r="A1335">
        <v>13121007602</v>
      </c>
      <c r="B1335" s="7">
        <v>210</v>
      </c>
      <c r="C1335" s="7">
        <v>20</v>
      </c>
      <c r="D1335" s="7">
        <v>0</v>
      </c>
      <c r="E1335" s="7">
        <f>SUM(HousingProblemsTbl5[[#This Row],[T2_est77]:[T2_est91]])</f>
        <v>230</v>
      </c>
      <c r="F1335" s="7">
        <v>260</v>
      </c>
      <c r="G1335" s="7">
        <v>160</v>
      </c>
      <c r="H1335" s="7">
        <v>70</v>
      </c>
      <c r="I1335" s="7">
        <f>SUM(HousingProblemsTbl5[[#This Row],[T7_est109]:[T7_est151]])</f>
        <v>490</v>
      </c>
      <c r="J1335" s="5">
        <f>IFERROR(HousingProblemsTbl5[[#This Row],[Total Rental Units with Severe Housing Problems and Equal to or less than 80% AMI]]/HousingProblemsTbl5[[#This Row],[Total Rental Units Equal to or less than 80% AMI]], "-")</f>
        <v>0.46938775510204084</v>
      </c>
    </row>
    <row r="1336" spans="1:10" x14ac:dyDescent="0.2">
      <c r="A1336">
        <v>13121007603</v>
      </c>
      <c r="B1336" s="7">
        <v>895</v>
      </c>
      <c r="C1336" s="7">
        <v>65</v>
      </c>
      <c r="D1336" s="7">
        <v>0</v>
      </c>
      <c r="E1336" s="7">
        <f>SUM(HousingProblemsTbl5[[#This Row],[T2_est77]:[T2_est91]])</f>
        <v>960</v>
      </c>
      <c r="F1336" s="7">
        <v>1375</v>
      </c>
      <c r="G1336" s="7">
        <v>175</v>
      </c>
      <c r="H1336" s="7">
        <v>170</v>
      </c>
      <c r="I1336" s="7">
        <f>SUM(HousingProblemsTbl5[[#This Row],[T7_est109]:[T7_est151]])</f>
        <v>1720</v>
      </c>
      <c r="J1336" s="5">
        <f>IFERROR(HousingProblemsTbl5[[#This Row],[Total Rental Units with Severe Housing Problems and Equal to or less than 80% AMI]]/HousingProblemsTbl5[[#This Row],[Total Rental Units Equal to or less than 80% AMI]], "-")</f>
        <v>0.55813953488372092</v>
      </c>
    </row>
    <row r="1337" spans="1:10" x14ac:dyDescent="0.2">
      <c r="A1337">
        <v>13121007604</v>
      </c>
      <c r="B1337" s="7">
        <v>255</v>
      </c>
      <c r="C1337" s="7">
        <v>10</v>
      </c>
      <c r="D1337" s="7">
        <v>0</v>
      </c>
      <c r="E1337" s="7">
        <f>SUM(HousingProblemsTbl5[[#This Row],[T2_est77]:[T2_est91]])</f>
        <v>265</v>
      </c>
      <c r="F1337" s="7">
        <v>430</v>
      </c>
      <c r="G1337" s="7">
        <v>365</v>
      </c>
      <c r="H1337" s="7">
        <v>210</v>
      </c>
      <c r="I1337" s="7">
        <f>SUM(HousingProblemsTbl5[[#This Row],[T7_est109]:[T7_est151]])</f>
        <v>1005</v>
      </c>
      <c r="J1337" s="5">
        <f>IFERROR(HousingProblemsTbl5[[#This Row],[Total Rental Units with Severe Housing Problems and Equal to or less than 80% AMI]]/HousingProblemsTbl5[[#This Row],[Total Rental Units Equal to or less than 80% AMI]], "-")</f>
        <v>0.26368159203980102</v>
      </c>
    </row>
    <row r="1338" spans="1:10" x14ac:dyDescent="0.2">
      <c r="A1338">
        <v>13121007703</v>
      </c>
      <c r="B1338" s="7">
        <v>190</v>
      </c>
      <c r="C1338" s="7">
        <v>130</v>
      </c>
      <c r="D1338" s="7">
        <v>0</v>
      </c>
      <c r="E1338" s="7">
        <f>SUM(HousingProblemsTbl5[[#This Row],[T2_est77]:[T2_est91]])</f>
        <v>320</v>
      </c>
      <c r="F1338" s="7">
        <v>200</v>
      </c>
      <c r="G1338" s="7">
        <v>270</v>
      </c>
      <c r="H1338" s="7">
        <v>155</v>
      </c>
      <c r="I1338" s="7">
        <f>SUM(HousingProblemsTbl5[[#This Row],[T7_est109]:[T7_est151]])</f>
        <v>625</v>
      </c>
      <c r="J1338" s="5">
        <f>IFERROR(HousingProblemsTbl5[[#This Row],[Total Rental Units with Severe Housing Problems and Equal to or less than 80% AMI]]/HousingProblemsTbl5[[#This Row],[Total Rental Units Equal to or less than 80% AMI]], "-")</f>
        <v>0.51200000000000001</v>
      </c>
    </row>
    <row r="1339" spans="1:10" x14ac:dyDescent="0.2">
      <c r="A1339">
        <v>13121007705</v>
      </c>
      <c r="B1339" s="7">
        <v>340</v>
      </c>
      <c r="C1339" s="7">
        <v>90</v>
      </c>
      <c r="D1339" s="7">
        <v>0</v>
      </c>
      <c r="E1339" s="7">
        <f>SUM(HousingProblemsTbl5[[#This Row],[T2_est77]:[T2_est91]])</f>
        <v>430</v>
      </c>
      <c r="F1339" s="7">
        <v>505</v>
      </c>
      <c r="G1339" s="7">
        <v>570</v>
      </c>
      <c r="H1339" s="7">
        <v>370</v>
      </c>
      <c r="I1339" s="7">
        <f>SUM(HousingProblemsTbl5[[#This Row],[T7_est109]:[T7_est151]])</f>
        <v>1445</v>
      </c>
      <c r="J1339" s="5">
        <f>IFERROR(HousingProblemsTbl5[[#This Row],[Total Rental Units with Severe Housing Problems and Equal to or less than 80% AMI]]/HousingProblemsTbl5[[#This Row],[Total Rental Units Equal to or less than 80% AMI]], "-")</f>
        <v>0.29757785467128028</v>
      </c>
    </row>
    <row r="1340" spans="1:10" x14ac:dyDescent="0.2">
      <c r="A1340">
        <v>13121007707</v>
      </c>
      <c r="B1340" s="7">
        <v>150</v>
      </c>
      <c r="C1340" s="7">
        <v>0</v>
      </c>
      <c r="D1340" s="7">
        <v>0</v>
      </c>
      <c r="E1340" s="7">
        <f>SUM(HousingProblemsTbl5[[#This Row],[T2_est77]:[T2_est91]])</f>
        <v>150</v>
      </c>
      <c r="F1340" s="7">
        <v>175</v>
      </c>
      <c r="G1340" s="7">
        <v>10</v>
      </c>
      <c r="H1340" s="7">
        <v>70</v>
      </c>
      <c r="I1340" s="7">
        <f>SUM(HousingProblemsTbl5[[#This Row],[T7_est109]:[T7_est151]])</f>
        <v>255</v>
      </c>
      <c r="J1340" s="5">
        <f>IFERROR(HousingProblemsTbl5[[#This Row],[Total Rental Units with Severe Housing Problems and Equal to or less than 80% AMI]]/HousingProblemsTbl5[[#This Row],[Total Rental Units Equal to or less than 80% AMI]], "-")</f>
        <v>0.58823529411764708</v>
      </c>
    </row>
    <row r="1341" spans="1:10" x14ac:dyDescent="0.2">
      <c r="A1341">
        <v>13121007708</v>
      </c>
      <c r="B1341" s="7">
        <v>115</v>
      </c>
      <c r="C1341" s="7">
        <v>30</v>
      </c>
      <c r="D1341" s="7">
        <v>40</v>
      </c>
      <c r="E1341" s="7">
        <f>SUM(HousingProblemsTbl5[[#This Row],[T2_est77]:[T2_est91]])</f>
        <v>185</v>
      </c>
      <c r="F1341" s="7">
        <v>190</v>
      </c>
      <c r="G1341" s="7">
        <v>200</v>
      </c>
      <c r="H1341" s="7">
        <v>265</v>
      </c>
      <c r="I1341" s="7">
        <f>SUM(HousingProblemsTbl5[[#This Row],[T7_est109]:[T7_est151]])</f>
        <v>655</v>
      </c>
      <c r="J1341" s="5">
        <f>IFERROR(HousingProblemsTbl5[[#This Row],[Total Rental Units with Severe Housing Problems and Equal to or less than 80% AMI]]/HousingProblemsTbl5[[#This Row],[Total Rental Units Equal to or less than 80% AMI]], "-")</f>
        <v>0.28244274809160308</v>
      </c>
    </row>
    <row r="1342" spans="1:10" x14ac:dyDescent="0.2">
      <c r="A1342">
        <v>13121007709</v>
      </c>
      <c r="B1342" s="7">
        <v>135</v>
      </c>
      <c r="C1342" s="7">
        <v>100</v>
      </c>
      <c r="D1342" s="7">
        <v>0</v>
      </c>
      <c r="E1342" s="7">
        <f>SUM(HousingProblemsTbl5[[#This Row],[T2_est77]:[T2_est91]])</f>
        <v>235</v>
      </c>
      <c r="F1342" s="7">
        <v>135</v>
      </c>
      <c r="G1342" s="7">
        <v>100</v>
      </c>
      <c r="H1342" s="7">
        <v>30</v>
      </c>
      <c r="I1342" s="7">
        <f>SUM(HousingProblemsTbl5[[#This Row],[T7_est109]:[T7_est151]])</f>
        <v>265</v>
      </c>
      <c r="J1342" s="5">
        <f>IFERROR(HousingProblemsTbl5[[#This Row],[Total Rental Units with Severe Housing Problems and Equal to or less than 80% AMI]]/HousingProblemsTbl5[[#This Row],[Total Rental Units Equal to or less than 80% AMI]], "-")</f>
        <v>0.8867924528301887</v>
      </c>
    </row>
    <row r="1343" spans="1:10" x14ac:dyDescent="0.2">
      <c r="A1343">
        <v>13121007710</v>
      </c>
      <c r="B1343" s="7">
        <v>205</v>
      </c>
      <c r="C1343" s="7">
        <v>650</v>
      </c>
      <c r="D1343" s="7">
        <v>0</v>
      </c>
      <c r="E1343" s="7">
        <f>SUM(HousingProblemsTbl5[[#This Row],[T2_est77]:[T2_est91]])</f>
        <v>855</v>
      </c>
      <c r="F1343" s="7">
        <v>280</v>
      </c>
      <c r="G1343" s="7">
        <v>690</v>
      </c>
      <c r="H1343" s="7">
        <v>285</v>
      </c>
      <c r="I1343" s="7">
        <f>SUM(HousingProblemsTbl5[[#This Row],[T7_est109]:[T7_est151]])</f>
        <v>1255</v>
      </c>
      <c r="J1343" s="5">
        <f>IFERROR(HousingProblemsTbl5[[#This Row],[Total Rental Units with Severe Housing Problems and Equal to or less than 80% AMI]]/HousingProblemsTbl5[[#This Row],[Total Rental Units Equal to or less than 80% AMI]], "-")</f>
        <v>0.68127490039840632</v>
      </c>
    </row>
    <row r="1344" spans="1:10" x14ac:dyDescent="0.2">
      <c r="A1344">
        <v>13121007711</v>
      </c>
      <c r="B1344" s="7">
        <v>105</v>
      </c>
      <c r="C1344" s="7">
        <v>30</v>
      </c>
      <c r="D1344" s="7">
        <v>0</v>
      </c>
      <c r="E1344" s="7">
        <f>SUM(HousingProblemsTbl5[[#This Row],[T2_est77]:[T2_est91]])</f>
        <v>135</v>
      </c>
      <c r="F1344" s="7">
        <v>175</v>
      </c>
      <c r="G1344" s="7">
        <v>180</v>
      </c>
      <c r="H1344" s="7">
        <v>30</v>
      </c>
      <c r="I1344" s="7">
        <f>SUM(HousingProblemsTbl5[[#This Row],[T7_est109]:[T7_est151]])</f>
        <v>385</v>
      </c>
      <c r="J1344" s="5">
        <f>IFERROR(HousingProblemsTbl5[[#This Row],[Total Rental Units with Severe Housing Problems and Equal to or less than 80% AMI]]/HousingProblemsTbl5[[#This Row],[Total Rental Units Equal to or less than 80% AMI]], "-")</f>
        <v>0.35064935064935066</v>
      </c>
    </row>
    <row r="1345" spans="1:10" x14ac:dyDescent="0.2">
      <c r="A1345">
        <v>13121007805</v>
      </c>
      <c r="B1345" s="7">
        <v>125</v>
      </c>
      <c r="C1345" s="7">
        <v>65</v>
      </c>
      <c r="D1345" s="7">
        <v>0</v>
      </c>
      <c r="E1345" s="7">
        <f>SUM(HousingProblemsTbl5[[#This Row],[T2_est77]:[T2_est91]])</f>
        <v>190</v>
      </c>
      <c r="F1345" s="7">
        <v>330</v>
      </c>
      <c r="G1345" s="7">
        <v>275</v>
      </c>
      <c r="H1345" s="7">
        <v>425</v>
      </c>
      <c r="I1345" s="7">
        <f>SUM(HousingProblemsTbl5[[#This Row],[T7_est109]:[T7_est151]])</f>
        <v>1030</v>
      </c>
      <c r="J1345" s="5">
        <f>IFERROR(HousingProblemsTbl5[[#This Row],[Total Rental Units with Severe Housing Problems and Equal to or less than 80% AMI]]/HousingProblemsTbl5[[#This Row],[Total Rental Units Equal to or less than 80% AMI]], "-")</f>
        <v>0.18446601941747573</v>
      </c>
    </row>
    <row r="1346" spans="1:10" x14ac:dyDescent="0.2">
      <c r="A1346">
        <v>13121007806</v>
      </c>
      <c r="B1346" s="7">
        <v>215</v>
      </c>
      <c r="C1346" s="7">
        <v>75</v>
      </c>
      <c r="D1346" s="7">
        <v>0</v>
      </c>
      <c r="E1346" s="7">
        <f>SUM(HousingProblemsTbl5[[#This Row],[T2_est77]:[T2_est91]])</f>
        <v>290</v>
      </c>
      <c r="F1346" s="7">
        <v>275</v>
      </c>
      <c r="G1346" s="7">
        <v>215</v>
      </c>
      <c r="H1346" s="7">
        <v>385</v>
      </c>
      <c r="I1346" s="7">
        <f>SUM(HousingProblemsTbl5[[#This Row],[T7_est109]:[T7_est151]])</f>
        <v>875</v>
      </c>
      <c r="J1346" s="5">
        <f>IFERROR(HousingProblemsTbl5[[#This Row],[Total Rental Units with Severe Housing Problems and Equal to or less than 80% AMI]]/HousingProblemsTbl5[[#This Row],[Total Rental Units Equal to or less than 80% AMI]], "-")</f>
        <v>0.33142857142857141</v>
      </c>
    </row>
    <row r="1347" spans="1:10" x14ac:dyDescent="0.2">
      <c r="A1347">
        <v>13121007807</v>
      </c>
      <c r="B1347" s="7">
        <v>165</v>
      </c>
      <c r="C1347" s="7">
        <v>0</v>
      </c>
      <c r="D1347" s="7">
        <v>160</v>
      </c>
      <c r="E1347" s="7">
        <f>SUM(HousingProblemsTbl5[[#This Row],[T2_est77]:[T2_est91]])</f>
        <v>325</v>
      </c>
      <c r="F1347" s="7">
        <v>270</v>
      </c>
      <c r="G1347" s="7">
        <v>85</v>
      </c>
      <c r="H1347" s="7">
        <v>255</v>
      </c>
      <c r="I1347" s="7">
        <f>SUM(HousingProblemsTbl5[[#This Row],[T7_est109]:[T7_est151]])</f>
        <v>610</v>
      </c>
      <c r="J1347" s="5">
        <f>IFERROR(HousingProblemsTbl5[[#This Row],[Total Rental Units with Severe Housing Problems and Equal to or less than 80% AMI]]/HousingProblemsTbl5[[#This Row],[Total Rental Units Equal to or less than 80% AMI]], "-")</f>
        <v>0.53278688524590168</v>
      </c>
    </row>
    <row r="1348" spans="1:10" x14ac:dyDescent="0.2">
      <c r="A1348">
        <v>13121007808</v>
      </c>
      <c r="B1348" s="7">
        <v>430</v>
      </c>
      <c r="C1348" s="7">
        <v>15</v>
      </c>
      <c r="D1348" s="7">
        <v>0</v>
      </c>
      <c r="E1348" s="7">
        <f>SUM(HousingProblemsTbl5[[#This Row],[T2_est77]:[T2_est91]])</f>
        <v>445</v>
      </c>
      <c r="F1348" s="7">
        <v>785</v>
      </c>
      <c r="G1348" s="7">
        <v>160</v>
      </c>
      <c r="H1348" s="7">
        <v>90</v>
      </c>
      <c r="I1348" s="7">
        <f>SUM(HousingProblemsTbl5[[#This Row],[T7_est109]:[T7_est151]])</f>
        <v>1035</v>
      </c>
      <c r="J1348" s="5">
        <f>IFERROR(HousingProblemsTbl5[[#This Row],[Total Rental Units with Severe Housing Problems and Equal to or less than 80% AMI]]/HousingProblemsTbl5[[#This Row],[Total Rental Units Equal to or less than 80% AMI]], "-")</f>
        <v>0.42995169082125606</v>
      </c>
    </row>
    <row r="1349" spans="1:10" x14ac:dyDescent="0.2">
      <c r="A1349">
        <v>13121007809</v>
      </c>
      <c r="B1349" s="7">
        <v>230</v>
      </c>
      <c r="C1349" s="7">
        <v>0</v>
      </c>
      <c r="D1349" s="7">
        <v>0</v>
      </c>
      <c r="E1349" s="7">
        <f>SUM(HousingProblemsTbl5[[#This Row],[T2_est77]:[T2_est91]])</f>
        <v>230</v>
      </c>
      <c r="F1349" s="7">
        <v>230</v>
      </c>
      <c r="G1349" s="7">
        <v>40</v>
      </c>
      <c r="H1349" s="7">
        <v>45</v>
      </c>
      <c r="I1349" s="7">
        <f>SUM(HousingProblemsTbl5[[#This Row],[T7_est109]:[T7_est151]])</f>
        <v>315</v>
      </c>
      <c r="J1349" s="5">
        <f>IFERROR(HousingProblemsTbl5[[#This Row],[Total Rental Units with Severe Housing Problems and Equal to or less than 80% AMI]]/HousingProblemsTbl5[[#This Row],[Total Rental Units Equal to or less than 80% AMI]], "-")</f>
        <v>0.73015873015873012</v>
      </c>
    </row>
    <row r="1350" spans="1:10" x14ac:dyDescent="0.2">
      <c r="A1350">
        <v>13121007810</v>
      </c>
      <c r="B1350" s="7">
        <v>200</v>
      </c>
      <c r="C1350" s="7">
        <v>20</v>
      </c>
      <c r="D1350" s="7">
        <v>0</v>
      </c>
      <c r="E1350" s="7">
        <f>SUM(HousingProblemsTbl5[[#This Row],[T2_est77]:[T2_est91]])</f>
        <v>220</v>
      </c>
      <c r="F1350" s="7">
        <v>430</v>
      </c>
      <c r="G1350" s="7">
        <v>175</v>
      </c>
      <c r="H1350" s="7">
        <v>445</v>
      </c>
      <c r="I1350" s="7">
        <f>SUM(HousingProblemsTbl5[[#This Row],[T7_est109]:[T7_est151]])</f>
        <v>1050</v>
      </c>
      <c r="J1350" s="5">
        <f>IFERROR(HousingProblemsTbl5[[#This Row],[Total Rental Units with Severe Housing Problems and Equal to or less than 80% AMI]]/HousingProblemsTbl5[[#This Row],[Total Rental Units Equal to or less than 80% AMI]], "-")</f>
        <v>0.20952380952380953</v>
      </c>
    </row>
    <row r="1351" spans="1:10" x14ac:dyDescent="0.2">
      <c r="A1351">
        <v>13121007900</v>
      </c>
      <c r="B1351" s="7">
        <v>75</v>
      </c>
      <c r="C1351" s="7">
        <v>0</v>
      </c>
      <c r="D1351" s="7">
        <v>0</v>
      </c>
      <c r="E1351" s="7">
        <f>SUM(HousingProblemsTbl5[[#This Row],[T2_est77]:[T2_est91]])</f>
        <v>75</v>
      </c>
      <c r="F1351" s="7">
        <v>90</v>
      </c>
      <c r="G1351" s="7">
        <v>35</v>
      </c>
      <c r="H1351" s="7">
        <v>140</v>
      </c>
      <c r="I1351" s="7">
        <f>SUM(HousingProblemsTbl5[[#This Row],[T7_est109]:[T7_est151]])</f>
        <v>265</v>
      </c>
      <c r="J1351" s="5">
        <f>IFERROR(HousingProblemsTbl5[[#This Row],[Total Rental Units with Severe Housing Problems and Equal to or less than 80% AMI]]/HousingProblemsTbl5[[#This Row],[Total Rental Units Equal to or less than 80% AMI]], "-")</f>
        <v>0.28301886792452829</v>
      </c>
    </row>
    <row r="1352" spans="1:10" x14ac:dyDescent="0.2">
      <c r="A1352">
        <v>13121008000</v>
      </c>
      <c r="B1352" s="7">
        <v>355</v>
      </c>
      <c r="C1352" s="7">
        <v>60</v>
      </c>
      <c r="D1352" s="7">
        <v>20</v>
      </c>
      <c r="E1352" s="7">
        <f>SUM(HousingProblemsTbl5[[#This Row],[T2_est77]:[T2_est91]])</f>
        <v>435</v>
      </c>
      <c r="F1352" s="7">
        <v>355</v>
      </c>
      <c r="G1352" s="7">
        <v>275</v>
      </c>
      <c r="H1352" s="7">
        <v>115</v>
      </c>
      <c r="I1352" s="7">
        <f>SUM(HousingProblemsTbl5[[#This Row],[T7_est109]:[T7_est151]])</f>
        <v>745</v>
      </c>
      <c r="J1352" s="5">
        <f>IFERROR(HousingProblemsTbl5[[#This Row],[Total Rental Units with Severe Housing Problems and Equal to or less than 80% AMI]]/HousingProblemsTbl5[[#This Row],[Total Rental Units Equal to or less than 80% AMI]], "-")</f>
        <v>0.58389261744966447</v>
      </c>
    </row>
    <row r="1353" spans="1:10" x14ac:dyDescent="0.2">
      <c r="A1353">
        <v>13121008103</v>
      </c>
      <c r="B1353" s="7">
        <v>285</v>
      </c>
      <c r="C1353" s="7">
        <v>0</v>
      </c>
      <c r="D1353" s="7">
        <v>15</v>
      </c>
      <c r="E1353" s="7">
        <f>SUM(HousingProblemsTbl5[[#This Row],[T2_est77]:[T2_est91]])</f>
        <v>300</v>
      </c>
      <c r="F1353" s="7">
        <v>595</v>
      </c>
      <c r="G1353" s="7">
        <v>465</v>
      </c>
      <c r="H1353" s="7">
        <v>170</v>
      </c>
      <c r="I1353" s="7">
        <f>SUM(HousingProblemsTbl5[[#This Row],[T7_est109]:[T7_est151]])</f>
        <v>1230</v>
      </c>
      <c r="J1353" s="5">
        <f>IFERROR(HousingProblemsTbl5[[#This Row],[Total Rental Units with Severe Housing Problems and Equal to or less than 80% AMI]]/HousingProblemsTbl5[[#This Row],[Total Rental Units Equal to or less than 80% AMI]], "-")</f>
        <v>0.24390243902439024</v>
      </c>
    </row>
    <row r="1354" spans="1:10" x14ac:dyDescent="0.2">
      <c r="A1354">
        <v>13121008104</v>
      </c>
      <c r="B1354" s="7">
        <v>145</v>
      </c>
      <c r="C1354" s="7">
        <v>50</v>
      </c>
      <c r="D1354" s="7">
        <v>0</v>
      </c>
      <c r="E1354" s="7">
        <f>SUM(HousingProblemsTbl5[[#This Row],[T2_est77]:[T2_est91]])</f>
        <v>195</v>
      </c>
      <c r="F1354" s="7">
        <v>370</v>
      </c>
      <c r="G1354" s="7">
        <v>175</v>
      </c>
      <c r="H1354" s="7">
        <v>95</v>
      </c>
      <c r="I1354" s="7">
        <f>SUM(HousingProblemsTbl5[[#This Row],[T7_est109]:[T7_est151]])</f>
        <v>640</v>
      </c>
      <c r="J1354" s="5">
        <f>IFERROR(HousingProblemsTbl5[[#This Row],[Total Rental Units with Severe Housing Problems and Equal to or less than 80% AMI]]/HousingProblemsTbl5[[#This Row],[Total Rental Units Equal to or less than 80% AMI]], "-")</f>
        <v>0.3046875</v>
      </c>
    </row>
    <row r="1355" spans="1:10" x14ac:dyDescent="0.2">
      <c r="A1355">
        <v>13121008202</v>
      </c>
      <c r="B1355" s="7">
        <v>335</v>
      </c>
      <c r="C1355" s="7">
        <v>45</v>
      </c>
      <c r="D1355" s="7">
        <v>10</v>
      </c>
      <c r="E1355" s="7">
        <f>SUM(HousingProblemsTbl5[[#This Row],[T2_est77]:[T2_est91]])</f>
        <v>390</v>
      </c>
      <c r="F1355" s="7">
        <v>375</v>
      </c>
      <c r="G1355" s="7">
        <v>120</v>
      </c>
      <c r="H1355" s="7">
        <v>40</v>
      </c>
      <c r="I1355" s="7">
        <f>SUM(HousingProblemsTbl5[[#This Row],[T7_est109]:[T7_est151]])</f>
        <v>535</v>
      </c>
      <c r="J1355" s="5">
        <f>IFERROR(HousingProblemsTbl5[[#This Row],[Total Rental Units with Severe Housing Problems and Equal to or less than 80% AMI]]/HousingProblemsTbl5[[#This Row],[Total Rental Units Equal to or less than 80% AMI]], "-")</f>
        <v>0.7289719626168224</v>
      </c>
    </row>
    <row r="1356" spans="1:10" x14ac:dyDescent="0.2">
      <c r="A1356">
        <v>13121008203</v>
      </c>
      <c r="B1356" s="7">
        <v>125</v>
      </c>
      <c r="C1356" s="7">
        <v>120</v>
      </c>
      <c r="D1356" s="7">
        <v>55</v>
      </c>
      <c r="E1356" s="7">
        <f>SUM(HousingProblemsTbl5[[#This Row],[T2_est77]:[T2_est91]])</f>
        <v>300</v>
      </c>
      <c r="F1356" s="7">
        <v>465</v>
      </c>
      <c r="G1356" s="7">
        <v>185</v>
      </c>
      <c r="H1356" s="7">
        <v>245</v>
      </c>
      <c r="I1356" s="7">
        <f>SUM(HousingProblemsTbl5[[#This Row],[T7_est109]:[T7_est151]])</f>
        <v>895</v>
      </c>
      <c r="J1356" s="5">
        <f>IFERROR(HousingProblemsTbl5[[#This Row],[Total Rental Units with Severe Housing Problems and Equal to or less than 80% AMI]]/HousingProblemsTbl5[[#This Row],[Total Rental Units Equal to or less than 80% AMI]], "-")</f>
        <v>0.33519553072625696</v>
      </c>
    </row>
    <row r="1357" spans="1:10" x14ac:dyDescent="0.2">
      <c r="A1357">
        <v>13121008204</v>
      </c>
      <c r="B1357" s="7">
        <v>165</v>
      </c>
      <c r="C1357" s="7">
        <v>70</v>
      </c>
      <c r="D1357" s="7">
        <v>0</v>
      </c>
      <c r="E1357" s="7">
        <f>SUM(HousingProblemsTbl5[[#This Row],[T2_est77]:[T2_est91]])</f>
        <v>235</v>
      </c>
      <c r="F1357" s="7">
        <v>185</v>
      </c>
      <c r="G1357" s="7">
        <v>230</v>
      </c>
      <c r="H1357" s="7">
        <v>95</v>
      </c>
      <c r="I1357" s="7">
        <f>SUM(HousingProblemsTbl5[[#This Row],[T7_est109]:[T7_est151]])</f>
        <v>510</v>
      </c>
      <c r="J1357" s="5">
        <f>IFERROR(HousingProblemsTbl5[[#This Row],[Total Rental Units with Severe Housing Problems and Equal to or less than 80% AMI]]/HousingProblemsTbl5[[#This Row],[Total Rental Units Equal to or less than 80% AMI]], "-")</f>
        <v>0.46078431372549017</v>
      </c>
    </row>
    <row r="1358" spans="1:10" x14ac:dyDescent="0.2">
      <c r="A1358">
        <v>13121008301</v>
      </c>
      <c r="B1358" s="7">
        <v>120</v>
      </c>
      <c r="C1358" s="7">
        <v>0</v>
      </c>
      <c r="D1358" s="7">
        <v>0</v>
      </c>
      <c r="E1358" s="7">
        <f>SUM(HousingProblemsTbl5[[#This Row],[T2_est77]:[T2_est91]])</f>
        <v>120</v>
      </c>
      <c r="F1358" s="7">
        <v>195</v>
      </c>
      <c r="G1358" s="7">
        <v>265</v>
      </c>
      <c r="H1358" s="7">
        <v>70</v>
      </c>
      <c r="I1358" s="7">
        <f>SUM(HousingProblemsTbl5[[#This Row],[T7_est109]:[T7_est151]])</f>
        <v>530</v>
      </c>
      <c r="J1358" s="5">
        <f>IFERROR(HousingProblemsTbl5[[#This Row],[Total Rental Units with Severe Housing Problems and Equal to or less than 80% AMI]]/HousingProblemsTbl5[[#This Row],[Total Rental Units Equal to or less than 80% AMI]], "-")</f>
        <v>0.22641509433962265</v>
      </c>
    </row>
    <row r="1359" spans="1:10" x14ac:dyDescent="0.2">
      <c r="A1359">
        <v>13121008302</v>
      </c>
      <c r="B1359" s="7">
        <v>100</v>
      </c>
      <c r="C1359" s="7">
        <v>15</v>
      </c>
      <c r="D1359" s="7">
        <v>0</v>
      </c>
      <c r="E1359" s="7">
        <f>SUM(HousingProblemsTbl5[[#This Row],[T2_est77]:[T2_est91]])</f>
        <v>115</v>
      </c>
      <c r="F1359" s="7">
        <v>175</v>
      </c>
      <c r="G1359" s="7">
        <v>55</v>
      </c>
      <c r="H1359" s="7">
        <v>45</v>
      </c>
      <c r="I1359" s="7">
        <f>SUM(HousingProblemsTbl5[[#This Row],[T7_est109]:[T7_est151]])</f>
        <v>275</v>
      </c>
      <c r="J1359" s="5">
        <f>IFERROR(HousingProblemsTbl5[[#This Row],[Total Rental Units with Severe Housing Problems and Equal to or less than 80% AMI]]/HousingProblemsTbl5[[#This Row],[Total Rental Units Equal to or less than 80% AMI]], "-")</f>
        <v>0.41818181818181815</v>
      </c>
    </row>
    <row r="1360" spans="1:10" x14ac:dyDescent="0.2">
      <c r="A1360">
        <v>13121008400</v>
      </c>
      <c r="B1360" s="7">
        <v>180</v>
      </c>
      <c r="C1360" s="7">
        <v>25</v>
      </c>
      <c r="D1360" s="7">
        <v>0</v>
      </c>
      <c r="E1360" s="7">
        <f>SUM(HousingProblemsTbl5[[#This Row],[T2_est77]:[T2_est91]])</f>
        <v>205</v>
      </c>
      <c r="F1360" s="7">
        <v>340</v>
      </c>
      <c r="G1360" s="7">
        <v>245</v>
      </c>
      <c r="H1360" s="7">
        <v>65</v>
      </c>
      <c r="I1360" s="7">
        <f>SUM(HousingProblemsTbl5[[#This Row],[T7_est109]:[T7_est151]])</f>
        <v>650</v>
      </c>
      <c r="J1360" s="5">
        <f>IFERROR(HousingProblemsTbl5[[#This Row],[Total Rental Units with Severe Housing Problems and Equal to or less than 80% AMI]]/HousingProblemsTbl5[[#This Row],[Total Rental Units Equal to or less than 80% AMI]], "-")</f>
        <v>0.31538461538461537</v>
      </c>
    </row>
    <row r="1361" spans="1:10" x14ac:dyDescent="0.2">
      <c r="A1361">
        <v>13121008500</v>
      </c>
      <c r="B1361" s="7">
        <v>130</v>
      </c>
      <c r="C1361" s="7">
        <v>45</v>
      </c>
      <c r="D1361" s="7">
        <v>0</v>
      </c>
      <c r="E1361" s="7">
        <f>SUM(HousingProblemsTbl5[[#This Row],[T2_est77]:[T2_est91]])</f>
        <v>175</v>
      </c>
      <c r="F1361" s="7">
        <v>150</v>
      </c>
      <c r="G1361" s="7">
        <v>105</v>
      </c>
      <c r="H1361" s="7">
        <v>40</v>
      </c>
      <c r="I1361" s="7">
        <f>SUM(HousingProblemsTbl5[[#This Row],[T7_est109]:[T7_est151]])</f>
        <v>295</v>
      </c>
      <c r="J1361" s="5">
        <f>IFERROR(HousingProblemsTbl5[[#This Row],[Total Rental Units with Severe Housing Problems and Equal to or less than 80% AMI]]/HousingProblemsTbl5[[#This Row],[Total Rental Units Equal to or less than 80% AMI]], "-")</f>
        <v>0.59322033898305082</v>
      </c>
    </row>
    <row r="1362" spans="1:10" x14ac:dyDescent="0.2">
      <c r="A1362">
        <v>13121008601</v>
      </c>
      <c r="B1362" s="7">
        <v>610</v>
      </c>
      <c r="C1362" s="7">
        <v>55</v>
      </c>
      <c r="D1362" s="7">
        <v>20</v>
      </c>
      <c r="E1362" s="7">
        <f>SUM(HousingProblemsTbl5[[#This Row],[T2_est77]:[T2_est91]])</f>
        <v>685</v>
      </c>
      <c r="F1362" s="7">
        <v>905</v>
      </c>
      <c r="G1362" s="7">
        <v>175</v>
      </c>
      <c r="H1362" s="7">
        <v>210</v>
      </c>
      <c r="I1362" s="7">
        <f>SUM(HousingProblemsTbl5[[#This Row],[T7_est109]:[T7_est151]])</f>
        <v>1290</v>
      </c>
      <c r="J1362" s="5">
        <f>IFERROR(HousingProblemsTbl5[[#This Row],[Total Rental Units with Severe Housing Problems and Equal to or less than 80% AMI]]/HousingProblemsTbl5[[#This Row],[Total Rental Units Equal to or less than 80% AMI]], "-")</f>
        <v>0.53100775193798455</v>
      </c>
    </row>
    <row r="1363" spans="1:10" x14ac:dyDescent="0.2">
      <c r="A1363">
        <v>13121008602</v>
      </c>
      <c r="B1363" s="7">
        <v>75</v>
      </c>
      <c r="C1363" s="7">
        <v>60</v>
      </c>
      <c r="D1363" s="7">
        <v>15</v>
      </c>
      <c r="E1363" s="7">
        <f>SUM(HousingProblemsTbl5[[#This Row],[T2_est77]:[T2_est91]])</f>
        <v>150</v>
      </c>
      <c r="F1363" s="7">
        <v>95</v>
      </c>
      <c r="G1363" s="7">
        <v>135</v>
      </c>
      <c r="H1363" s="7">
        <v>135</v>
      </c>
      <c r="I1363" s="7">
        <f>SUM(HousingProblemsTbl5[[#This Row],[T7_est109]:[T7_est151]])</f>
        <v>365</v>
      </c>
      <c r="J1363" s="5">
        <f>IFERROR(HousingProblemsTbl5[[#This Row],[Total Rental Units with Severe Housing Problems and Equal to or less than 80% AMI]]/HousingProblemsTbl5[[#This Row],[Total Rental Units Equal to or less than 80% AMI]], "-")</f>
        <v>0.41095890410958902</v>
      </c>
    </row>
    <row r="1364" spans="1:10" x14ac:dyDescent="0.2">
      <c r="A1364">
        <v>13121008701</v>
      </c>
      <c r="B1364" s="7">
        <v>165</v>
      </c>
      <c r="C1364" s="7">
        <v>85</v>
      </c>
      <c r="D1364" s="7">
        <v>15</v>
      </c>
      <c r="E1364" s="7">
        <f>SUM(HousingProblemsTbl5[[#This Row],[T2_est77]:[T2_est91]])</f>
        <v>265</v>
      </c>
      <c r="F1364" s="7">
        <v>355</v>
      </c>
      <c r="G1364" s="7">
        <v>220</v>
      </c>
      <c r="H1364" s="7">
        <v>410</v>
      </c>
      <c r="I1364" s="7">
        <f>SUM(HousingProblemsTbl5[[#This Row],[T7_est109]:[T7_est151]])</f>
        <v>985</v>
      </c>
      <c r="J1364" s="5">
        <f>IFERROR(HousingProblemsTbl5[[#This Row],[Total Rental Units with Severe Housing Problems and Equal to or less than 80% AMI]]/HousingProblemsTbl5[[#This Row],[Total Rental Units Equal to or less than 80% AMI]], "-")</f>
        <v>0.26903553299492383</v>
      </c>
    </row>
    <row r="1365" spans="1:10" x14ac:dyDescent="0.2">
      <c r="A1365">
        <v>13121008702</v>
      </c>
      <c r="B1365" s="7">
        <v>70</v>
      </c>
      <c r="C1365" s="7">
        <v>0</v>
      </c>
      <c r="D1365" s="7">
        <v>0</v>
      </c>
      <c r="E1365" s="7">
        <f>SUM(HousingProblemsTbl5[[#This Row],[T2_est77]:[T2_est91]])</f>
        <v>70</v>
      </c>
      <c r="F1365" s="7">
        <v>200</v>
      </c>
      <c r="G1365" s="7">
        <v>105</v>
      </c>
      <c r="H1365" s="7">
        <v>210</v>
      </c>
      <c r="I1365" s="7">
        <f>SUM(HousingProblemsTbl5[[#This Row],[T7_est109]:[T7_est151]])</f>
        <v>515</v>
      </c>
      <c r="J1365" s="5">
        <f>IFERROR(HousingProblemsTbl5[[#This Row],[Total Rental Units with Severe Housing Problems and Equal to or less than 80% AMI]]/HousingProblemsTbl5[[#This Row],[Total Rental Units Equal to or less than 80% AMI]], "-")</f>
        <v>0.13592233009708737</v>
      </c>
    </row>
    <row r="1366" spans="1:10" x14ac:dyDescent="0.2">
      <c r="A1366">
        <v>13121008801</v>
      </c>
      <c r="B1366" s="7">
        <v>15</v>
      </c>
      <c r="C1366" s="7">
        <v>0</v>
      </c>
      <c r="D1366" s="7">
        <v>50</v>
      </c>
      <c r="E1366" s="7">
        <f>SUM(HousingProblemsTbl5[[#This Row],[T2_est77]:[T2_est91]])</f>
        <v>65</v>
      </c>
      <c r="F1366" s="7">
        <v>15</v>
      </c>
      <c r="G1366" s="7">
        <v>0</v>
      </c>
      <c r="H1366" s="7">
        <v>100</v>
      </c>
      <c r="I1366" s="7">
        <f>SUM(HousingProblemsTbl5[[#This Row],[T7_est109]:[T7_est151]])</f>
        <v>115</v>
      </c>
      <c r="J1366" s="5">
        <f>IFERROR(HousingProblemsTbl5[[#This Row],[Total Rental Units with Severe Housing Problems and Equal to or less than 80% AMI]]/HousingProblemsTbl5[[#This Row],[Total Rental Units Equal to or less than 80% AMI]], "-")</f>
        <v>0.56521739130434778</v>
      </c>
    </row>
    <row r="1367" spans="1:10" x14ac:dyDescent="0.2">
      <c r="A1367">
        <v>13121008802</v>
      </c>
      <c r="B1367" s="7">
        <v>50</v>
      </c>
      <c r="C1367" s="7">
        <v>0</v>
      </c>
      <c r="D1367" s="7">
        <v>0</v>
      </c>
      <c r="E1367" s="7">
        <f>SUM(HousingProblemsTbl5[[#This Row],[T2_est77]:[T2_est91]])</f>
        <v>50</v>
      </c>
      <c r="F1367" s="7">
        <v>110</v>
      </c>
      <c r="G1367" s="7">
        <v>35</v>
      </c>
      <c r="H1367" s="7">
        <v>10</v>
      </c>
      <c r="I1367" s="7">
        <f>SUM(HousingProblemsTbl5[[#This Row],[T7_est109]:[T7_est151]])</f>
        <v>155</v>
      </c>
      <c r="J1367" s="5">
        <f>IFERROR(HousingProblemsTbl5[[#This Row],[Total Rental Units with Severe Housing Problems and Equal to or less than 80% AMI]]/HousingProblemsTbl5[[#This Row],[Total Rental Units Equal to or less than 80% AMI]], "-")</f>
        <v>0.32258064516129031</v>
      </c>
    </row>
    <row r="1368" spans="1:10" x14ac:dyDescent="0.2">
      <c r="A1368">
        <v>13121008903</v>
      </c>
      <c r="B1368" s="7">
        <v>70</v>
      </c>
      <c r="C1368" s="7">
        <v>35</v>
      </c>
      <c r="D1368" s="7">
        <v>30</v>
      </c>
      <c r="E1368" s="7">
        <f>SUM(HousingProblemsTbl5[[#This Row],[T2_est77]:[T2_est91]])</f>
        <v>135</v>
      </c>
      <c r="F1368" s="7">
        <v>135</v>
      </c>
      <c r="G1368" s="7">
        <v>65</v>
      </c>
      <c r="H1368" s="7">
        <v>95</v>
      </c>
      <c r="I1368" s="7">
        <f>SUM(HousingProblemsTbl5[[#This Row],[T7_est109]:[T7_est151]])</f>
        <v>295</v>
      </c>
      <c r="J1368" s="5">
        <f>IFERROR(HousingProblemsTbl5[[#This Row],[Total Rental Units with Severe Housing Problems and Equal to or less than 80% AMI]]/HousingProblemsTbl5[[#This Row],[Total Rental Units Equal to or less than 80% AMI]], "-")</f>
        <v>0.4576271186440678</v>
      </c>
    </row>
    <row r="1369" spans="1:10" x14ac:dyDescent="0.2">
      <c r="A1369">
        <v>13121008905</v>
      </c>
      <c r="B1369" s="7">
        <v>130</v>
      </c>
      <c r="C1369" s="7">
        <v>0</v>
      </c>
      <c r="D1369" s="7">
        <v>35</v>
      </c>
      <c r="E1369" s="7">
        <f>SUM(HousingProblemsTbl5[[#This Row],[T2_est77]:[T2_est91]])</f>
        <v>165</v>
      </c>
      <c r="F1369" s="7">
        <v>180</v>
      </c>
      <c r="G1369" s="7">
        <v>40</v>
      </c>
      <c r="H1369" s="7">
        <v>330</v>
      </c>
      <c r="I1369" s="7">
        <f>SUM(HousingProblemsTbl5[[#This Row],[T7_est109]:[T7_est151]])</f>
        <v>550</v>
      </c>
      <c r="J1369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1370" spans="1:10" x14ac:dyDescent="0.2">
      <c r="A1370">
        <v>13121008906</v>
      </c>
      <c r="B1370" s="7">
        <v>0</v>
      </c>
      <c r="C1370" s="7">
        <v>0</v>
      </c>
      <c r="D1370" s="7">
        <v>0</v>
      </c>
      <c r="E1370" s="7">
        <f>SUM(HousingProblemsTbl5[[#This Row],[T2_est77]:[T2_est91]])</f>
        <v>0</v>
      </c>
      <c r="F1370" s="7">
        <v>15</v>
      </c>
      <c r="G1370" s="7">
        <v>0</v>
      </c>
      <c r="H1370" s="7">
        <v>35</v>
      </c>
      <c r="I1370" s="7">
        <f>SUM(HousingProblemsTbl5[[#This Row],[T7_est109]:[T7_est151]])</f>
        <v>50</v>
      </c>
      <c r="J137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371" spans="1:10" x14ac:dyDescent="0.2">
      <c r="A1371">
        <v>13121008907</v>
      </c>
      <c r="B1371" s="7">
        <v>35</v>
      </c>
      <c r="C1371" s="7">
        <v>0</v>
      </c>
      <c r="D1371" s="7">
        <v>0</v>
      </c>
      <c r="E1371" s="7">
        <f>SUM(HousingProblemsTbl5[[#This Row],[T2_est77]:[T2_est91]])</f>
        <v>35</v>
      </c>
      <c r="F1371" s="7">
        <v>35</v>
      </c>
      <c r="G1371" s="7">
        <v>0</v>
      </c>
      <c r="H1371" s="7">
        <v>100</v>
      </c>
      <c r="I1371" s="7">
        <f>SUM(HousingProblemsTbl5[[#This Row],[T7_est109]:[T7_est151]])</f>
        <v>135</v>
      </c>
      <c r="J1371" s="5">
        <f>IFERROR(HousingProblemsTbl5[[#This Row],[Total Rental Units with Severe Housing Problems and Equal to or less than 80% AMI]]/HousingProblemsTbl5[[#This Row],[Total Rental Units Equal to or less than 80% AMI]], "-")</f>
        <v>0.25925925925925924</v>
      </c>
    </row>
    <row r="1372" spans="1:10" x14ac:dyDescent="0.2">
      <c r="A1372">
        <v>13121008908</v>
      </c>
      <c r="B1372" s="7">
        <v>150</v>
      </c>
      <c r="C1372" s="7">
        <v>100</v>
      </c>
      <c r="D1372" s="7">
        <v>0</v>
      </c>
      <c r="E1372" s="7">
        <f>SUM(HousingProblemsTbl5[[#This Row],[T2_est77]:[T2_est91]])</f>
        <v>250</v>
      </c>
      <c r="F1372" s="7">
        <v>170</v>
      </c>
      <c r="G1372" s="7">
        <v>145</v>
      </c>
      <c r="H1372" s="7">
        <v>50</v>
      </c>
      <c r="I1372" s="7">
        <f>SUM(HousingProblemsTbl5[[#This Row],[T7_est109]:[T7_est151]])</f>
        <v>365</v>
      </c>
      <c r="J1372" s="5">
        <f>IFERROR(HousingProblemsTbl5[[#This Row],[Total Rental Units with Severe Housing Problems and Equal to or less than 80% AMI]]/HousingProblemsTbl5[[#This Row],[Total Rental Units Equal to or less than 80% AMI]], "-")</f>
        <v>0.68493150684931503</v>
      </c>
    </row>
    <row r="1373" spans="1:10" x14ac:dyDescent="0.2">
      <c r="A1373">
        <v>13121008909</v>
      </c>
      <c r="B1373" s="7">
        <v>20</v>
      </c>
      <c r="C1373" s="7">
        <v>0</v>
      </c>
      <c r="D1373" s="7">
        <v>0</v>
      </c>
      <c r="E1373" s="7">
        <f>SUM(HousingProblemsTbl5[[#This Row],[T2_est77]:[T2_est91]])</f>
        <v>20</v>
      </c>
      <c r="F1373" s="7">
        <v>20</v>
      </c>
      <c r="G1373" s="7">
        <v>0</v>
      </c>
      <c r="H1373" s="7">
        <v>50</v>
      </c>
      <c r="I1373" s="7">
        <f>SUM(HousingProblemsTbl5[[#This Row],[T7_est109]:[T7_est151]])</f>
        <v>70</v>
      </c>
      <c r="J1373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1374" spans="1:10" x14ac:dyDescent="0.2">
      <c r="A1374">
        <v>13121009001</v>
      </c>
      <c r="B1374" s="7">
        <v>40</v>
      </c>
      <c r="C1374" s="7">
        <v>120</v>
      </c>
      <c r="D1374" s="7">
        <v>0</v>
      </c>
      <c r="E1374" s="7">
        <f>SUM(HousingProblemsTbl5[[#This Row],[T2_est77]:[T2_est91]])</f>
        <v>160</v>
      </c>
      <c r="F1374" s="7">
        <v>80</v>
      </c>
      <c r="G1374" s="7">
        <v>240</v>
      </c>
      <c r="H1374" s="7">
        <v>240</v>
      </c>
      <c r="I1374" s="7">
        <f>SUM(HousingProblemsTbl5[[#This Row],[T7_est109]:[T7_est151]])</f>
        <v>560</v>
      </c>
      <c r="J1374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1375" spans="1:10" x14ac:dyDescent="0.2">
      <c r="A1375">
        <v>13121009002</v>
      </c>
      <c r="B1375" s="7">
        <v>0</v>
      </c>
      <c r="C1375" s="7">
        <v>0</v>
      </c>
      <c r="D1375" s="7">
        <v>0</v>
      </c>
      <c r="E1375" s="7">
        <f>SUM(HousingProblemsTbl5[[#This Row],[T2_est77]:[T2_est91]])</f>
        <v>0</v>
      </c>
      <c r="F1375" s="7">
        <v>0</v>
      </c>
      <c r="G1375" s="7">
        <v>0</v>
      </c>
      <c r="H1375" s="7">
        <v>0</v>
      </c>
      <c r="I1375" s="7">
        <f>SUM(HousingProblemsTbl5[[#This Row],[T7_est109]:[T7_est151]])</f>
        <v>0</v>
      </c>
      <c r="J137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376" spans="1:10" x14ac:dyDescent="0.2">
      <c r="A1376">
        <v>13121009103</v>
      </c>
      <c r="B1376" s="7">
        <v>35</v>
      </c>
      <c r="C1376" s="7">
        <v>0</v>
      </c>
      <c r="D1376" s="7">
        <v>40</v>
      </c>
      <c r="E1376" s="7">
        <f>SUM(HousingProblemsTbl5[[#This Row],[T2_est77]:[T2_est91]])</f>
        <v>75</v>
      </c>
      <c r="F1376" s="7">
        <v>80</v>
      </c>
      <c r="G1376" s="7">
        <v>55</v>
      </c>
      <c r="H1376" s="7">
        <v>110</v>
      </c>
      <c r="I1376" s="7">
        <f>SUM(HousingProblemsTbl5[[#This Row],[T7_est109]:[T7_est151]])</f>
        <v>245</v>
      </c>
      <c r="J1376" s="5">
        <f>IFERROR(HousingProblemsTbl5[[#This Row],[Total Rental Units with Severe Housing Problems and Equal to or less than 80% AMI]]/HousingProblemsTbl5[[#This Row],[Total Rental Units Equal to or less than 80% AMI]], "-")</f>
        <v>0.30612244897959184</v>
      </c>
    </row>
    <row r="1377" spans="1:10" x14ac:dyDescent="0.2">
      <c r="A1377">
        <v>13121009104</v>
      </c>
      <c r="B1377" s="7">
        <v>75</v>
      </c>
      <c r="C1377" s="7">
        <v>60</v>
      </c>
      <c r="D1377" s="7">
        <v>0</v>
      </c>
      <c r="E1377" s="7">
        <f>SUM(HousingProblemsTbl5[[#This Row],[T2_est77]:[T2_est91]])</f>
        <v>135</v>
      </c>
      <c r="F1377" s="7">
        <v>180</v>
      </c>
      <c r="G1377" s="7">
        <v>60</v>
      </c>
      <c r="H1377" s="7">
        <v>50</v>
      </c>
      <c r="I1377" s="7">
        <f>SUM(HousingProblemsTbl5[[#This Row],[T7_est109]:[T7_est151]])</f>
        <v>290</v>
      </c>
      <c r="J1377" s="5">
        <f>IFERROR(HousingProblemsTbl5[[#This Row],[Total Rental Units with Severe Housing Problems and Equal to or less than 80% AMI]]/HousingProblemsTbl5[[#This Row],[Total Rental Units Equal to or less than 80% AMI]], "-")</f>
        <v>0.46551724137931033</v>
      </c>
    </row>
    <row r="1378" spans="1:10" x14ac:dyDescent="0.2">
      <c r="A1378">
        <v>13121009105</v>
      </c>
      <c r="B1378" s="7">
        <v>0</v>
      </c>
      <c r="C1378" s="7">
        <v>0</v>
      </c>
      <c r="D1378" s="7">
        <v>0</v>
      </c>
      <c r="E1378" s="7">
        <f>SUM(HousingProblemsTbl5[[#This Row],[T2_est77]:[T2_est91]])</f>
        <v>0</v>
      </c>
      <c r="F1378" s="7">
        <v>0</v>
      </c>
      <c r="G1378" s="7">
        <v>0</v>
      </c>
      <c r="H1378" s="7">
        <v>0</v>
      </c>
      <c r="I1378" s="7">
        <f>SUM(HousingProblemsTbl5[[#This Row],[T7_est109]:[T7_est151]])</f>
        <v>0</v>
      </c>
      <c r="J137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379" spans="1:10" x14ac:dyDescent="0.2">
      <c r="A1379">
        <v>13121009106</v>
      </c>
      <c r="B1379" s="7">
        <v>85</v>
      </c>
      <c r="C1379" s="7">
        <v>0</v>
      </c>
      <c r="D1379" s="7">
        <v>0</v>
      </c>
      <c r="E1379" s="7">
        <f>SUM(HousingProblemsTbl5[[#This Row],[T2_est77]:[T2_est91]])</f>
        <v>85</v>
      </c>
      <c r="F1379" s="7">
        <v>130</v>
      </c>
      <c r="G1379" s="7">
        <v>80</v>
      </c>
      <c r="H1379" s="7">
        <v>150</v>
      </c>
      <c r="I1379" s="7">
        <f>SUM(HousingProblemsTbl5[[#This Row],[T7_est109]:[T7_est151]])</f>
        <v>360</v>
      </c>
      <c r="J1379" s="5">
        <f>IFERROR(HousingProblemsTbl5[[#This Row],[Total Rental Units with Severe Housing Problems and Equal to or less than 80% AMI]]/HousingProblemsTbl5[[#This Row],[Total Rental Units Equal to or less than 80% AMI]], "-")</f>
        <v>0.2361111111111111</v>
      </c>
    </row>
    <row r="1380" spans="1:10" x14ac:dyDescent="0.2">
      <c r="A1380">
        <v>13121009201</v>
      </c>
      <c r="B1380" s="7">
        <v>140</v>
      </c>
      <c r="C1380" s="7">
        <v>60</v>
      </c>
      <c r="D1380" s="7">
        <v>30</v>
      </c>
      <c r="E1380" s="7">
        <f>SUM(HousingProblemsTbl5[[#This Row],[T2_est77]:[T2_est91]])</f>
        <v>230</v>
      </c>
      <c r="F1380" s="7">
        <v>140</v>
      </c>
      <c r="G1380" s="7">
        <v>120</v>
      </c>
      <c r="H1380" s="7">
        <v>250</v>
      </c>
      <c r="I1380" s="7">
        <f>SUM(HousingProblemsTbl5[[#This Row],[T7_est109]:[T7_est151]])</f>
        <v>510</v>
      </c>
      <c r="J1380" s="5">
        <f>IFERROR(HousingProblemsTbl5[[#This Row],[Total Rental Units with Severe Housing Problems and Equal to or less than 80% AMI]]/HousingProblemsTbl5[[#This Row],[Total Rental Units Equal to or less than 80% AMI]], "-")</f>
        <v>0.45098039215686275</v>
      </c>
    </row>
    <row r="1381" spans="1:10" x14ac:dyDescent="0.2">
      <c r="A1381">
        <v>13121009202</v>
      </c>
      <c r="B1381" s="7">
        <v>65</v>
      </c>
      <c r="C1381" s="7">
        <v>60</v>
      </c>
      <c r="D1381" s="7">
        <v>10</v>
      </c>
      <c r="E1381" s="7">
        <f>SUM(HousingProblemsTbl5[[#This Row],[T2_est77]:[T2_est91]])</f>
        <v>135</v>
      </c>
      <c r="F1381" s="7">
        <v>90</v>
      </c>
      <c r="G1381" s="7">
        <v>60</v>
      </c>
      <c r="H1381" s="7">
        <v>150</v>
      </c>
      <c r="I1381" s="7">
        <f>SUM(HousingProblemsTbl5[[#This Row],[T7_est109]:[T7_est151]])</f>
        <v>300</v>
      </c>
      <c r="J1381" s="5">
        <f>IFERROR(HousingProblemsTbl5[[#This Row],[Total Rental Units with Severe Housing Problems and Equal to or less than 80% AMI]]/HousingProblemsTbl5[[#This Row],[Total Rental Units Equal to or less than 80% AMI]], "-")</f>
        <v>0.45</v>
      </c>
    </row>
    <row r="1382" spans="1:10" x14ac:dyDescent="0.2">
      <c r="A1382">
        <v>13121009203</v>
      </c>
      <c r="B1382" s="7">
        <v>0</v>
      </c>
      <c r="C1382" s="7">
        <v>30</v>
      </c>
      <c r="D1382" s="7">
        <v>0</v>
      </c>
      <c r="E1382" s="7">
        <f>SUM(HousingProblemsTbl5[[#This Row],[T2_est77]:[T2_est91]])</f>
        <v>30</v>
      </c>
      <c r="F1382" s="7">
        <v>320</v>
      </c>
      <c r="G1382" s="7">
        <v>30</v>
      </c>
      <c r="H1382" s="7">
        <v>200</v>
      </c>
      <c r="I1382" s="7">
        <f>SUM(HousingProblemsTbl5[[#This Row],[T7_est109]:[T7_est151]])</f>
        <v>550</v>
      </c>
      <c r="J1382" s="5">
        <f>IFERROR(HousingProblemsTbl5[[#This Row],[Total Rental Units with Severe Housing Problems and Equal to or less than 80% AMI]]/HousingProblemsTbl5[[#This Row],[Total Rental Units Equal to or less than 80% AMI]], "-")</f>
        <v>5.4545454545454543E-2</v>
      </c>
    </row>
    <row r="1383" spans="1:10" x14ac:dyDescent="0.2">
      <c r="A1383">
        <v>13121009301</v>
      </c>
      <c r="B1383" s="7">
        <v>35</v>
      </c>
      <c r="C1383" s="7">
        <v>0</v>
      </c>
      <c r="D1383" s="7">
        <v>0</v>
      </c>
      <c r="E1383" s="7">
        <f>SUM(HousingProblemsTbl5[[#This Row],[T2_est77]:[T2_est91]])</f>
        <v>35</v>
      </c>
      <c r="F1383" s="7">
        <v>50</v>
      </c>
      <c r="G1383" s="7">
        <v>120</v>
      </c>
      <c r="H1383" s="7">
        <v>55</v>
      </c>
      <c r="I1383" s="7">
        <f>SUM(HousingProblemsTbl5[[#This Row],[T7_est109]:[T7_est151]])</f>
        <v>225</v>
      </c>
      <c r="J1383" s="5">
        <f>IFERROR(HousingProblemsTbl5[[#This Row],[Total Rental Units with Severe Housing Problems and Equal to or less than 80% AMI]]/HousingProblemsTbl5[[#This Row],[Total Rental Units Equal to or less than 80% AMI]], "-")</f>
        <v>0.15555555555555556</v>
      </c>
    </row>
    <row r="1384" spans="1:10" x14ac:dyDescent="0.2">
      <c r="A1384">
        <v>13121009302</v>
      </c>
      <c r="B1384" s="7">
        <v>170</v>
      </c>
      <c r="C1384" s="7">
        <v>35</v>
      </c>
      <c r="D1384" s="7">
        <v>0</v>
      </c>
      <c r="E1384" s="7">
        <f>SUM(HousingProblemsTbl5[[#This Row],[T2_est77]:[T2_est91]])</f>
        <v>205</v>
      </c>
      <c r="F1384" s="7">
        <v>240</v>
      </c>
      <c r="G1384" s="7">
        <v>35</v>
      </c>
      <c r="H1384" s="7">
        <v>20</v>
      </c>
      <c r="I1384" s="7">
        <f>SUM(HousingProblemsTbl5[[#This Row],[T7_est109]:[T7_est151]])</f>
        <v>295</v>
      </c>
      <c r="J1384" s="5">
        <f>IFERROR(HousingProblemsTbl5[[#This Row],[Total Rental Units with Severe Housing Problems and Equal to or less than 80% AMI]]/HousingProblemsTbl5[[#This Row],[Total Rental Units Equal to or less than 80% AMI]], "-")</f>
        <v>0.69491525423728817</v>
      </c>
    </row>
    <row r="1385" spans="1:10" x14ac:dyDescent="0.2">
      <c r="A1385">
        <v>13121009405</v>
      </c>
      <c r="B1385" s="7">
        <v>85</v>
      </c>
      <c r="C1385" s="7">
        <v>475</v>
      </c>
      <c r="D1385" s="7">
        <v>100</v>
      </c>
      <c r="E1385" s="7">
        <f>SUM(HousingProblemsTbl5[[#This Row],[T2_est77]:[T2_est91]])</f>
        <v>660</v>
      </c>
      <c r="F1385" s="7">
        <v>190</v>
      </c>
      <c r="G1385" s="7">
        <v>515</v>
      </c>
      <c r="H1385" s="7">
        <v>220</v>
      </c>
      <c r="I1385" s="7">
        <f>SUM(HousingProblemsTbl5[[#This Row],[T7_est109]:[T7_est151]])</f>
        <v>925</v>
      </c>
      <c r="J1385" s="5">
        <f>IFERROR(HousingProblemsTbl5[[#This Row],[Total Rental Units with Severe Housing Problems and Equal to or less than 80% AMI]]/HousingProblemsTbl5[[#This Row],[Total Rental Units Equal to or less than 80% AMI]], "-")</f>
        <v>0.71351351351351355</v>
      </c>
    </row>
    <row r="1386" spans="1:10" x14ac:dyDescent="0.2">
      <c r="A1386">
        <v>13121009406</v>
      </c>
      <c r="B1386" s="7">
        <v>90</v>
      </c>
      <c r="C1386" s="7">
        <v>105</v>
      </c>
      <c r="D1386" s="7">
        <v>0</v>
      </c>
      <c r="E1386" s="7">
        <f>SUM(HousingProblemsTbl5[[#This Row],[T2_est77]:[T2_est91]])</f>
        <v>195</v>
      </c>
      <c r="F1386" s="7">
        <v>115</v>
      </c>
      <c r="G1386" s="7">
        <v>105</v>
      </c>
      <c r="H1386" s="7">
        <v>20</v>
      </c>
      <c r="I1386" s="7">
        <f>SUM(HousingProblemsTbl5[[#This Row],[T7_est109]:[T7_est151]])</f>
        <v>240</v>
      </c>
      <c r="J1386" s="5">
        <f>IFERROR(HousingProblemsTbl5[[#This Row],[Total Rental Units with Severe Housing Problems and Equal to or less than 80% AMI]]/HousingProblemsTbl5[[#This Row],[Total Rental Units Equal to or less than 80% AMI]], "-")</f>
        <v>0.8125</v>
      </c>
    </row>
    <row r="1387" spans="1:10" x14ac:dyDescent="0.2">
      <c r="A1387">
        <v>13121009407</v>
      </c>
      <c r="B1387" s="7">
        <v>15</v>
      </c>
      <c r="C1387" s="7">
        <v>0</v>
      </c>
      <c r="D1387" s="7">
        <v>0</v>
      </c>
      <c r="E1387" s="7">
        <f>SUM(HousingProblemsTbl5[[#This Row],[T2_est77]:[T2_est91]])</f>
        <v>15</v>
      </c>
      <c r="F1387" s="7">
        <v>15</v>
      </c>
      <c r="G1387" s="7">
        <v>55</v>
      </c>
      <c r="H1387" s="7">
        <v>0</v>
      </c>
      <c r="I1387" s="7">
        <f>SUM(HousingProblemsTbl5[[#This Row],[T7_est109]:[T7_est151]])</f>
        <v>70</v>
      </c>
      <c r="J1387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1388" spans="1:10" x14ac:dyDescent="0.2">
      <c r="A1388">
        <v>13121009408</v>
      </c>
      <c r="B1388" s="7">
        <v>175</v>
      </c>
      <c r="C1388" s="7">
        <v>0</v>
      </c>
      <c r="D1388" s="7">
        <v>0</v>
      </c>
      <c r="E1388" s="7">
        <f>SUM(HousingProblemsTbl5[[#This Row],[T2_est77]:[T2_est91]])</f>
        <v>175</v>
      </c>
      <c r="F1388" s="7">
        <v>345</v>
      </c>
      <c r="G1388" s="7">
        <v>0</v>
      </c>
      <c r="H1388" s="7">
        <v>235</v>
      </c>
      <c r="I1388" s="7">
        <f>SUM(HousingProblemsTbl5[[#This Row],[T7_est109]:[T7_est151]])</f>
        <v>580</v>
      </c>
      <c r="J1388" s="5">
        <f>IFERROR(HousingProblemsTbl5[[#This Row],[Total Rental Units with Severe Housing Problems and Equal to or less than 80% AMI]]/HousingProblemsTbl5[[#This Row],[Total Rental Units Equal to or less than 80% AMI]], "-")</f>
        <v>0.30172413793103448</v>
      </c>
    </row>
    <row r="1389" spans="1:10" x14ac:dyDescent="0.2">
      <c r="A1389">
        <v>13121009409</v>
      </c>
      <c r="B1389" s="7">
        <v>80</v>
      </c>
      <c r="C1389" s="7">
        <v>0</v>
      </c>
      <c r="D1389" s="7">
        <v>130</v>
      </c>
      <c r="E1389" s="7">
        <f>SUM(HousingProblemsTbl5[[#This Row],[T2_est77]:[T2_est91]])</f>
        <v>210</v>
      </c>
      <c r="F1389" s="7">
        <v>105</v>
      </c>
      <c r="G1389" s="7">
        <v>0</v>
      </c>
      <c r="H1389" s="7">
        <v>220</v>
      </c>
      <c r="I1389" s="7">
        <f>SUM(HousingProblemsTbl5[[#This Row],[T7_est109]:[T7_est151]])</f>
        <v>325</v>
      </c>
      <c r="J1389" s="5">
        <f>IFERROR(HousingProblemsTbl5[[#This Row],[Total Rental Units with Severe Housing Problems and Equal to or less than 80% AMI]]/HousingProblemsTbl5[[#This Row],[Total Rental Units Equal to or less than 80% AMI]], "-")</f>
        <v>0.64615384615384619</v>
      </c>
    </row>
    <row r="1390" spans="1:10" x14ac:dyDescent="0.2">
      <c r="A1390">
        <v>13121009410</v>
      </c>
      <c r="B1390" s="7">
        <v>50</v>
      </c>
      <c r="C1390" s="7">
        <v>0</v>
      </c>
      <c r="D1390" s="7">
        <v>0</v>
      </c>
      <c r="E1390" s="7">
        <f>SUM(HousingProblemsTbl5[[#This Row],[T2_est77]:[T2_est91]])</f>
        <v>50</v>
      </c>
      <c r="F1390" s="7">
        <v>50</v>
      </c>
      <c r="G1390" s="7">
        <v>0</v>
      </c>
      <c r="H1390" s="7">
        <v>45</v>
      </c>
      <c r="I1390" s="7">
        <f>SUM(HousingProblemsTbl5[[#This Row],[T7_est109]:[T7_est151]])</f>
        <v>95</v>
      </c>
      <c r="J1390" s="5">
        <f>IFERROR(HousingProblemsTbl5[[#This Row],[Total Rental Units with Severe Housing Problems and Equal to or less than 80% AMI]]/HousingProblemsTbl5[[#This Row],[Total Rental Units Equal to or less than 80% AMI]], "-")</f>
        <v>0.52631578947368418</v>
      </c>
    </row>
    <row r="1391" spans="1:10" x14ac:dyDescent="0.2">
      <c r="A1391">
        <v>13121009411</v>
      </c>
      <c r="B1391" s="7">
        <v>0</v>
      </c>
      <c r="C1391" s="7">
        <v>0</v>
      </c>
      <c r="D1391" s="7">
        <v>0</v>
      </c>
      <c r="E1391" s="7">
        <f>SUM(HousingProblemsTbl5[[#This Row],[T2_est77]:[T2_est91]])</f>
        <v>0</v>
      </c>
      <c r="F1391" s="7">
        <v>20</v>
      </c>
      <c r="G1391" s="7">
        <v>20</v>
      </c>
      <c r="H1391" s="7">
        <v>0</v>
      </c>
      <c r="I1391" s="7">
        <f>SUM(HousingProblemsTbl5[[#This Row],[T7_est109]:[T7_est151]])</f>
        <v>40</v>
      </c>
      <c r="J139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392" spans="1:10" x14ac:dyDescent="0.2">
      <c r="A1392">
        <v>13121009501</v>
      </c>
      <c r="B1392" s="7">
        <v>0</v>
      </c>
      <c r="C1392" s="7">
        <v>15</v>
      </c>
      <c r="D1392" s="7">
        <v>0</v>
      </c>
      <c r="E1392" s="7">
        <f>SUM(HousingProblemsTbl5[[#This Row],[T2_est77]:[T2_est91]])</f>
        <v>15</v>
      </c>
      <c r="F1392" s="7">
        <v>10</v>
      </c>
      <c r="G1392" s="7">
        <v>25</v>
      </c>
      <c r="H1392" s="7">
        <v>15</v>
      </c>
      <c r="I1392" s="7">
        <f>SUM(HousingProblemsTbl5[[#This Row],[T7_est109]:[T7_est151]])</f>
        <v>50</v>
      </c>
      <c r="J1392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1393" spans="1:10" x14ac:dyDescent="0.2">
      <c r="A1393">
        <v>13121009503</v>
      </c>
      <c r="B1393" s="7">
        <v>0</v>
      </c>
      <c r="C1393" s="7">
        <v>80</v>
      </c>
      <c r="D1393" s="7">
        <v>0</v>
      </c>
      <c r="E1393" s="7">
        <f>SUM(HousingProblemsTbl5[[#This Row],[T2_est77]:[T2_est91]])</f>
        <v>80</v>
      </c>
      <c r="F1393" s="7">
        <v>210</v>
      </c>
      <c r="G1393" s="7">
        <v>105</v>
      </c>
      <c r="H1393" s="7">
        <v>110</v>
      </c>
      <c r="I1393" s="7">
        <f>SUM(HousingProblemsTbl5[[#This Row],[T7_est109]:[T7_est151]])</f>
        <v>425</v>
      </c>
      <c r="J1393" s="5">
        <f>IFERROR(HousingProblemsTbl5[[#This Row],[Total Rental Units with Severe Housing Problems and Equal to or less than 80% AMI]]/HousingProblemsTbl5[[#This Row],[Total Rental Units Equal to or less than 80% AMI]], "-")</f>
        <v>0.18823529411764706</v>
      </c>
    </row>
    <row r="1394" spans="1:10" x14ac:dyDescent="0.2">
      <c r="A1394">
        <v>13121009504</v>
      </c>
      <c r="B1394" s="7">
        <v>95</v>
      </c>
      <c r="C1394" s="7">
        <v>100</v>
      </c>
      <c r="D1394" s="7">
        <v>45</v>
      </c>
      <c r="E1394" s="7">
        <f>SUM(HousingProblemsTbl5[[#This Row],[T2_est77]:[T2_est91]])</f>
        <v>240</v>
      </c>
      <c r="F1394" s="7">
        <v>145</v>
      </c>
      <c r="G1394" s="7">
        <v>100</v>
      </c>
      <c r="H1394" s="7">
        <v>45</v>
      </c>
      <c r="I1394" s="7">
        <f>SUM(HousingProblemsTbl5[[#This Row],[T7_est109]:[T7_est151]])</f>
        <v>290</v>
      </c>
      <c r="J1394" s="5">
        <f>IFERROR(HousingProblemsTbl5[[#This Row],[Total Rental Units with Severe Housing Problems and Equal to or less than 80% AMI]]/HousingProblemsTbl5[[#This Row],[Total Rental Units Equal to or less than 80% AMI]], "-")</f>
        <v>0.82758620689655171</v>
      </c>
    </row>
    <row r="1395" spans="1:10" x14ac:dyDescent="0.2">
      <c r="A1395">
        <v>13121009601</v>
      </c>
      <c r="B1395" s="7">
        <v>30</v>
      </c>
      <c r="C1395" s="7">
        <v>45</v>
      </c>
      <c r="D1395" s="7">
        <v>20</v>
      </c>
      <c r="E1395" s="7">
        <f>SUM(HousingProblemsTbl5[[#This Row],[T2_est77]:[T2_est91]])</f>
        <v>95</v>
      </c>
      <c r="F1395" s="7">
        <v>70</v>
      </c>
      <c r="G1395" s="7">
        <v>95</v>
      </c>
      <c r="H1395" s="7">
        <v>80</v>
      </c>
      <c r="I1395" s="7">
        <f>SUM(HousingProblemsTbl5[[#This Row],[T7_est109]:[T7_est151]])</f>
        <v>245</v>
      </c>
      <c r="J1395" s="5">
        <f>IFERROR(HousingProblemsTbl5[[#This Row],[Total Rental Units with Severe Housing Problems and Equal to or less than 80% AMI]]/HousingProblemsTbl5[[#This Row],[Total Rental Units Equal to or less than 80% AMI]], "-")</f>
        <v>0.38775510204081631</v>
      </c>
    </row>
    <row r="1396" spans="1:10" x14ac:dyDescent="0.2">
      <c r="A1396">
        <v>13121009604</v>
      </c>
      <c r="B1396" s="7">
        <v>90</v>
      </c>
      <c r="C1396" s="7">
        <v>85</v>
      </c>
      <c r="D1396" s="7">
        <v>30</v>
      </c>
      <c r="E1396" s="7">
        <f>SUM(HousingProblemsTbl5[[#This Row],[T2_est77]:[T2_est91]])</f>
        <v>205</v>
      </c>
      <c r="F1396" s="7">
        <v>125</v>
      </c>
      <c r="G1396" s="7">
        <v>85</v>
      </c>
      <c r="H1396" s="7">
        <v>95</v>
      </c>
      <c r="I1396" s="7">
        <f>SUM(HousingProblemsTbl5[[#This Row],[T7_est109]:[T7_est151]])</f>
        <v>305</v>
      </c>
      <c r="J1396" s="5">
        <f>IFERROR(HousingProblemsTbl5[[#This Row],[Total Rental Units with Severe Housing Problems and Equal to or less than 80% AMI]]/HousingProblemsTbl5[[#This Row],[Total Rental Units Equal to or less than 80% AMI]], "-")</f>
        <v>0.67213114754098358</v>
      </c>
    </row>
    <row r="1397" spans="1:10" x14ac:dyDescent="0.2">
      <c r="A1397">
        <v>13121009605</v>
      </c>
      <c r="B1397" s="7">
        <v>170</v>
      </c>
      <c r="C1397" s="7">
        <v>35</v>
      </c>
      <c r="D1397" s="7">
        <v>0</v>
      </c>
      <c r="E1397" s="7">
        <f>SUM(HousingProblemsTbl5[[#This Row],[T2_est77]:[T2_est91]])</f>
        <v>205</v>
      </c>
      <c r="F1397" s="7">
        <v>335</v>
      </c>
      <c r="G1397" s="7">
        <v>110</v>
      </c>
      <c r="H1397" s="7">
        <v>60</v>
      </c>
      <c r="I1397" s="7">
        <f>SUM(HousingProblemsTbl5[[#This Row],[T7_est109]:[T7_est151]])</f>
        <v>505</v>
      </c>
      <c r="J1397" s="5">
        <f>IFERROR(HousingProblemsTbl5[[#This Row],[Total Rental Units with Severe Housing Problems and Equal to or less than 80% AMI]]/HousingProblemsTbl5[[#This Row],[Total Rental Units Equal to or less than 80% AMI]], "-")</f>
        <v>0.40594059405940597</v>
      </c>
    </row>
    <row r="1398" spans="1:10" x14ac:dyDescent="0.2">
      <c r="A1398">
        <v>13121009606</v>
      </c>
      <c r="B1398" s="7">
        <v>15</v>
      </c>
      <c r="C1398" s="7">
        <v>0</v>
      </c>
      <c r="D1398" s="7">
        <v>0</v>
      </c>
      <c r="E1398" s="7">
        <f>SUM(HousingProblemsTbl5[[#This Row],[T2_est77]:[T2_est91]])</f>
        <v>15</v>
      </c>
      <c r="F1398" s="7">
        <v>15</v>
      </c>
      <c r="G1398" s="7">
        <v>0</v>
      </c>
      <c r="H1398" s="7">
        <v>0</v>
      </c>
      <c r="I1398" s="7">
        <f>SUM(HousingProblemsTbl5[[#This Row],[T7_est109]:[T7_est151]])</f>
        <v>15</v>
      </c>
      <c r="J139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399" spans="1:10" x14ac:dyDescent="0.2">
      <c r="A1399">
        <v>13121009607</v>
      </c>
      <c r="B1399" s="7">
        <v>180</v>
      </c>
      <c r="C1399" s="7">
        <v>85</v>
      </c>
      <c r="D1399" s="7">
        <v>75</v>
      </c>
      <c r="E1399" s="7">
        <f>SUM(HousingProblemsTbl5[[#This Row],[T2_est77]:[T2_est91]])</f>
        <v>340</v>
      </c>
      <c r="F1399" s="7">
        <v>215</v>
      </c>
      <c r="G1399" s="7">
        <v>85</v>
      </c>
      <c r="H1399" s="7">
        <v>135</v>
      </c>
      <c r="I1399" s="7">
        <f>SUM(HousingProblemsTbl5[[#This Row],[T7_est109]:[T7_est151]])</f>
        <v>435</v>
      </c>
      <c r="J1399" s="5">
        <f>IFERROR(HousingProblemsTbl5[[#This Row],[Total Rental Units with Severe Housing Problems and Equal to or less than 80% AMI]]/HousingProblemsTbl5[[#This Row],[Total Rental Units Equal to or less than 80% AMI]], "-")</f>
        <v>0.7816091954022989</v>
      </c>
    </row>
    <row r="1400" spans="1:10" x14ac:dyDescent="0.2">
      <c r="A1400">
        <v>13121009700</v>
      </c>
      <c r="B1400" s="7">
        <v>0</v>
      </c>
      <c r="C1400" s="7">
        <v>0</v>
      </c>
      <c r="D1400" s="7">
        <v>0</v>
      </c>
      <c r="E1400" s="7">
        <f>SUM(HousingProblemsTbl5[[#This Row],[T2_est77]:[T2_est91]])</f>
        <v>0</v>
      </c>
      <c r="F1400" s="7">
        <v>0</v>
      </c>
      <c r="G1400" s="7">
        <v>0</v>
      </c>
      <c r="H1400" s="7">
        <v>0</v>
      </c>
      <c r="I1400" s="7">
        <f>SUM(HousingProblemsTbl5[[#This Row],[T7_est109]:[T7_est151]])</f>
        <v>0</v>
      </c>
      <c r="J140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01" spans="1:10" x14ac:dyDescent="0.2">
      <c r="A1401">
        <v>13121009802</v>
      </c>
      <c r="B1401" s="7">
        <v>25</v>
      </c>
      <c r="C1401" s="7">
        <v>35</v>
      </c>
      <c r="D1401" s="7">
        <v>80</v>
      </c>
      <c r="E1401" s="7">
        <f>SUM(HousingProblemsTbl5[[#This Row],[T2_est77]:[T2_est91]])</f>
        <v>140</v>
      </c>
      <c r="F1401" s="7">
        <v>35</v>
      </c>
      <c r="G1401" s="7">
        <v>35</v>
      </c>
      <c r="H1401" s="7">
        <v>155</v>
      </c>
      <c r="I1401" s="7">
        <f>SUM(HousingProblemsTbl5[[#This Row],[T7_est109]:[T7_est151]])</f>
        <v>225</v>
      </c>
      <c r="J1401" s="5">
        <f>IFERROR(HousingProblemsTbl5[[#This Row],[Total Rental Units with Severe Housing Problems and Equal to or less than 80% AMI]]/HousingProblemsTbl5[[#This Row],[Total Rental Units Equal to or less than 80% AMI]], "-")</f>
        <v>0.62222222222222223</v>
      </c>
    </row>
    <row r="1402" spans="1:10" x14ac:dyDescent="0.2">
      <c r="A1402">
        <v>13121009803</v>
      </c>
      <c r="B1402" s="7">
        <v>35</v>
      </c>
      <c r="C1402" s="7">
        <v>35</v>
      </c>
      <c r="D1402" s="7">
        <v>20</v>
      </c>
      <c r="E1402" s="7">
        <f>SUM(HousingProblemsTbl5[[#This Row],[T2_est77]:[T2_est91]])</f>
        <v>90</v>
      </c>
      <c r="F1402" s="7">
        <v>130</v>
      </c>
      <c r="G1402" s="7">
        <v>105</v>
      </c>
      <c r="H1402" s="7">
        <v>90</v>
      </c>
      <c r="I1402" s="7">
        <f>SUM(HousingProblemsTbl5[[#This Row],[T7_est109]:[T7_est151]])</f>
        <v>325</v>
      </c>
      <c r="J1402" s="5">
        <f>IFERROR(HousingProblemsTbl5[[#This Row],[Total Rental Units with Severe Housing Problems and Equal to or less than 80% AMI]]/HousingProblemsTbl5[[#This Row],[Total Rental Units Equal to or less than 80% AMI]], "-")</f>
        <v>0.27692307692307694</v>
      </c>
    </row>
    <row r="1403" spans="1:10" x14ac:dyDescent="0.2">
      <c r="A1403">
        <v>13121009804</v>
      </c>
      <c r="B1403" s="7">
        <v>0</v>
      </c>
      <c r="C1403" s="7">
        <v>0</v>
      </c>
      <c r="D1403" s="7">
        <v>0</v>
      </c>
      <c r="E1403" s="7">
        <f>SUM(HousingProblemsTbl5[[#This Row],[T2_est77]:[T2_est91]])</f>
        <v>0</v>
      </c>
      <c r="F1403" s="7">
        <v>0</v>
      </c>
      <c r="G1403" s="7">
        <v>0</v>
      </c>
      <c r="H1403" s="7">
        <v>0</v>
      </c>
      <c r="I1403" s="7">
        <f>SUM(HousingProblemsTbl5[[#This Row],[T7_est109]:[T7_est151]])</f>
        <v>0</v>
      </c>
      <c r="J140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04" spans="1:10" x14ac:dyDescent="0.2">
      <c r="A1404">
        <v>13121009900</v>
      </c>
      <c r="B1404" s="7">
        <v>60</v>
      </c>
      <c r="C1404" s="7">
        <v>0</v>
      </c>
      <c r="D1404" s="7">
        <v>15</v>
      </c>
      <c r="E1404" s="7">
        <f>SUM(HousingProblemsTbl5[[#This Row],[T2_est77]:[T2_est91]])</f>
        <v>75</v>
      </c>
      <c r="F1404" s="7">
        <v>60</v>
      </c>
      <c r="G1404" s="7">
        <v>0</v>
      </c>
      <c r="H1404" s="7">
        <v>55</v>
      </c>
      <c r="I1404" s="7">
        <f>SUM(HousingProblemsTbl5[[#This Row],[T7_est109]:[T7_est151]])</f>
        <v>115</v>
      </c>
      <c r="J1404" s="5">
        <f>IFERROR(HousingProblemsTbl5[[#This Row],[Total Rental Units with Severe Housing Problems and Equal to or less than 80% AMI]]/HousingProblemsTbl5[[#This Row],[Total Rental Units Equal to or less than 80% AMI]], "-")</f>
        <v>0.65217391304347827</v>
      </c>
    </row>
    <row r="1405" spans="1:10" x14ac:dyDescent="0.2">
      <c r="A1405">
        <v>13121010003</v>
      </c>
      <c r="B1405" s="7">
        <v>155</v>
      </c>
      <c r="C1405" s="7">
        <v>25</v>
      </c>
      <c r="D1405" s="7">
        <v>0</v>
      </c>
      <c r="E1405" s="7">
        <f>SUM(HousingProblemsTbl5[[#This Row],[T2_est77]:[T2_est91]])</f>
        <v>180</v>
      </c>
      <c r="F1405" s="7">
        <v>190</v>
      </c>
      <c r="G1405" s="7">
        <v>25</v>
      </c>
      <c r="H1405" s="7">
        <v>55</v>
      </c>
      <c r="I1405" s="7">
        <f>SUM(HousingProblemsTbl5[[#This Row],[T7_est109]:[T7_est151]])</f>
        <v>270</v>
      </c>
      <c r="J1405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406" spans="1:10" x14ac:dyDescent="0.2">
      <c r="A1406">
        <v>13121010004</v>
      </c>
      <c r="B1406" s="7">
        <v>0</v>
      </c>
      <c r="C1406" s="7">
        <v>0</v>
      </c>
      <c r="D1406" s="7">
        <v>0</v>
      </c>
      <c r="E1406" s="7">
        <f>SUM(HousingProblemsTbl5[[#This Row],[T2_est77]:[T2_est91]])</f>
        <v>0</v>
      </c>
      <c r="F1406" s="7">
        <v>0</v>
      </c>
      <c r="G1406" s="7">
        <v>0</v>
      </c>
      <c r="H1406" s="7">
        <v>0</v>
      </c>
      <c r="I1406" s="7">
        <f>SUM(HousingProblemsTbl5[[#This Row],[T7_est109]:[T7_est151]])</f>
        <v>0</v>
      </c>
      <c r="J140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07" spans="1:10" x14ac:dyDescent="0.2">
      <c r="A1407">
        <v>13121010005</v>
      </c>
      <c r="B1407" s="7">
        <v>0</v>
      </c>
      <c r="C1407" s="7">
        <v>0</v>
      </c>
      <c r="D1407" s="7">
        <v>0</v>
      </c>
      <c r="E1407" s="7">
        <f>SUM(HousingProblemsTbl5[[#This Row],[T2_est77]:[T2_est91]])</f>
        <v>0</v>
      </c>
      <c r="F1407" s="7">
        <v>0</v>
      </c>
      <c r="G1407" s="7">
        <v>0</v>
      </c>
      <c r="H1407" s="7">
        <v>0</v>
      </c>
      <c r="I1407" s="7">
        <f>SUM(HousingProblemsTbl5[[#This Row],[T7_est109]:[T7_est151]])</f>
        <v>0</v>
      </c>
      <c r="J140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08" spans="1:10" x14ac:dyDescent="0.2">
      <c r="A1408">
        <v>13121010006</v>
      </c>
      <c r="B1408" s="7">
        <v>185</v>
      </c>
      <c r="C1408" s="7">
        <v>80</v>
      </c>
      <c r="D1408" s="7">
        <v>20</v>
      </c>
      <c r="E1408" s="7">
        <f>SUM(HousingProblemsTbl5[[#This Row],[T2_est77]:[T2_est91]])</f>
        <v>285</v>
      </c>
      <c r="F1408" s="7">
        <v>225</v>
      </c>
      <c r="G1408" s="7">
        <v>90</v>
      </c>
      <c r="H1408" s="7">
        <v>215</v>
      </c>
      <c r="I1408" s="7">
        <f>SUM(HousingProblemsTbl5[[#This Row],[T7_est109]:[T7_est151]])</f>
        <v>530</v>
      </c>
      <c r="J1408" s="5">
        <f>IFERROR(HousingProblemsTbl5[[#This Row],[Total Rental Units with Severe Housing Problems and Equal to or less than 80% AMI]]/HousingProblemsTbl5[[#This Row],[Total Rental Units Equal to or less than 80% AMI]], "-")</f>
        <v>0.53773584905660377</v>
      </c>
    </row>
    <row r="1409" spans="1:10" x14ac:dyDescent="0.2">
      <c r="A1409">
        <v>13121010007</v>
      </c>
      <c r="B1409" s="7">
        <v>0</v>
      </c>
      <c r="C1409" s="7">
        <v>0</v>
      </c>
      <c r="D1409" s="7">
        <v>0</v>
      </c>
      <c r="E1409" s="7">
        <f>SUM(HousingProblemsTbl5[[#This Row],[T2_est77]:[T2_est91]])</f>
        <v>0</v>
      </c>
      <c r="F1409" s="7">
        <v>0</v>
      </c>
      <c r="G1409" s="7">
        <v>0</v>
      </c>
      <c r="H1409" s="7">
        <v>15</v>
      </c>
      <c r="I1409" s="7">
        <f>SUM(HousingProblemsTbl5[[#This Row],[T7_est109]:[T7_est151]])</f>
        <v>15</v>
      </c>
      <c r="J140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10" spans="1:10" x14ac:dyDescent="0.2">
      <c r="A1410">
        <v>13121010106</v>
      </c>
      <c r="B1410" s="7">
        <v>80</v>
      </c>
      <c r="C1410" s="7">
        <v>0</v>
      </c>
      <c r="D1410" s="7">
        <v>0</v>
      </c>
      <c r="E1410" s="7">
        <f>SUM(HousingProblemsTbl5[[#This Row],[T2_est77]:[T2_est91]])</f>
        <v>80</v>
      </c>
      <c r="F1410" s="7">
        <v>80</v>
      </c>
      <c r="G1410" s="7">
        <v>40</v>
      </c>
      <c r="H1410" s="7">
        <v>195</v>
      </c>
      <c r="I1410" s="7">
        <f>SUM(HousingProblemsTbl5[[#This Row],[T7_est109]:[T7_est151]])</f>
        <v>315</v>
      </c>
      <c r="J1410" s="5">
        <f>IFERROR(HousingProblemsTbl5[[#This Row],[Total Rental Units with Severe Housing Problems and Equal to or less than 80% AMI]]/HousingProblemsTbl5[[#This Row],[Total Rental Units Equal to or less than 80% AMI]], "-")</f>
        <v>0.25396825396825395</v>
      </c>
    </row>
    <row r="1411" spans="1:10" x14ac:dyDescent="0.2">
      <c r="A1411">
        <v>13121010107</v>
      </c>
      <c r="B1411" s="7">
        <v>0</v>
      </c>
      <c r="C1411" s="7">
        <v>0</v>
      </c>
      <c r="D1411" s="7">
        <v>0</v>
      </c>
      <c r="E1411" s="7">
        <f>SUM(HousingProblemsTbl5[[#This Row],[T2_est77]:[T2_est91]])</f>
        <v>0</v>
      </c>
      <c r="F1411" s="7">
        <v>0</v>
      </c>
      <c r="G1411" s="7">
        <v>0</v>
      </c>
      <c r="H1411" s="7">
        <v>0</v>
      </c>
      <c r="I1411" s="7">
        <f>SUM(HousingProblemsTbl5[[#This Row],[T7_est109]:[T7_est151]])</f>
        <v>0</v>
      </c>
      <c r="J141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12" spans="1:10" x14ac:dyDescent="0.2">
      <c r="A1412">
        <v>13121010108</v>
      </c>
      <c r="B1412" s="7">
        <v>30</v>
      </c>
      <c r="C1412" s="7">
        <v>185</v>
      </c>
      <c r="D1412" s="7">
        <v>20</v>
      </c>
      <c r="E1412" s="7">
        <f>SUM(HousingProblemsTbl5[[#This Row],[T2_est77]:[T2_est91]])</f>
        <v>235</v>
      </c>
      <c r="F1412" s="7">
        <v>30</v>
      </c>
      <c r="G1412" s="7">
        <v>220</v>
      </c>
      <c r="H1412" s="7">
        <v>30</v>
      </c>
      <c r="I1412" s="7">
        <f>SUM(HousingProblemsTbl5[[#This Row],[T7_est109]:[T7_est151]])</f>
        <v>280</v>
      </c>
      <c r="J1412" s="5">
        <f>IFERROR(HousingProblemsTbl5[[#This Row],[Total Rental Units with Severe Housing Problems and Equal to or less than 80% AMI]]/HousingProblemsTbl5[[#This Row],[Total Rental Units Equal to or less than 80% AMI]], "-")</f>
        <v>0.8392857142857143</v>
      </c>
    </row>
    <row r="1413" spans="1:10" x14ac:dyDescent="0.2">
      <c r="A1413">
        <v>13121010115</v>
      </c>
      <c r="B1413" s="7">
        <v>0</v>
      </c>
      <c r="C1413" s="7">
        <v>45</v>
      </c>
      <c r="D1413" s="7">
        <v>50</v>
      </c>
      <c r="E1413" s="7">
        <f>SUM(HousingProblemsTbl5[[#This Row],[T2_est77]:[T2_est91]])</f>
        <v>95</v>
      </c>
      <c r="F1413" s="7">
        <v>30</v>
      </c>
      <c r="G1413" s="7">
        <v>45</v>
      </c>
      <c r="H1413" s="7">
        <v>65</v>
      </c>
      <c r="I1413" s="7">
        <f>SUM(HousingProblemsTbl5[[#This Row],[T7_est109]:[T7_est151]])</f>
        <v>140</v>
      </c>
      <c r="J1413" s="5">
        <f>IFERROR(HousingProblemsTbl5[[#This Row],[Total Rental Units with Severe Housing Problems and Equal to or less than 80% AMI]]/HousingProblemsTbl5[[#This Row],[Total Rental Units Equal to or less than 80% AMI]], "-")</f>
        <v>0.6785714285714286</v>
      </c>
    </row>
    <row r="1414" spans="1:10" x14ac:dyDescent="0.2">
      <c r="A1414">
        <v>13121010117</v>
      </c>
      <c r="B1414" s="7">
        <v>185</v>
      </c>
      <c r="C1414" s="7">
        <v>180</v>
      </c>
      <c r="D1414" s="7">
        <v>0</v>
      </c>
      <c r="E1414" s="7">
        <f>SUM(HousingProblemsTbl5[[#This Row],[T2_est77]:[T2_est91]])</f>
        <v>365</v>
      </c>
      <c r="F1414" s="7">
        <v>185</v>
      </c>
      <c r="G1414" s="7">
        <v>230</v>
      </c>
      <c r="H1414" s="7">
        <v>335</v>
      </c>
      <c r="I1414" s="7">
        <f>SUM(HousingProblemsTbl5[[#This Row],[T7_est109]:[T7_est151]])</f>
        <v>750</v>
      </c>
      <c r="J1414" s="5">
        <f>IFERROR(HousingProblemsTbl5[[#This Row],[Total Rental Units with Severe Housing Problems and Equal to or less than 80% AMI]]/HousingProblemsTbl5[[#This Row],[Total Rental Units Equal to or less than 80% AMI]], "-")</f>
        <v>0.48666666666666669</v>
      </c>
    </row>
    <row r="1415" spans="1:10" x14ac:dyDescent="0.2">
      <c r="A1415">
        <v>13121010120</v>
      </c>
      <c r="B1415" s="7">
        <v>55</v>
      </c>
      <c r="C1415" s="7">
        <v>50</v>
      </c>
      <c r="D1415" s="7">
        <v>0</v>
      </c>
      <c r="E1415" s="7">
        <f>SUM(HousingProblemsTbl5[[#This Row],[T2_est77]:[T2_est91]])</f>
        <v>105</v>
      </c>
      <c r="F1415" s="7">
        <v>85</v>
      </c>
      <c r="G1415" s="7">
        <v>50</v>
      </c>
      <c r="H1415" s="7">
        <v>90</v>
      </c>
      <c r="I1415" s="7">
        <f>SUM(HousingProblemsTbl5[[#This Row],[T7_est109]:[T7_est151]])</f>
        <v>225</v>
      </c>
      <c r="J1415" s="5">
        <f>IFERROR(HousingProblemsTbl5[[#This Row],[Total Rental Units with Severe Housing Problems and Equal to or less than 80% AMI]]/HousingProblemsTbl5[[#This Row],[Total Rental Units Equal to or less than 80% AMI]], "-")</f>
        <v>0.46666666666666667</v>
      </c>
    </row>
    <row r="1416" spans="1:10" x14ac:dyDescent="0.2">
      <c r="A1416">
        <v>13121010121</v>
      </c>
      <c r="B1416" s="7">
        <v>40</v>
      </c>
      <c r="C1416" s="7">
        <v>4</v>
      </c>
      <c r="D1416" s="7">
        <v>0</v>
      </c>
      <c r="E1416" s="7">
        <f>SUM(HousingProblemsTbl5[[#This Row],[T2_est77]:[T2_est91]])</f>
        <v>44</v>
      </c>
      <c r="F1416" s="7">
        <v>40</v>
      </c>
      <c r="G1416" s="7">
        <v>25</v>
      </c>
      <c r="H1416" s="7">
        <v>55</v>
      </c>
      <c r="I1416" s="7">
        <f>SUM(HousingProblemsTbl5[[#This Row],[T7_est109]:[T7_est151]])</f>
        <v>120</v>
      </c>
      <c r="J1416" s="5">
        <f>IFERROR(HousingProblemsTbl5[[#This Row],[Total Rental Units with Severe Housing Problems and Equal to or less than 80% AMI]]/HousingProblemsTbl5[[#This Row],[Total Rental Units Equal to or less than 80% AMI]], "-")</f>
        <v>0.36666666666666664</v>
      </c>
    </row>
    <row r="1417" spans="1:10" x14ac:dyDescent="0.2">
      <c r="A1417">
        <v>13121010124</v>
      </c>
      <c r="B1417" s="7">
        <v>140</v>
      </c>
      <c r="C1417" s="7">
        <v>25</v>
      </c>
      <c r="D1417" s="7">
        <v>90</v>
      </c>
      <c r="E1417" s="7">
        <f>SUM(HousingProblemsTbl5[[#This Row],[T2_est77]:[T2_est91]])</f>
        <v>255</v>
      </c>
      <c r="F1417" s="7">
        <v>330</v>
      </c>
      <c r="G1417" s="7">
        <v>25</v>
      </c>
      <c r="H1417" s="7">
        <v>180</v>
      </c>
      <c r="I1417" s="7">
        <f>SUM(HousingProblemsTbl5[[#This Row],[T7_est109]:[T7_est151]])</f>
        <v>535</v>
      </c>
      <c r="J1417" s="5">
        <f>IFERROR(HousingProblemsTbl5[[#This Row],[Total Rental Units with Severe Housing Problems and Equal to or less than 80% AMI]]/HousingProblemsTbl5[[#This Row],[Total Rental Units Equal to or less than 80% AMI]], "-")</f>
        <v>0.47663551401869159</v>
      </c>
    </row>
    <row r="1418" spans="1:10" x14ac:dyDescent="0.2">
      <c r="A1418">
        <v>13121010125</v>
      </c>
      <c r="B1418" s="7">
        <v>100</v>
      </c>
      <c r="C1418" s="7">
        <v>45</v>
      </c>
      <c r="D1418" s="7">
        <v>0</v>
      </c>
      <c r="E1418" s="7">
        <f>SUM(HousingProblemsTbl5[[#This Row],[T2_est77]:[T2_est91]])</f>
        <v>145</v>
      </c>
      <c r="F1418" s="7">
        <v>100</v>
      </c>
      <c r="G1418" s="7">
        <v>85</v>
      </c>
      <c r="H1418" s="7">
        <v>180</v>
      </c>
      <c r="I1418" s="7">
        <f>SUM(HousingProblemsTbl5[[#This Row],[T7_est109]:[T7_est151]])</f>
        <v>365</v>
      </c>
      <c r="J1418" s="5">
        <f>IFERROR(HousingProblemsTbl5[[#This Row],[Total Rental Units with Severe Housing Problems and Equal to or less than 80% AMI]]/HousingProblemsTbl5[[#This Row],[Total Rental Units Equal to or less than 80% AMI]], "-")</f>
        <v>0.39726027397260272</v>
      </c>
    </row>
    <row r="1419" spans="1:10" x14ac:dyDescent="0.2">
      <c r="A1419">
        <v>13121010126</v>
      </c>
      <c r="B1419" s="7">
        <v>10</v>
      </c>
      <c r="C1419" s="7">
        <v>30</v>
      </c>
      <c r="D1419" s="7">
        <v>15</v>
      </c>
      <c r="E1419" s="7">
        <f>SUM(HousingProblemsTbl5[[#This Row],[T2_est77]:[T2_est91]])</f>
        <v>55</v>
      </c>
      <c r="F1419" s="7">
        <v>35</v>
      </c>
      <c r="G1419" s="7">
        <v>30</v>
      </c>
      <c r="H1419" s="7">
        <v>130</v>
      </c>
      <c r="I1419" s="7">
        <f>SUM(HousingProblemsTbl5[[#This Row],[T7_est109]:[T7_est151]])</f>
        <v>195</v>
      </c>
      <c r="J1419" s="5">
        <f>IFERROR(HousingProblemsTbl5[[#This Row],[Total Rental Units with Severe Housing Problems and Equal to or less than 80% AMI]]/HousingProblemsTbl5[[#This Row],[Total Rental Units Equal to or less than 80% AMI]], "-")</f>
        <v>0.28205128205128205</v>
      </c>
    </row>
    <row r="1420" spans="1:10" x14ac:dyDescent="0.2">
      <c r="A1420">
        <v>13121010127</v>
      </c>
      <c r="B1420" s="7">
        <v>35</v>
      </c>
      <c r="C1420" s="7">
        <v>20</v>
      </c>
      <c r="D1420" s="7">
        <v>0</v>
      </c>
      <c r="E1420" s="7">
        <f>SUM(HousingProblemsTbl5[[#This Row],[T2_est77]:[T2_est91]])</f>
        <v>55</v>
      </c>
      <c r="F1420" s="7">
        <v>35</v>
      </c>
      <c r="G1420" s="7">
        <v>55</v>
      </c>
      <c r="H1420" s="7">
        <v>80</v>
      </c>
      <c r="I1420" s="7">
        <f>SUM(HousingProblemsTbl5[[#This Row],[T7_est109]:[T7_est151]])</f>
        <v>170</v>
      </c>
      <c r="J1420" s="5">
        <f>IFERROR(HousingProblemsTbl5[[#This Row],[Total Rental Units with Severe Housing Problems and Equal to or less than 80% AMI]]/HousingProblemsTbl5[[#This Row],[Total Rental Units Equal to or less than 80% AMI]], "-")</f>
        <v>0.3235294117647059</v>
      </c>
    </row>
    <row r="1421" spans="1:10" x14ac:dyDescent="0.2">
      <c r="A1421">
        <v>13121010128</v>
      </c>
      <c r="B1421" s="7">
        <v>90</v>
      </c>
      <c r="C1421" s="7">
        <v>150</v>
      </c>
      <c r="D1421" s="7">
        <v>50</v>
      </c>
      <c r="E1421" s="7">
        <f>SUM(HousingProblemsTbl5[[#This Row],[T2_est77]:[T2_est91]])</f>
        <v>290</v>
      </c>
      <c r="F1421" s="7">
        <v>210</v>
      </c>
      <c r="G1421" s="7">
        <v>150</v>
      </c>
      <c r="H1421" s="7">
        <v>220</v>
      </c>
      <c r="I1421" s="7">
        <f>SUM(HousingProblemsTbl5[[#This Row],[T7_est109]:[T7_est151]])</f>
        <v>580</v>
      </c>
      <c r="J1421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422" spans="1:10" x14ac:dyDescent="0.2">
      <c r="A1422">
        <v>13121010129</v>
      </c>
      <c r="B1422" s="7">
        <v>70</v>
      </c>
      <c r="C1422" s="7">
        <v>130</v>
      </c>
      <c r="D1422" s="7">
        <v>60</v>
      </c>
      <c r="E1422" s="7">
        <f>SUM(HousingProblemsTbl5[[#This Row],[T2_est77]:[T2_est91]])</f>
        <v>260</v>
      </c>
      <c r="F1422" s="7">
        <v>70</v>
      </c>
      <c r="G1422" s="7">
        <v>140</v>
      </c>
      <c r="H1422" s="7">
        <v>190</v>
      </c>
      <c r="I1422" s="7">
        <f>SUM(HousingProblemsTbl5[[#This Row],[T7_est109]:[T7_est151]])</f>
        <v>400</v>
      </c>
      <c r="J1422" s="5">
        <f>IFERROR(HousingProblemsTbl5[[#This Row],[Total Rental Units with Severe Housing Problems and Equal to or less than 80% AMI]]/HousingProblemsTbl5[[#This Row],[Total Rental Units Equal to or less than 80% AMI]], "-")</f>
        <v>0.65</v>
      </c>
    </row>
    <row r="1423" spans="1:10" x14ac:dyDescent="0.2">
      <c r="A1423">
        <v>13121010130</v>
      </c>
      <c r="B1423" s="7">
        <v>100</v>
      </c>
      <c r="C1423" s="7">
        <v>105</v>
      </c>
      <c r="D1423" s="7">
        <v>10</v>
      </c>
      <c r="E1423" s="7">
        <f>SUM(HousingProblemsTbl5[[#This Row],[T2_est77]:[T2_est91]])</f>
        <v>215</v>
      </c>
      <c r="F1423" s="7">
        <v>100</v>
      </c>
      <c r="G1423" s="7">
        <v>105</v>
      </c>
      <c r="H1423" s="7">
        <v>60</v>
      </c>
      <c r="I1423" s="7">
        <f>SUM(HousingProblemsTbl5[[#This Row],[T7_est109]:[T7_est151]])</f>
        <v>265</v>
      </c>
      <c r="J1423" s="5">
        <f>IFERROR(HousingProblemsTbl5[[#This Row],[Total Rental Units with Severe Housing Problems and Equal to or less than 80% AMI]]/HousingProblemsTbl5[[#This Row],[Total Rental Units Equal to or less than 80% AMI]], "-")</f>
        <v>0.81132075471698117</v>
      </c>
    </row>
    <row r="1424" spans="1:10" x14ac:dyDescent="0.2">
      <c r="A1424">
        <v>13121010131</v>
      </c>
      <c r="B1424" s="7">
        <v>15</v>
      </c>
      <c r="C1424" s="7">
        <v>0</v>
      </c>
      <c r="D1424" s="7">
        <v>90</v>
      </c>
      <c r="E1424" s="7">
        <f>SUM(HousingProblemsTbl5[[#This Row],[T2_est77]:[T2_est91]])</f>
        <v>105</v>
      </c>
      <c r="F1424" s="7">
        <v>15</v>
      </c>
      <c r="G1424" s="7">
        <v>30</v>
      </c>
      <c r="H1424" s="7">
        <v>160</v>
      </c>
      <c r="I1424" s="7">
        <f>SUM(HousingProblemsTbl5[[#This Row],[T7_est109]:[T7_est151]])</f>
        <v>205</v>
      </c>
      <c r="J1424" s="5">
        <f>IFERROR(HousingProblemsTbl5[[#This Row],[Total Rental Units with Severe Housing Problems and Equal to or less than 80% AMI]]/HousingProblemsTbl5[[#This Row],[Total Rental Units Equal to or less than 80% AMI]], "-")</f>
        <v>0.51219512195121952</v>
      </c>
    </row>
    <row r="1425" spans="1:10" x14ac:dyDescent="0.2">
      <c r="A1425">
        <v>13121010132</v>
      </c>
      <c r="B1425" s="7">
        <v>80</v>
      </c>
      <c r="C1425" s="7">
        <v>70</v>
      </c>
      <c r="D1425" s="7">
        <v>140</v>
      </c>
      <c r="E1425" s="7">
        <f>SUM(HousingProblemsTbl5[[#This Row],[T2_est77]:[T2_est91]])</f>
        <v>290</v>
      </c>
      <c r="F1425" s="7">
        <v>190</v>
      </c>
      <c r="G1425" s="7">
        <v>155</v>
      </c>
      <c r="H1425" s="7">
        <v>225</v>
      </c>
      <c r="I1425" s="7">
        <f>SUM(HousingProblemsTbl5[[#This Row],[T7_est109]:[T7_est151]])</f>
        <v>570</v>
      </c>
      <c r="J1425" s="5">
        <f>IFERROR(HousingProblemsTbl5[[#This Row],[Total Rental Units with Severe Housing Problems and Equal to or less than 80% AMI]]/HousingProblemsTbl5[[#This Row],[Total Rental Units Equal to or less than 80% AMI]], "-")</f>
        <v>0.50877192982456143</v>
      </c>
    </row>
    <row r="1426" spans="1:10" x14ac:dyDescent="0.2">
      <c r="A1426">
        <v>13121010133</v>
      </c>
      <c r="B1426" s="7">
        <v>215</v>
      </c>
      <c r="C1426" s="7">
        <v>45</v>
      </c>
      <c r="D1426" s="7">
        <v>85</v>
      </c>
      <c r="E1426" s="7">
        <f>SUM(HousingProblemsTbl5[[#This Row],[T2_est77]:[T2_est91]])</f>
        <v>345</v>
      </c>
      <c r="F1426" s="7">
        <v>215</v>
      </c>
      <c r="G1426" s="7">
        <v>45</v>
      </c>
      <c r="H1426" s="7">
        <v>140</v>
      </c>
      <c r="I1426" s="7">
        <f>SUM(HousingProblemsTbl5[[#This Row],[T7_est109]:[T7_est151]])</f>
        <v>400</v>
      </c>
      <c r="J1426" s="5">
        <f>IFERROR(HousingProblemsTbl5[[#This Row],[Total Rental Units with Severe Housing Problems and Equal to or less than 80% AMI]]/HousingProblemsTbl5[[#This Row],[Total Rental Units Equal to or less than 80% AMI]], "-")</f>
        <v>0.86250000000000004</v>
      </c>
    </row>
    <row r="1427" spans="1:10" x14ac:dyDescent="0.2">
      <c r="A1427">
        <v>13121010134</v>
      </c>
      <c r="B1427" s="7">
        <v>15</v>
      </c>
      <c r="C1427" s="7">
        <v>60</v>
      </c>
      <c r="D1427" s="7">
        <v>0</v>
      </c>
      <c r="E1427" s="7">
        <f>SUM(HousingProblemsTbl5[[#This Row],[T2_est77]:[T2_est91]])</f>
        <v>75</v>
      </c>
      <c r="F1427" s="7">
        <v>15</v>
      </c>
      <c r="G1427" s="7">
        <v>160</v>
      </c>
      <c r="H1427" s="7">
        <v>120</v>
      </c>
      <c r="I1427" s="7">
        <f>SUM(HousingProblemsTbl5[[#This Row],[T7_est109]:[T7_est151]])</f>
        <v>295</v>
      </c>
      <c r="J1427" s="5">
        <f>IFERROR(HousingProblemsTbl5[[#This Row],[Total Rental Units with Severe Housing Problems and Equal to or less than 80% AMI]]/HousingProblemsTbl5[[#This Row],[Total Rental Units Equal to or less than 80% AMI]], "-")</f>
        <v>0.25423728813559321</v>
      </c>
    </row>
    <row r="1428" spans="1:10" x14ac:dyDescent="0.2">
      <c r="A1428">
        <v>13121010135</v>
      </c>
      <c r="B1428" s="7">
        <v>165</v>
      </c>
      <c r="C1428" s="7">
        <v>100</v>
      </c>
      <c r="D1428" s="7">
        <v>0</v>
      </c>
      <c r="E1428" s="7">
        <f>SUM(HousingProblemsTbl5[[#This Row],[T2_est77]:[T2_est91]])</f>
        <v>265</v>
      </c>
      <c r="F1428" s="7">
        <v>165</v>
      </c>
      <c r="G1428" s="7">
        <v>260</v>
      </c>
      <c r="H1428" s="7">
        <v>0</v>
      </c>
      <c r="I1428" s="7">
        <f>SUM(HousingProblemsTbl5[[#This Row],[T7_est109]:[T7_est151]])</f>
        <v>425</v>
      </c>
      <c r="J1428" s="5">
        <f>IFERROR(HousingProblemsTbl5[[#This Row],[Total Rental Units with Severe Housing Problems and Equal to or less than 80% AMI]]/HousingProblemsTbl5[[#This Row],[Total Rental Units Equal to or less than 80% AMI]], "-")</f>
        <v>0.62352941176470589</v>
      </c>
    </row>
    <row r="1429" spans="1:10" x14ac:dyDescent="0.2">
      <c r="A1429">
        <v>13121010136</v>
      </c>
      <c r="B1429" s="7">
        <v>85</v>
      </c>
      <c r="C1429" s="7">
        <v>80</v>
      </c>
      <c r="D1429" s="7">
        <v>0</v>
      </c>
      <c r="E1429" s="7">
        <f>SUM(HousingProblemsTbl5[[#This Row],[T2_est77]:[T2_est91]])</f>
        <v>165</v>
      </c>
      <c r="F1429" s="7">
        <v>85</v>
      </c>
      <c r="G1429" s="7">
        <v>170</v>
      </c>
      <c r="H1429" s="7">
        <v>20</v>
      </c>
      <c r="I1429" s="7">
        <f>SUM(HousingProblemsTbl5[[#This Row],[T7_est109]:[T7_est151]])</f>
        <v>275</v>
      </c>
      <c r="J1429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1430" spans="1:10" x14ac:dyDescent="0.2">
      <c r="A1430">
        <v>13121010137</v>
      </c>
      <c r="B1430" s="7">
        <v>65</v>
      </c>
      <c r="C1430" s="7">
        <v>30</v>
      </c>
      <c r="D1430" s="7">
        <v>0</v>
      </c>
      <c r="E1430" s="7">
        <f>SUM(HousingProblemsTbl5[[#This Row],[T2_est77]:[T2_est91]])</f>
        <v>95</v>
      </c>
      <c r="F1430" s="7">
        <v>65</v>
      </c>
      <c r="G1430" s="7">
        <v>45</v>
      </c>
      <c r="H1430" s="7">
        <v>155</v>
      </c>
      <c r="I1430" s="7">
        <f>SUM(HousingProblemsTbl5[[#This Row],[T7_est109]:[T7_est151]])</f>
        <v>265</v>
      </c>
      <c r="J1430" s="5">
        <f>IFERROR(HousingProblemsTbl5[[#This Row],[Total Rental Units with Severe Housing Problems and Equal to or less than 80% AMI]]/HousingProblemsTbl5[[#This Row],[Total Rental Units Equal to or less than 80% AMI]], "-")</f>
        <v>0.35849056603773582</v>
      </c>
    </row>
    <row r="1431" spans="1:10" x14ac:dyDescent="0.2">
      <c r="A1431">
        <v>13121010204</v>
      </c>
      <c r="B1431" s="7">
        <v>0</v>
      </c>
      <c r="C1431" s="7">
        <v>10</v>
      </c>
      <c r="D1431" s="7">
        <v>0</v>
      </c>
      <c r="E1431" s="7">
        <f>SUM(HousingProblemsTbl5[[#This Row],[T2_est77]:[T2_est91]])</f>
        <v>10</v>
      </c>
      <c r="F1431" s="7">
        <v>10</v>
      </c>
      <c r="G1431" s="7">
        <v>10</v>
      </c>
      <c r="H1431" s="7">
        <v>0</v>
      </c>
      <c r="I1431" s="7">
        <f>SUM(HousingProblemsTbl5[[#This Row],[T7_est109]:[T7_est151]])</f>
        <v>20</v>
      </c>
      <c r="J1431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432" spans="1:10" x14ac:dyDescent="0.2">
      <c r="A1432">
        <v>13121010211</v>
      </c>
      <c r="B1432" s="7">
        <v>0</v>
      </c>
      <c r="C1432" s="7">
        <v>35</v>
      </c>
      <c r="D1432" s="7">
        <v>0</v>
      </c>
      <c r="E1432" s="7">
        <f>SUM(HousingProblemsTbl5[[#This Row],[T2_est77]:[T2_est91]])</f>
        <v>35</v>
      </c>
      <c r="F1432" s="7">
        <v>10</v>
      </c>
      <c r="G1432" s="7">
        <v>35</v>
      </c>
      <c r="H1432" s="7">
        <v>4</v>
      </c>
      <c r="I1432" s="7">
        <f>SUM(HousingProblemsTbl5[[#This Row],[T7_est109]:[T7_est151]])</f>
        <v>49</v>
      </c>
      <c r="J1432" s="5">
        <f>IFERROR(HousingProblemsTbl5[[#This Row],[Total Rental Units with Severe Housing Problems and Equal to or less than 80% AMI]]/HousingProblemsTbl5[[#This Row],[Total Rental Units Equal to or less than 80% AMI]], "-")</f>
        <v>0.7142857142857143</v>
      </c>
    </row>
    <row r="1433" spans="1:10" x14ac:dyDescent="0.2">
      <c r="A1433">
        <v>13121010212</v>
      </c>
      <c r="B1433" s="7">
        <v>310</v>
      </c>
      <c r="C1433" s="7">
        <v>225</v>
      </c>
      <c r="D1433" s="7">
        <v>40</v>
      </c>
      <c r="E1433" s="7">
        <f>SUM(HousingProblemsTbl5[[#This Row],[T2_est77]:[T2_est91]])</f>
        <v>575</v>
      </c>
      <c r="F1433" s="7">
        <v>345</v>
      </c>
      <c r="G1433" s="7">
        <v>255</v>
      </c>
      <c r="H1433" s="7">
        <v>165</v>
      </c>
      <c r="I1433" s="7">
        <f>SUM(HousingProblemsTbl5[[#This Row],[T7_est109]:[T7_est151]])</f>
        <v>765</v>
      </c>
      <c r="J1433" s="5">
        <f>IFERROR(HousingProblemsTbl5[[#This Row],[Total Rental Units with Severe Housing Problems and Equal to or less than 80% AMI]]/HousingProblemsTbl5[[#This Row],[Total Rental Units Equal to or less than 80% AMI]], "-")</f>
        <v>0.75163398692810457</v>
      </c>
    </row>
    <row r="1434" spans="1:10" x14ac:dyDescent="0.2">
      <c r="A1434">
        <v>13121010213</v>
      </c>
      <c r="B1434" s="7">
        <v>25</v>
      </c>
      <c r="C1434" s="7">
        <v>0</v>
      </c>
      <c r="D1434" s="7">
        <v>40</v>
      </c>
      <c r="E1434" s="7">
        <f>SUM(HousingProblemsTbl5[[#This Row],[T2_est77]:[T2_est91]])</f>
        <v>65</v>
      </c>
      <c r="F1434" s="7">
        <v>25</v>
      </c>
      <c r="G1434" s="7">
        <v>35</v>
      </c>
      <c r="H1434" s="7">
        <v>115</v>
      </c>
      <c r="I1434" s="7">
        <f>SUM(HousingProblemsTbl5[[#This Row],[T7_est109]:[T7_est151]])</f>
        <v>175</v>
      </c>
      <c r="J1434" s="5">
        <f>IFERROR(HousingProblemsTbl5[[#This Row],[Total Rental Units with Severe Housing Problems and Equal to or less than 80% AMI]]/HousingProblemsTbl5[[#This Row],[Total Rental Units Equal to or less than 80% AMI]], "-")</f>
        <v>0.37142857142857144</v>
      </c>
    </row>
    <row r="1435" spans="1:10" x14ac:dyDescent="0.2">
      <c r="A1435">
        <v>13121010214</v>
      </c>
      <c r="B1435" s="7">
        <v>0</v>
      </c>
      <c r="C1435" s="7">
        <v>65</v>
      </c>
      <c r="D1435" s="7">
        <v>35</v>
      </c>
      <c r="E1435" s="7">
        <f>SUM(HousingProblemsTbl5[[#This Row],[T2_est77]:[T2_est91]])</f>
        <v>100</v>
      </c>
      <c r="F1435" s="7">
        <v>70</v>
      </c>
      <c r="G1435" s="7">
        <v>225</v>
      </c>
      <c r="H1435" s="7">
        <v>195</v>
      </c>
      <c r="I1435" s="7">
        <f>SUM(HousingProblemsTbl5[[#This Row],[T7_est109]:[T7_est151]])</f>
        <v>490</v>
      </c>
      <c r="J1435" s="5">
        <f>IFERROR(HousingProblemsTbl5[[#This Row],[Total Rental Units with Severe Housing Problems and Equal to or less than 80% AMI]]/HousingProblemsTbl5[[#This Row],[Total Rental Units Equal to or less than 80% AMI]], "-")</f>
        <v>0.20408163265306123</v>
      </c>
    </row>
    <row r="1436" spans="1:10" x14ac:dyDescent="0.2">
      <c r="A1436">
        <v>13121010215</v>
      </c>
      <c r="B1436" s="7">
        <v>0</v>
      </c>
      <c r="C1436" s="7">
        <v>25</v>
      </c>
      <c r="D1436" s="7">
        <v>0</v>
      </c>
      <c r="E1436" s="7">
        <f>SUM(HousingProblemsTbl5[[#This Row],[T2_est77]:[T2_est91]])</f>
        <v>25</v>
      </c>
      <c r="F1436" s="7">
        <v>0</v>
      </c>
      <c r="G1436" s="7">
        <v>25</v>
      </c>
      <c r="H1436" s="7">
        <v>30</v>
      </c>
      <c r="I1436" s="7">
        <f>SUM(HousingProblemsTbl5[[#This Row],[T7_est109]:[T7_est151]])</f>
        <v>55</v>
      </c>
      <c r="J1436" s="5">
        <f>IFERROR(HousingProblemsTbl5[[#This Row],[Total Rental Units with Severe Housing Problems and Equal to or less than 80% AMI]]/HousingProblemsTbl5[[#This Row],[Total Rental Units Equal to or less than 80% AMI]], "-")</f>
        <v>0.45454545454545453</v>
      </c>
    </row>
    <row r="1437" spans="1:10" x14ac:dyDescent="0.2">
      <c r="A1437">
        <v>13121010216</v>
      </c>
      <c r="B1437" s="7">
        <v>0</v>
      </c>
      <c r="C1437" s="7">
        <v>15</v>
      </c>
      <c r="D1437" s="7">
        <v>115</v>
      </c>
      <c r="E1437" s="7">
        <f>SUM(HousingProblemsTbl5[[#This Row],[T2_est77]:[T2_est91]])</f>
        <v>130</v>
      </c>
      <c r="F1437" s="7">
        <v>0</v>
      </c>
      <c r="G1437" s="7">
        <v>15</v>
      </c>
      <c r="H1437" s="7">
        <v>155</v>
      </c>
      <c r="I1437" s="7">
        <f>SUM(HousingProblemsTbl5[[#This Row],[T7_est109]:[T7_est151]])</f>
        <v>170</v>
      </c>
      <c r="J1437" s="5">
        <f>IFERROR(HousingProblemsTbl5[[#This Row],[Total Rental Units with Severe Housing Problems and Equal to or less than 80% AMI]]/HousingProblemsTbl5[[#This Row],[Total Rental Units Equal to or less than 80% AMI]], "-")</f>
        <v>0.76470588235294112</v>
      </c>
    </row>
    <row r="1438" spans="1:10" x14ac:dyDescent="0.2">
      <c r="A1438">
        <v>13121010217</v>
      </c>
      <c r="B1438" s="7">
        <v>20</v>
      </c>
      <c r="C1438" s="7">
        <v>45</v>
      </c>
      <c r="D1438" s="7">
        <v>15</v>
      </c>
      <c r="E1438" s="7">
        <f>SUM(HousingProblemsTbl5[[#This Row],[T2_est77]:[T2_est91]])</f>
        <v>80</v>
      </c>
      <c r="F1438" s="7">
        <v>20</v>
      </c>
      <c r="G1438" s="7">
        <v>65</v>
      </c>
      <c r="H1438" s="7">
        <v>45</v>
      </c>
      <c r="I1438" s="7">
        <f>SUM(HousingProblemsTbl5[[#This Row],[T7_est109]:[T7_est151]])</f>
        <v>130</v>
      </c>
      <c r="J1438" s="5">
        <f>IFERROR(HousingProblemsTbl5[[#This Row],[Total Rental Units with Severe Housing Problems and Equal to or less than 80% AMI]]/HousingProblemsTbl5[[#This Row],[Total Rental Units Equal to or less than 80% AMI]], "-")</f>
        <v>0.61538461538461542</v>
      </c>
    </row>
    <row r="1439" spans="1:10" x14ac:dyDescent="0.2">
      <c r="A1439">
        <v>13121010218</v>
      </c>
      <c r="B1439" s="7">
        <v>0</v>
      </c>
      <c r="C1439" s="7">
        <v>0</v>
      </c>
      <c r="D1439" s="7">
        <v>0</v>
      </c>
      <c r="E1439" s="7">
        <f>SUM(HousingProblemsTbl5[[#This Row],[T2_est77]:[T2_est91]])</f>
        <v>0</v>
      </c>
      <c r="F1439" s="7">
        <v>4</v>
      </c>
      <c r="G1439" s="7">
        <v>25</v>
      </c>
      <c r="H1439" s="7">
        <v>365</v>
      </c>
      <c r="I1439" s="7">
        <f>SUM(HousingProblemsTbl5[[#This Row],[T7_est109]:[T7_est151]])</f>
        <v>394</v>
      </c>
      <c r="J143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40" spans="1:10" x14ac:dyDescent="0.2">
      <c r="A1440">
        <v>13121010219</v>
      </c>
      <c r="B1440" s="7">
        <v>0</v>
      </c>
      <c r="C1440" s="7">
        <v>75</v>
      </c>
      <c r="D1440" s="7">
        <v>0</v>
      </c>
      <c r="E1440" s="7">
        <f>SUM(HousingProblemsTbl5[[#This Row],[T2_est77]:[T2_est91]])</f>
        <v>75</v>
      </c>
      <c r="F1440" s="7">
        <v>35</v>
      </c>
      <c r="G1440" s="7">
        <v>80</v>
      </c>
      <c r="H1440" s="7">
        <v>150</v>
      </c>
      <c r="I1440" s="7">
        <f>SUM(HousingProblemsTbl5[[#This Row],[T7_est109]:[T7_est151]])</f>
        <v>265</v>
      </c>
      <c r="J1440" s="5">
        <f>IFERROR(HousingProblemsTbl5[[#This Row],[Total Rental Units with Severe Housing Problems and Equal to or less than 80% AMI]]/HousingProblemsTbl5[[#This Row],[Total Rental Units Equal to or less than 80% AMI]], "-")</f>
        <v>0.28301886792452829</v>
      </c>
    </row>
    <row r="1441" spans="1:10" x14ac:dyDescent="0.2">
      <c r="A1441">
        <v>13121010220</v>
      </c>
      <c r="B1441" s="7">
        <v>0</v>
      </c>
      <c r="C1441" s="7">
        <v>80</v>
      </c>
      <c r="D1441" s="7">
        <v>55</v>
      </c>
      <c r="E1441" s="7">
        <f>SUM(HousingProblemsTbl5[[#This Row],[T2_est77]:[T2_est91]])</f>
        <v>135</v>
      </c>
      <c r="F1441" s="7">
        <v>105</v>
      </c>
      <c r="G1441" s="7">
        <v>130</v>
      </c>
      <c r="H1441" s="7">
        <v>120</v>
      </c>
      <c r="I1441" s="7">
        <f>SUM(HousingProblemsTbl5[[#This Row],[T7_est109]:[T7_est151]])</f>
        <v>355</v>
      </c>
      <c r="J1441" s="5">
        <f>IFERROR(HousingProblemsTbl5[[#This Row],[Total Rental Units with Severe Housing Problems and Equal to or less than 80% AMI]]/HousingProblemsTbl5[[#This Row],[Total Rental Units Equal to or less than 80% AMI]], "-")</f>
        <v>0.38028169014084506</v>
      </c>
    </row>
    <row r="1442" spans="1:10" x14ac:dyDescent="0.2">
      <c r="A1442">
        <v>13121010221</v>
      </c>
      <c r="B1442" s="7">
        <v>15</v>
      </c>
      <c r="C1442" s="7">
        <v>40</v>
      </c>
      <c r="D1442" s="7">
        <v>0</v>
      </c>
      <c r="E1442" s="7">
        <f>SUM(HousingProblemsTbl5[[#This Row],[T2_est77]:[T2_est91]])</f>
        <v>55</v>
      </c>
      <c r="F1442" s="7">
        <v>80</v>
      </c>
      <c r="G1442" s="7">
        <v>40</v>
      </c>
      <c r="H1442" s="7">
        <v>20</v>
      </c>
      <c r="I1442" s="7">
        <f>SUM(HousingProblemsTbl5[[#This Row],[T7_est109]:[T7_est151]])</f>
        <v>140</v>
      </c>
      <c r="J1442" s="5">
        <f>IFERROR(HousingProblemsTbl5[[#This Row],[Total Rental Units with Severe Housing Problems and Equal to or less than 80% AMI]]/HousingProblemsTbl5[[#This Row],[Total Rental Units Equal to or less than 80% AMI]], "-")</f>
        <v>0.39285714285714285</v>
      </c>
    </row>
    <row r="1443" spans="1:10" x14ac:dyDescent="0.2">
      <c r="A1443">
        <v>13121010222</v>
      </c>
      <c r="B1443" s="7">
        <v>0</v>
      </c>
      <c r="C1443" s="7">
        <v>0</v>
      </c>
      <c r="D1443" s="7">
        <v>15</v>
      </c>
      <c r="E1443" s="7">
        <f>SUM(HousingProblemsTbl5[[#This Row],[T2_est77]:[T2_est91]])</f>
        <v>15</v>
      </c>
      <c r="F1443" s="7">
        <v>0</v>
      </c>
      <c r="G1443" s="7">
        <v>0</v>
      </c>
      <c r="H1443" s="7">
        <v>25</v>
      </c>
      <c r="I1443" s="7">
        <f>SUM(HousingProblemsTbl5[[#This Row],[T7_est109]:[T7_est151]])</f>
        <v>25</v>
      </c>
      <c r="J1443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1444" spans="1:10" x14ac:dyDescent="0.2">
      <c r="A1444">
        <v>13121010223</v>
      </c>
      <c r="B1444" s="7">
        <v>0</v>
      </c>
      <c r="C1444" s="7">
        <v>0</v>
      </c>
      <c r="D1444" s="7">
        <v>0</v>
      </c>
      <c r="E1444" s="7">
        <f>SUM(HousingProblemsTbl5[[#This Row],[T2_est77]:[T2_est91]])</f>
        <v>0</v>
      </c>
      <c r="F1444" s="7">
        <v>0</v>
      </c>
      <c r="G1444" s="7">
        <v>0</v>
      </c>
      <c r="H1444" s="7">
        <v>0</v>
      </c>
      <c r="I1444" s="7">
        <f>SUM(HousingProblemsTbl5[[#This Row],[T7_est109]:[T7_est151]])</f>
        <v>0</v>
      </c>
      <c r="J144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45" spans="1:10" x14ac:dyDescent="0.2">
      <c r="A1445">
        <v>13121010305</v>
      </c>
      <c r="B1445" s="7">
        <v>115</v>
      </c>
      <c r="C1445" s="7">
        <v>0</v>
      </c>
      <c r="D1445" s="7">
        <v>0</v>
      </c>
      <c r="E1445" s="7">
        <f>SUM(HousingProblemsTbl5[[#This Row],[T2_est77]:[T2_est91]])</f>
        <v>115</v>
      </c>
      <c r="F1445" s="7">
        <v>120</v>
      </c>
      <c r="G1445" s="7">
        <v>35</v>
      </c>
      <c r="H1445" s="7">
        <v>55</v>
      </c>
      <c r="I1445" s="7">
        <f>SUM(HousingProblemsTbl5[[#This Row],[T7_est109]:[T7_est151]])</f>
        <v>210</v>
      </c>
      <c r="J1445" s="5">
        <f>IFERROR(HousingProblemsTbl5[[#This Row],[Total Rental Units with Severe Housing Problems and Equal to or less than 80% AMI]]/HousingProblemsTbl5[[#This Row],[Total Rental Units Equal to or less than 80% AMI]], "-")</f>
        <v>0.54761904761904767</v>
      </c>
    </row>
    <row r="1446" spans="1:10" x14ac:dyDescent="0.2">
      <c r="A1446">
        <v>13121010306</v>
      </c>
      <c r="B1446" s="7">
        <v>0</v>
      </c>
      <c r="C1446" s="7">
        <v>4</v>
      </c>
      <c r="D1446" s="7">
        <v>0</v>
      </c>
      <c r="E1446" s="7">
        <f>SUM(HousingProblemsTbl5[[#This Row],[T2_est77]:[T2_est91]])</f>
        <v>4</v>
      </c>
      <c r="F1446" s="7">
        <v>0</v>
      </c>
      <c r="G1446" s="7">
        <v>30</v>
      </c>
      <c r="H1446" s="7">
        <v>85</v>
      </c>
      <c r="I1446" s="7">
        <f>SUM(HousingProblemsTbl5[[#This Row],[T7_est109]:[T7_est151]])</f>
        <v>115</v>
      </c>
      <c r="J1446" s="5">
        <f>IFERROR(HousingProblemsTbl5[[#This Row],[Total Rental Units with Severe Housing Problems and Equal to or less than 80% AMI]]/HousingProblemsTbl5[[#This Row],[Total Rental Units Equal to or less than 80% AMI]], "-")</f>
        <v>3.4782608695652174E-2</v>
      </c>
    </row>
    <row r="1447" spans="1:10" x14ac:dyDescent="0.2">
      <c r="A1447">
        <v>13121010307</v>
      </c>
      <c r="B1447" s="7">
        <v>25</v>
      </c>
      <c r="C1447" s="7">
        <v>0</v>
      </c>
      <c r="D1447" s="7">
        <v>0</v>
      </c>
      <c r="E1447" s="7">
        <f>SUM(HousingProblemsTbl5[[#This Row],[T2_est77]:[T2_est91]])</f>
        <v>25</v>
      </c>
      <c r="F1447" s="7">
        <v>25</v>
      </c>
      <c r="G1447" s="7">
        <v>0</v>
      </c>
      <c r="H1447" s="7">
        <v>90</v>
      </c>
      <c r="I1447" s="7">
        <f>SUM(HousingProblemsTbl5[[#This Row],[T7_est109]:[T7_est151]])</f>
        <v>115</v>
      </c>
      <c r="J1447" s="5">
        <f>IFERROR(HousingProblemsTbl5[[#This Row],[Total Rental Units with Severe Housing Problems and Equal to or less than 80% AMI]]/HousingProblemsTbl5[[#This Row],[Total Rental Units Equal to or less than 80% AMI]], "-")</f>
        <v>0.21739130434782608</v>
      </c>
    </row>
    <row r="1448" spans="1:10" x14ac:dyDescent="0.2">
      <c r="A1448">
        <v>13121010308</v>
      </c>
      <c r="B1448" s="7">
        <v>50</v>
      </c>
      <c r="C1448" s="7">
        <v>0</v>
      </c>
      <c r="D1448" s="7">
        <v>0</v>
      </c>
      <c r="E1448" s="7">
        <f>SUM(HousingProblemsTbl5[[#This Row],[T2_est77]:[T2_est91]])</f>
        <v>50</v>
      </c>
      <c r="F1448" s="7">
        <v>50</v>
      </c>
      <c r="G1448" s="7">
        <v>0</v>
      </c>
      <c r="H1448" s="7">
        <v>0</v>
      </c>
      <c r="I1448" s="7">
        <f>SUM(HousingProblemsTbl5[[#This Row],[T7_est109]:[T7_est151]])</f>
        <v>50</v>
      </c>
      <c r="J144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449" spans="1:10" x14ac:dyDescent="0.2">
      <c r="A1449">
        <v>13121010309</v>
      </c>
      <c r="B1449" s="7">
        <v>160</v>
      </c>
      <c r="C1449" s="7">
        <v>0</v>
      </c>
      <c r="D1449" s="7">
        <v>0</v>
      </c>
      <c r="E1449" s="7">
        <f>SUM(HousingProblemsTbl5[[#This Row],[T2_est77]:[T2_est91]])</f>
        <v>160</v>
      </c>
      <c r="F1449" s="7">
        <v>160</v>
      </c>
      <c r="G1449" s="7">
        <v>0</v>
      </c>
      <c r="H1449" s="7">
        <v>55</v>
      </c>
      <c r="I1449" s="7">
        <f>SUM(HousingProblemsTbl5[[#This Row],[T7_est109]:[T7_est151]])</f>
        <v>215</v>
      </c>
      <c r="J1449" s="5">
        <f>IFERROR(HousingProblemsTbl5[[#This Row],[Total Rental Units with Severe Housing Problems and Equal to or less than 80% AMI]]/HousingProblemsTbl5[[#This Row],[Total Rental Units Equal to or less than 80% AMI]], "-")</f>
        <v>0.7441860465116279</v>
      </c>
    </row>
    <row r="1450" spans="1:10" x14ac:dyDescent="0.2">
      <c r="A1450">
        <v>13121010310</v>
      </c>
      <c r="B1450" s="7">
        <v>0</v>
      </c>
      <c r="C1450" s="7">
        <v>0</v>
      </c>
      <c r="D1450" s="7">
        <v>0</v>
      </c>
      <c r="E1450" s="7">
        <f>SUM(HousingProblemsTbl5[[#This Row],[T2_est77]:[T2_est91]])</f>
        <v>0</v>
      </c>
      <c r="F1450" s="7">
        <v>0</v>
      </c>
      <c r="G1450" s="7">
        <v>0</v>
      </c>
      <c r="H1450" s="7">
        <v>0</v>
      </c>
      <c r="I1450" s="7">
        <f>SUM(HousingProblemsTbl5[[#This Row],[T7_est109]:[T7_est151]])</f>
        <v>0</v>
      </c>
      <c r="J145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451" spans="1:10" x14ac:dyDescent="0.2">
      <c r="A1451">
        <v>13121010311</v>
      </c>
      <c r="B1451" s="7">
        <v>0</v>
      </c>
      <c r="C1451" s="7">
        <v>0</v>
      </c>
      <c r="D1451" s="7">
        <v>60</v>
      </c>
      <c r="E1451" s="7">
        <f>SUM(HousingProblemsTbl5[[#This Row],[T2_est77]:[T2_est91]])</f>
        <v>60</v>
      </c>
      <c r="F1451" s="7">
        <v>0</v>
      </c>
      <c r="G1451" s="7">
        <v>0</v>
      </c>
      <c r="H1451" s="7">
        <v>60</v>
      </c>
      <c r="I1451" s="7">
        <f>SUM(HousingProblemsTbl5[[#This Row],[T7_est109]:[T7_est151]])</f>
        <v>60</v>
      </c>
      <c r="J145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452" spans="1:10" x14ac:dyDescent="0.2">
      <c r="A1452">
        <v>13121010312</v>
      </c>
      <c r="B1452" s="7">
        <v>55</v>
      </c>
      <c r="C1452" s="7">
        <v>0</v>
      </c>
      <c r="D1452" s="7">
        <v>0</v>
      </c>
      <c r="E1452" s="7">
        <f>SUM(HousingProblemsTbl5[[#This Row],[T2_est77]:[T2_est91]])</f>
        <v>55</v>
      </c>
      <c r="F1452" s="7">
        <v>55</v>
      </c>
      <c r="G1452" s="7">
        <v>0</v>
      </c>
      <c r="H1452" s="7">
        <v>75</v>
      </c>
      <c r="I1452" s="7">
        <f>SUM(HousingProblemsTbl5[[#This Row],[T7_est109]:[T7_est151]])</f>
        <v>130</v>
      </c>
      <c r="J1452" s="5">
        <f>IFERROR(HousingProblemsTbl5[[#This Row],[Total Rental Units with Severe Housing Problems and Equal to or less than 80% AMI]]/HousingProblemsTbl5[[#This Row],[Total Rental Units Equal to or less than 80% AMI]], "-")</f>
        <v>0.42307692307692307</v>
      </c>
    </row>
    <row r="1453" spans="1:10" x14ac:dyDescent="0.2">
      <c r="A1453">
        <v>13121010313</v>
      </c>
      <c r="B1453" s="7">
        <v>90</v>
      </c>
      <c r="C1453" s="7">
        <v>25</v>
      </c>
      <c r="D1453" s="7">
        <v>0</v>
      </c>
      <c r="E1453" s="7">
        <f>SUM(HousingProblemsTbl5[[#This Row],[T2_est77]:[T2_est91]])</f>
        <v>115</v>
      </c>
      <c r="F1453" s="7">
        <v>90</v>
      </c>
      <c r="G1453" s="7">
        <v>25</v>
      </c>
      <c r="H1453" s="7">
        <v>270</v>
      </c>
      <c r="I1453" s="7">
        <f>SUM(HousingProblemsTbl5[[#This Row],[T7_est109]:[T7_est151]])</f>
        <v>385</v>
      </c>
      <c r="J1453" s="5">
        <f>IFERROR(HousingProblemsTbl5[[#This Row],[Total Rental Units with Severe Housing Problems and Equal to or less than 80% AMI]]/HousingProblemsTbl5[[#This Row],[Total Rental Units Equal to or less than 80% AMI]], "-")</f>
        <v>0.29870129870129869</v>
      </c>
    </row>
    <row r="1454" spans="1:10" x14ac:dyDescent="0.2">
      <c r="A1454">
        <v>13121010314</v>
      </c>
      <c r="B1454" s="7">
        <v>0</v>
      </c>
      <c r="C1454" s="7">
        <v>0</v>
      </c>
      <c r="D1454" s="7">
        <v>0</v>
      </c>
      <c r="E1454" s="7">
        <f>SUM(HousingProblemsTbl5[[#This Row],[T2_est77]:[T2_est91]])</f>
        <v>0</v>
      </c>
      <c r="F1454" s="7">
        <v>0</v>
      </c>
      <c r="G1454" s="7">
        <v>0</v>
      </c>
      <c r="H1454" s="7">
        <v>30</v>
      </c>
      <c r="I1454" s="7">
        <f>SUM(HousingProblemsTbl5[[#This Row],[T7_est109]:[T7_est151]])</f>
        <v>30</v>
      </c>
      <c r="J145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55" spans="1:10" x14ac:dyDescent="0.2">
      <c r="A1455">
        <v>13121010315</v>
      </c>
      <c r="B1455" s="7">
        <v>0</v>
      </c>
      <c r="C1455" s="7">
        <v>0</v>
      </c>
      <c r="D1455" s="7">
        <v>0</v>
      </c>
      <c r="E1455" s="7">
        <f>SUM(HousingProblemsTbl5[[#This Row],[T2_est77]:[T2_est91]])</f>
        <v>0</v>
      </c>
      <c r="F1455" s="7">
        <v>155</v>
      </c>
      <c r="G1455" s="7">
        <v>90</v>
      </c>
      <c r="H1455" s="7">
        <v>260</v>
      </c>
      <c r="I1455" s="7">
        <f>SUM(HousingProblemsTbl5[[#This Row],[T7_est109]:[T7_est151]])</f>
        <v>505</v>
      </c>
      <c r="J145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56" spans="1:10" x14ac:dyDescent="0.2">
      <c r="A1456">
        <v>13121010401</v>
      </c>
      <c r="B1456" s="7">
        <v>135</v>
      </c>
      <c r="C1456" s="7">
        <v>15</v>
      </c>
      <c r="D1456" s="7">
        <v>0</v>
      </c>
      <c r="E1456" s="7">
        <f>SUM(HousingProblemsTbl5[[#This Row],[T2_est77]:[T2_est91]])</f>
        <v>150</v>
      </c>
      <c r="F1456" s="7">
        <v>270</v>
      </c>
      <c r="G1456" s="7">
        <v>50</v>
      </c>
      <c r="H1456" s="7">
        <v>135</v>
      </c>
      <c r="I1456" s="7">
        <f>SUM(HousingProblemsTbl5[[#This Row],[T7_est109]:[T7_est151]])</f>
        <v>455</v>
      </c>
      <c r="J1456" s="5">
        <f>IFERROR(HousingProblemsTbl5[[#This Row],[Total Rental Units with Severe Housing Problems and Equal to or less than 80% AMI]]/HousingProblemsTbl5[[#This Row],[Total Rental Units Equal to or less than 80% AMI]], "-")</f>
        <v>0.32967032967032966</v>
      </c>
    </row>
    <row r="1457" spans="1:10" x14ac:dyDescent="0.2">
      <c r="A1457">
        <v>13121010402</v>
      </c>
      <c r="B1457" s="7">
        <v>40</v>
      </c>
      <c r="C1457" s="7">
        <v>0</v>
      </c>
      <c r="D1457" s="7">
        <v>50</v>
      </c>
      <c r="E1457" s="7">
        <f>SUM(HousingProblemsTbl5[[#This Row],[T2_est77]:[T2_est91]])</f>
        <v>90</v>
      </c>
      <c r="F1457" s="7">
        <v>40</v>
      </c>
      <c r="G1457" s="7">
        <v>25</v>
      </c>
      <c r="H1457" s="7">
        <v>70</v>
      </c>
      <c r="I1457" s="7">
        <f>SUM(HousingProblemsTbl5[[#This Row],[T7_est109]:[T7_est151]])</f>
        <v>135</v>
      </c>
      <c r="J1457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458" spans="1:10" x14ac:dyDescent="0.2">
      <c r="A1458">
        <v>13121010508</v>
      </c>
      <c r="B1458" s="7">
        <v>30</v>
      </c>
      <c r="C1458" s="7">
        <v>15</v>
      </c>
      <c r="D1458" s="7">
        <v>0</v>
      </c>
      <c r="E1458" s="7">
        <f>SUM(HousingProblemsTbl5[[#This Row],[T2_est77]:[T2_est91]])</f>
        <v>45</v>
      </c>
      <c r="F1458" s="7">
        <v>30</v>
      </c>
      <c r="G1458" s="7">
        <v>25</v>
      </c>
      <c r="H1458" s="7">
        <v>55</v>
      </c>
      <c r="I1458" s="7">
        <f>SUM(HousingProblemsTbl5[[#This Row],[T7_est109]:[T7_est151]])</f>
        <v>110</v>
      </c>
      <c r="J1458" s="5">
        <f>IFERROR(HousingProblemsTbl5[[#This Row],[Total Rental Units with Severe Housing Problems and Equal to or less than 80% AMI]]/HousingProblemsTbl5[[#This Row],[Total Rental Units Equal to or less than 80% AMI]], "-")</f>
        <v>0.40909090909090912</v>
      </c>
    </row>
    <row r="1459" spans="1:10" x14ac:dyDescent="0.2">
      <c r="A1459">
        <v>13121010517</v>
      </c>
      <c r="B1459" s="7">
        <v>45</v>
      </c>
      <c r="C1459" s="7">
        <v>140</v>
      </c>
      <c r="D1459" s="7">
        <v>0</v>
      </c>
      <c r="E1459" s="7">
        <f>SUM(HousingProblemsTbl5[[#This Row],[T2_est77]:[T2_est91]])</f>
        <v>185</v>
      </c>
      <c r="F1459" s="7">
        <v>65</v>
      </c>
      <c r="G1459" s="7">
        <v>160</v>
      </c>
      <c r="H1459" s="7">
        <v>10</v>
      </c>
      <c r="I1459" s="7">
        <f>SUM(HousingProblemsTbl5[[#This Row],[T7_est109]:[T7_est151]])</f>
        <v>235</v>
      </c>
      <c r="J1459" s="5">
        <f>IFERROR(HousingProblemsTbl5[[#This Row],[Total Rental Units with Severe Housing Problems and Equal to or less than 80% AMI]]/HousingProblemsTbl5[[#This Row],[Total Rental Units Equal to or less than 80% AMI]], "-")</f>
        <v>0.78723404255319152</v>
      </c>
    </row>
    <row r="1460" spans="1:10" x14ac:dyDescent="0.2">
      <c r="A1460">
        <v>13121010518</v>
      </c>
      <c r="B1460" s="7">
        <v>45</v>
      </c>
      <c r="C1460" s="7">
        <v>90</v>
      </c>
      <c r="D1460" s="7">
        <v>15</v>
      </c>
      <c r="E1460" s="7">
        <f>SUM(HousingProblemsTbl5[[#This Row],[T2_est77]:[T2_est91]])</f>
        <v>150</v>
      </c>
      <c r="F1460" s="7">
        <v>45</v>
      </c>
      <c r="G1460" s="7">
        <v>145</v>
      </c>
      <c r="H1460" s="7">
        <v>70</v>
      </c>
      <c r="I1460" s="7">
        <f>SUM(HousingProblemsTbl5[[#This Row],[T7_est109]:[T7_est151]])</f>
        <v>260</v>
      </c>
      <c r="J1460" s="5">
        <f>IFERROR(HousingProblemsTbl5[[#This Row],[Total Rental Units with Severe Housing Problems and Equal to or less than 80% AMI]]/HousingProblemsTbl5[[#This Row],[Total Rental Units Equal to or less than 80% AMI]], "-")</f>
        <v>0.57692307692307687</v>
      </c>
    </row>
    <row r="1461" spans="1:10" x14ac:dyDescent="0.2">
      <c r="A1461">
        <v>13121010519</v>
      </c>
      <c r="B1461" s="7">
        <v>165</v>
      </c>
      <c r="C1461" s="7">
        <v>0</v>
      </c>
      <c r="D1461" s="7">
        <v>0</v>
      </c>
      <c r="E1461" s="7">
        <f>SUM(HousingProblemsTbl5[[#This Row],[T2_est77]:[T2_est91]])</f>
        <v>165</v>
      </c>
      <c r="F1461" s="7">
        <v>440</v>
      </c>
      <c r="G1461" s="7">
        <v>40</v>
      </c>
      <c r="H1461" s="7">
        <v>20</v>
      </c>
      <c r="I1461" s="7">
        <f>SUM(HousingProblemsTbl5[[#This Row],[T7_est109]:[T7_est151]])</f>
        <v>500</v>
      </c>
      <c r="J1461" s="5">
        <f>IFERROR(HousingProblemsTbl5[[#This Row],[Total Rental Units with Severe Housing Problems and Equal to or less than 80% AMI]]/HousingProblemsTbl5[[#This Row],[Total Rental Units Equal to or less than 80% AMI]], "-")</f>
        <v>0.33</v>
      </c>
    </row>
    <row r="1462" spans="1:10" x14ac:dyDescent="0.2">
      <c r="A1462">
        <v>13121010520</v>
      </c>
      <c r="B1462" s="7">
        <v>185</v>
      </c>
      <c r="C1462" s="7">
        <v>0</v>
      </c>
      <c r="D1462" s="7">
        <v>15</v>
      </c>
      <c r="E1462" s="7">
        <f>SUM(HousingProblemsTbl5[[#This Row],[T2_est77]:[T2_est91]])</f>
        <v>200</v>
      </c>
      <c r="F1462" s="7">
        <v>185</v>
      </c>
      <c r="G1462" s="7">
        <v>290</v>
      </c>
      <c r="H1462" s="7">
        <v>155</v>
      </c>
      <c r="I1462" s="7">
        <f>SUM(HousingProblemsTbl5[[#This Row],[T7_est109]:[T7_est151]])</f>
        <v>630</v>
      </c>
      <c r="J1462" s="5">
        <f>IFERROR(HousingProblemsTbl5[[#This Row],[Total Rental Units with Severe Housing Problems and Equal to or less than 80% AMI]]/HousingProblemsTbl5[[#This Row],[Total Rental Units Equal to or less than 80% AMI]], "-")</f>
        <v>0.31746031746031744</v>
      </c>
    </row>
    <row r="1463" spans="1:10" x14ac:dyDescent="0.2">
      <c r="A1463">
        <v>13121010521</v>
      </c>
      <c r="B1463" s="7">
        <v>50</v>
      </c>
      <c r="C1463" s="7">
        <v>0</v>
      </c>
      <c r="D1463" s="7">
        <v>0</v>
      </c>
      <c r="E1463" s="7">
        <f>SUM(HousingProblemsTbl5[[#This Row],[T2_est77]:[T2_est91]])</f>
        <v>50</v>
      </c>
      <c r="F1463" s="7">
        <v>95</v>
      </c>
      <c r="G1463" s="7">
        <v>0</v>
      </c>
      <c r="H1463" s="7">
        <v>40</v>
      </c>
      <c r="I1463" s="7">
        <f>SUM(HousingProblemsTbl5[[#This Row],[T7_est109]:[T7_est151]])</f>
        <v>135</v>
      </c>
      <c r="J1463" s="5">
        <f>IFERROR(HousingProblemsTbl5[[#This Row],[Total Rental Units with Severe Housing Problems and Equal to or less than 80% AMI]]/HousingProblemsTbl5[[#This Row],[Total Rental Units Equal to or less than 80% AMI]], "-")</f>
        <v>0.37037037037037035</v>
      </c>
    </row>
    <row r="1464" spans="1:10" x14ac:dyDescent="0.2">
      <c r="A1464">
        <v>13121010522</v>
      </c>
      <c r="B1464" s="7">
        <v>410</v>
      </c>
      <c r="C1464" s="7">
        <v>15</v>
      </c>
      <c r="D1464" s="7">
        <v>0</v>
      </c>
      <c r="E1464" s="7">
        <f>SUM(HousingProblemsTbl5[[#This Row],[T2_est77]:[T2_est91]])</f>
        <v>425</v>
      </c>
      <c r="F1464" s="7">
        <v>470</v>
      </c>
      <c r="G1464" s="7">
        <v>145</v>
      </c>
      <c r="H1464" s="7">
        <v>240</v>
      </c>
      <c r="I1464" s="7">
        <f>SUM(HousingProblemsTbl5[[#This Row],[T7_est109]:[T7_est151]])</f>
        <v>855</v>
      </c>
      <c r="J1464" s="5">
        <f>IFERROR(HousingProblemsTbl5[[#This Row],[Total Rental Units with Severe Housing Problems and Equal to or less than 80% AMI]]/HousingProblemsTbl5[[#This Row],[Total Rental Units Equal to or less than 80% AMI]], "-")</f>
        <v>0.49707602339181284</v>
      </c>
    </row>
    <row r="1465" spans="1:10" x14ac:dyDescent="0.2">
      <c r="A1465">
        <v>13121010523</v>
      </c>
      <c r="B1465" s="7">
        <v>30</v>
      </c>
      <c r="C1465" s="7">
        <v>0</v>
      </c>
      <c r="D1465" s="7">
        <v>10</v>
      </c>
      <c r="E1465" s="7">
        <f>SUM(HousingProblemsTbl5[[#This Row],[T2_est77]:[T2_est91]])</f>
        <v>40</v>
      </c>
      <c r="F1465" s="7">
        <v>40</v>
      </c>
      <c r="G1465" s="7">
        <v>130</v>
      </c>
      <c r="H1465" s="7">
        <v>50</v>
      </c>
      <c r="I1465" s="7">
        <f>SUM(HousingProblemsTbl5[[#This Row],[T7_est109]:[T7_est151]])</f>
        <v>220</v>
      </c>
      <c r="J1465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1466" spans="1:10" x14ac:dyDescent="0.2">
      <c r="A1466">
        <v>13121010524</v>
      </c>
      <c r="B1466" s="7">
        <v>15</v>
      </c>
      <c r="C1466" s="7">
        <v>45</v>
      </c>
      <c r="D1466" s="7">
        <v>0</v>
      </c>
      <c r="E1466" s="7">
        <f>SUM(HousingProblemsTbl5[[#This Row],[T2_est77]:[T2_est91]])</f>
        <v>60</v>
      </c>
      <c r="F1466" s="7">
        <v>55</v>
      </c>
      <c r="G1466" s="7">
        <v>370</v>
      </c>
      <c r="H1466" s="7">
        <v>200</v>
      </c>
      <c r="I1466" s="7">
        <f>SUM(HousingProblemsTbl5[[#This Row],[T7_est109]:[T7_est151]])</f>
        <v>625</v>
      </c>
      <c r="J1466" s="5">
        <f>IFERROR(HousingProblemsTbl5[[#This Row],[Total Rental Units with Severe Housing Problems and Equal to or less than 80% AMI]]/HousingProblemsTbl5[[#This Row],[Total Rental Units Equal to or less than 80% AMI]], "-")</f>
        <v>9.6000000000000002E-2</v>
      </c>
    </row>
    <row r="1467" spans="1:10" x14ac:dyDescent="0.2">
      <c r="A1467">
        <v>13121010525</v>
      </c>
      <c r="B1467" s="7">
        <v>215</v>
      </c>
      <c r="C1467" s="7">
        <v>0</v>
      </c>
      <c r="D1467" s="7">
        <v>0</v>
      </c>
      <c r="E1467" s="7">
        <f>SUM(HousingProblemsTbl5[[#This Row],[T2_est77]:[T2_est91]])</f>
        <v>215</v>
      </c>
      <c r="F1467" s="7">
        <v>275</v>
      </c>
      <c r="G1467" s="7">
        <v>445</v>
      </c>
      <c r="H1467" s="7">
        <v>195</v>
      </c>
      <c r="I1467" s="7">
        <f>SUM(HousingProblemsTbl5[[#This Row],[T7_est109]:[T7_est151]])</f>
        <v>915</v>
      </c>
      <c r="J1467" s="5">
        <f>IFERROR(HousingProblemsTbl5[[#This Row],[Total Rental Units with Severe Housing Problems and Equal to or less than 80% AMI]]/HousingProblemsTbl5[[#This Row],[Total Rental Units Equal to or less than 80% AMI]], "-")</f>
        <v>0.23497267759562843</v>
      </c>
    </row>
    <row r="1468" spans="1:10" x14ac:dyDescent="0.2">
      <c r="A1468">
        <v>13121010526</v>
      </c>
      <c r="B1468" s="7">
        <v>155</v>
      </c>
      <c r="C1468" s="7">
        <v>105</v>
      </c>
      <c r="D1468" s="7">
        <v>0</v>
      </c>
      <c r="E1468" s="7">
        <f>SUM(HousingProblemsTbl5[[#This Row],[T2_est77]:[T2_est91]])</f>
        <v>260</v>
      </c>
      <c r="F1468" s="7">
        <v>250</v>
      </c>
      <c r="G1468" s="7">
        <v>170</v>
      </c>
      <c r="H1468" s="7">
        <v>30</v>
      </c>
      <c r="I1468" s="7">
        <f>SUM(HousingProblemsTbl5[[#This Row],[T7_est109]:[T7_est151]])</f>
        <v>450</v>
      </c>
      <c r="J1468" s="5">
        <f>IFERROR(HousingProblemsTbl5[[#This Row],[Total Rental Units with Severe Housing Problems and Equal to or less than 80% AMI]]/HousingProblemsTbl5[[#This Row],[Total Rental Units Equal to or less than 80% AMI]], "-")</f>
        <v>0.57777777777777772</v>
      </c>
    </row>
    <row r="1469" spans="1:10" x14ac:dyDescent="0.2">
      <c r="A1469">
        <v>13121010527</v>
      </c>
      <c r="B1469" s="7">
        <v>380</v>
      </c>
      <c r="C1469" s="7">
        <v>40</v>
      </c>
      <c r="D1469" s="7">
        <v>0</v>
      </c>
      <c r="E1469" s="7">
        <f>SUM(HousingProblemsTbl5[[#This Row],[T2_est77]:[T2_est91]])</f>
        <v>420</v>
      </c>
      <c r="F1469" s="7">
        <v>380</v>
      </c>
      <c r="G1469" s="7">
        <v>140</v>
      </c>
      <c r="H1469" s="7">
        <v>350</v>
      </c>
      <c r="I1469" s="7">
        <f>SUM(HousingProblemsTbl5[[#This Row],[T7_est109]:[T7_est151]])</f>
        <v>870</v>
      </c>
      <c r="J1469" s="5">
        <f>IFERROR(HousingProblemsTbl5[[#This Row],[Total Rental Units with Severe Housing Problems and Equal to or less than 80% AMI]]/HousingProblemsTbl5[[#This Row],[Total Rental Units Equal to or less than 80% AMI]], "-")</f>
        <v>0.48275862068965519</v>
      </c>
    </row>
    <row r="1470" spans="1:10" x14ac:dyDescent="0.2">
      <c r="A1470">
        <v>13121010528</v>
      </c>
      <c r="B1470" s="7">
        <v>225</v>
      </c>
      <c r="C1470" s="7">
        <v>310</v>
      </c>
      <c r="D1470" s="7">
        <v>120</v>
      </c>
      <c r="E1470" s="7">
        <f>SUM(HousingProblemsTbl5[[#This Row],[T2_est77]:[T2_est91]])</f>
        <v>655</v>
      </c>
      <c r="F1470" s="7">
        <v>225</v>
      </c>
      <c r="G1470" s="7">
        <v>410</v>
      </c>
      <c r="H1470" s="7">
        <v>395</v>
      </c>
      <c r="I1470" s="7">
        <f>SUM(HousingProblemsTbl5[[#This Row],[T7_est109]:[T7_est151]])</f>
        <v>1030</v>
      </c>
      <c r="J1470" s="5">
        <f>IFERROR(HousingProblemsTbl5[[#This Row],[Total Rental Units with Severe Housing Problems and Equal to or less than 80% AMI]]/HousingProblemsTbl5[[#This Row],[Total Rental Units Equal to or less than 80% AMI]], "-")</f>
        <v>0.63592233009708743</v>
      </c>
    </row>
    <row r="1471" spans="1:10" x14ac:dyDescent="0.2">
      <c r="A1471">
        <v>13121010529</v>
      </c>
      <c r="B1471" s="7">
        <v>90</v>
      </c>
      <c r="C1471" s="7">
        <v>45</v>
      </c>
      <c r="D1471" s="7">
        <v>0</v>
      </c>
      <c r="E1471" s="7">
        <f>SUM(HousingProblemsTbl5[[#This Row],[T2_est77]:[T2_est91]])</f>
        <v>135</v>
      </c>
      <c r="F1471" s="7">
        <v>90</v>
      </c>
      <c r="G1471" s="7">
        <v>45</v>
      </c>
      <c r="H1471" s="7">
        <v>140</v>
      </c>
      <c r="I1471" s="7">
        <f>SUM(HousingProblemsTbl5[[#This Row],[T7_est109]:[T7_est151]])</f>
        <v>275</v>
      </c>
      <c r="J1471" s="5">
        <f>IFERROR(HousingProblemsTbl5[[#This Row],[Total Rental Units with Severe Housing Problems and Equal to or less than 80% AMI]]/HousingProblemsTbl5[[#This Row],[Total Rental Units Equal to or less than 80% AMI]], "-")</f>
        <v>0.49090909090909091</v>
      </c>
    </row>
    <row r="1472" spans="1:10" x14ac:dyDescent="0.2">
      <c r="A1472">
        <v>13121010530</v>
      </c>
      <c r="B1472" s="7">
        <v>110</v>
      </c>
      <c r="C1472" s="7">
        <v>0</v>
      </c>
      <c r="D1472" s="7">
        <v>0</v>
      </c>
      <c r="E1472" s="7">
        <f>SUM(HousingProblemsTbl5[[#This Row],[T2_est77]:[T2_est91]])</f>
        <v>110</v>
      </c>
      <c r="F1472" s="7">
        <v>160</v>
      </c>
      <c r="G1472" s="7">
        <v>125</v>
      </c>
      <c r="H1472" s="7">
        <v>0</v>
      </c>
      <c r="I1472" s="7">
        <f>SUM(HousingProblemsTbl5[[#This Row],[T7_est109]:[T7_est151]])</f>
        <v>285</v>
      </c>
      <c r="J1472" s="5">
        <f>IFERROR(HousingProblemsTbl5[[#This Row],[Total Rental Units with Severe Housing Problems and Equal to or less than 80% AMI]]/HousingProblemsTbl5[[#This Row],[Total Rental Units Equal to or less than 80% AMI]], "-")</f>
        <v>0.38596491228070173</v>
      </c>
    </row>
    <row r="1473" spans="1:10" x14ac:dyDescent="0.2">
      <c r="A1473">
        <v>13121010531</v>
      </c>
      <c r="B1473" s="7">
        <v>0</v>
      </c>
      <c r="C1473" s="7">
        <v>60</v>
      </c>
      <c r="D1473" s="7">
        <v>0</v>
      </c>
      <c r="E1473" s="7">
        <f>SUM(HousingProblemsTbl5[[#This Row],[T2_est77]:[T2_est91]])</f>
        <v>60</v>
      </c>
      <c r="F1473" s="7">
        <v>0</v>
      </c>
      <c r="G1473" s="7">
        <v>60</v>
      </c>
      <c r="H1473" s="7">
        <v>0</v>
      </c>
      <c r="I1473" s="7">
        <f>SUM(HousingProblemsTbl5[[#This Row],[T7_est109]:[T7_est151]])</f>
        <v>60</v>
      </c>
      <c r="J147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474" spans="1:10" x14ac:dyDescent="0.2">
      <c r="A1474">
        <v>13121010532</v>
      </c>
      <c r="B1474" s="7">
        <v>260</v>
      </c>
      <c r="C1474" s="7">
        <v>155</v>
      </c>
      <c r="D1474" s="7">
        <v>0</v>
      </c>
      <c r="E1474" s="7">
        <f>SUM(HousingProblemsTbl5[[#This Row],[T2_est77]:[T2_est91]])</f>
        <v>415</v>
      </c>
      <c r="F1474" s="7">
        <v>260</v>
      </c>
      <c r="G1474" s="7">
        <v>155</v>
      </c>
      <c r="H1474" s="7">
        <v>0</v>
      </c>
      <c r="I1474" s="7">
        <f>SUM(HousingProblemsTbl5[[#This Row],[T7_est109]:[T7_est151]])</f>
        <v>415</v>
      </c>
      <c r="J147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475" spans="1:10" x14ac:dyDescent="0.2">
      <c r="A1475">
        <v>13121010533</v>
      </c>
      <c r="B1475" s="7">
        <v>200</v>
      </c>
      <c r="C1475" s="7">
        <v>0</v>
      </c>
      <c r="D1475" s="7">
        <v>135</v>
      </c>
      <c r="E1475" s="7">
        <f>SUM(HousingProblemsTbl5[[#This Row],[T2_est77]:[T2_est91]])</f>
        <v>335</v>
      </c>
      <c r="F1475" s="7">
        <v>200</v>
      </c>
      <c r="G1475" s="7">
        <v>50</v>
      </c>
      <c r="H1475" s="7">
        <v>270</v>
      </c>
      <c r="I1475" s="7">
        <f>SUM(HousingProblemsTbl5[[#This Row],[T7_est109]:[T7_est151]])</f>
        <v>520</v>
      </c>
      <c r="J1475" s="5">
        <f>IFERROR(HousingProblemsTbl5[[#This Row],[Total Rental Units with Severe Housing Problems and Equal to or less than 80% AMI]]/HousingProblemsTbl5[[#This Row],[Total Rental Units Equal to or less than 80% AMI]], "-")</f>
        <v>0.64423076923076927</v>
      </c>
    </row>
    <row r="1476" spans="1:10" x14ac:dyDescent="0.2">
      <c r="A1476">
        <v>13121010534</v>
      </c>
      <c r="B1476" s="7">
        <v>110</v>
      </c>
      <c r="C1476" s="7">
        <v>195</v>
      </c>
      <c r="D1476" s="7">
        <v>0</v>
      </c>
      <c r="E1476" s="7">
        <f>SUM(HousingProblemsTbl5[[#This Row],[T2_est77]:[T2_est91]])</f>
        <v>305</v>
      </c>
      <c r="F1476" s="7">
        <v>110</v>
      </c>
      <c r="G1476" s="7">
        <v>195</v>
      </c>
      <c r="H1476" s="7">
        <v>325</v>
      </c>
      <c r="I1476" s="7">
        <f>SUM(HousingProblemsTbl5[[#This Row],[T7_est109]:[T7_est151]])</f>
        <v>630</v>
      </c>
      <c r="J1476" s="5">
        <f>IFERROR(HousingProblemsTbl5[[#This Row],[Total Rental Units with Severe Housing Problems and Equal to or less than 80% AMI]]/HousingProblemsTbl5[[#This Row],[Total Rental Units Equal to or less than 80% AMI]], "-")</f>
        <v>0.48412698412698413</v>
      </c>
    </row>
    <row r="1477" spans="1:10" x14ac:dyDescent="0.2">
      <c r="A1477">
        <v>13121010535</v>
      </c>
      <c r="B1477" s="7">
        <v>0</v>
      </c>
      <c r="C1477" s="7">
        <v>0</v>
      </c>
      <c r="D1477" s="7">
        <v>0</v>
      </c>
      <c r="E1477" s="7">
        <f>SUM(HousingProblemsTbl5[[#This Row],[T2_est77]:[T2_est91]])</f>
        <v>0</v>
      </c>
      <c r="F1477" s="7">
        <v>0</v>
      </c>
      <c r="G1477" s="7">
        <v>40</v>
      </c>
      <c r="H1477" s="7">
        <v>55</v>
      </c>
      <c r="I1477" s="7">
        <f>SUM(HousingProblemsTbl5[[#This Row],[T7_est109]:[T7_est151]])</f>
        <v>95</v>
      </c>
      <c r="J147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78" spans="1:10" x14ac:dyDescent="0.2">
      <c r="A1478">
        <v>13121010536</v>
      </c>
      <c r="B1478" s="7">
        <v>0</v>
      </c>
      <c r="C1478" s="7">
        <v>60</v>
      </c>
      <c r="D1478" s="7">
        <v>0</v>
      </c>
      <c r="E1478" s="7">
        <f>SUM(HousingProblemsTbl5[[#This Row],[T2_est77]:[T2_est91]])</f>
        <v>60</v>
      </c>
      <c r="F1478" s="7">
        <v>0</v>
      </c>
      <c r="G1478" s="7">
        <v>60</v>
      </c>
      <c r="H1478" s="7">
        <v>160</v>
      </c>
      <c r="I1478" s="7">
        <f>SUM(HousingProblemsTbl5[[#This Row],[T7_est109]:[T7_est151]])</f>
        <v>220</v>
      </c>
      <c r="J1478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1479" spans="1:10" x14ac:dyDescent="0.2">
      <c r="A1479">
        <v>13121010537</v>
      </c>
      <c r="B1479" s="7">
        <v>0</v>
      </c>
      <c r="C1479" s="7">
        <v>25</v>
      </c>
      <c r="D1479" s="7">
        <v>0</v>
      </c>
      <c r="E1479" s="7">
        <f>SUM(HousingProblemsTbl5[[#This Row],[T2_est77]:[T2_est91]])</f>
        <v>25</v>
      </c>
      <c r="F1479" s="7">
        <v>0</v>
      </c>
      <c r="G1479" s="7">
        <v>40</v>
      </c>
      <c r="H1479" s="7">
        <v>15</v>
      </c>
      <c r="I1479" s="7">
        <f>SUM(HousingProblemsTbl5[[#This Row],[T7_est109]:[T7_est151]])</f>
        <v>55</v>
      </c>
      <c r="J1479" s="5">
        <f>IFERROR(HousingProblemsTbl5[[#This Row],[Total Rental Units with Severe Housing Problems and Equal to or less than 80% AMI]]/HousingProblemsTbl5[[#This Row],[Total Rental Units Equal to or less than 80% AMI]], "-")</f>
        <v>0.45454545454545453</v>
      </c>
    </row>
    <row r="1480" spans="1:10" x14ac:dyDescent="0.2">
      <c r="A1480">
        <v>13121010538</v>
      </c>
      <c r="B1480" s="7">
        <v>70</v>
      </c>
      <c r="C1480" s="7">
        <v>4</v>
      </c>
      <c r="D1480" s="7">
        <v>10</v>
      </c>
      <c r="E1480" s="7">
        <f>SUM(HousingProblemsTbl5[[#This Row],[T2_est77]:[T2_est91]])</f>
        <v>84</v>
      </c>
      <c r="F1480" s="7">
        <v>145</v>
      </c>
      <c r="G1480" s="7">
        <v>30</v>
      </c>
      <c r="H1480" s="7">
        <v>90</v>
      </c>
      <c r="I1480" s="7">
        <f>SUM(HousingProblemsTbl5[[#This Row],[T7_est109]:[T7_est151]])</f>
        <v>265</v>
      </c>
      <c r="J1480" s="5">
        <f>IFERROR(HousingProblemsTbl5[[#This Row],[Total Rental Units with Severe Housing Problems and Equal to or less than 80% AMI]]/HousingProblemsTbl5[[#This Row],[Total Rental Units Equal to or less than 80% AMI]], "-")</f>
        <v>0.31698113207547168</v>
      </c>
    </row>
    <row r="1481" spans="1:10" x14ac:dyDescent="0.2">
      <c r="A1481">
        <v>13121010539</v>
      </c>
      <c r="B1481" s="7">
        <v>65</v>
      </c>
      <c r="C1481" s="7">
        <v>0</v>
      </c>
      <c r="D1481" s="7">
        <v>70</v>
      </c>
      <c r="E1481" s="7">
        <f>SUM(HousingProblemsTbl5[[#This Row],[T2_est77]:[T2_est91]])</f>
        <v>135</v>
      </c>
      <c r="F1481" s="7">
        <v>105</v>
      </c>
      <c r="G1481" s="7">
        <v>40</v>
      </c>
      <c r="H1481" s="7">
        <v>70</v>
      </c>
      <c r="I1481" s="7">
        <f>SUM(HousingProblemsTbl5[[#This Row],[T7_est109]:[T7_est151]])</f>
        <v>215</v>
      </c>
      <c r="J1481" s="5">
        <f>IFERROR(HousingProblemsTbl5[[#This Row],[Total Rental Units with Severe Housing Problems and Equal to or less than 80% AMI]]/HousingProblemsTbl5[[#This Row],[Total Rental Units Equal to or less than 80% AMI]], "-")</f>
        <v>0.62790697674418605</v>
      </c>
    </row>
    <row r="1482" spans="1:10" x14ac:dyDescent="0.2">
      <c r="A1482">
        <v>13121010540</v>
      </c>
      <c r="B1482" s="7">
        <v>0</v>
      </c>
      <c r="C1482" s="7">
        <v>0</v>
      </c>
      <c r="D1482" s="7">
        <v>0</v>
      </c>
      <c r="E1482" s="7">
        <f>SUM(HousingProblemsTbl5[[#This Row],[T2_est77]:[T2_est91]])</f>
        <v>0</v>
      </c>
      <c r="F1482" s="7">
        <v>0</v>
      </c>
      <c r="G1482" s="7">
        <v>0</v>
      </c>
      <c r="H1482" s="7">
        <v>130</v>
      </c>
      <c r="I1482" s="7">
        <f>SUM(HousingProblemsTbl5[[#This Row],[T7_est109]:[T7_est151]])</f>
        <v>130</v>
      </c>
      <c r="J148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483" spans="1:10" x14ac:dyDescent="0.2">
      <c r="A1483">
        <v>13121010601</v>
      </c>
      <c r="B1483" s="7">
        <v>165</v>
      </c>
      <c r="C1483" s="7">
        <v>30</v>
      </c>
      <c r="D1483" s="7">
        <v>0</v>
      </c>
      <c r="E1483" s="7">
        <f>SUM(HousingProblemsTbl5[[#This Row],[T2_est77]:[T2_est91]])</f>
        <v>195</v>
      </c>
      <c r="F1483" s="7">
        <v>350</v>
      </c>
      <c r="G1483" s="7">
        <v>110</v>
      </c>
      <c r="H1483" s="7">
        <v>155</v>
      </c>
      <c r="I1483" s="7">
        <f>SUM(HousingProblemsTbl5[[#This Row],[T7_est109]:[T7_est151]])</f>
        <v>615</v>
      </c>
      <c r="J1483" s="5">
        <f>IFERROR(HousingProblemsTbl5[[#This Row],[Total Rental Units with Severe Housing Problems and Equal to or less than 80% AMI]]/HousingProblemsTbl5[[#This Row],[Total Rental Units Equal to or less than 80% AMI]], "-")</f>
        <v>0.31707317073170732</v>
      </c>
    </row>
    <row r="1484" spans="1:10" x14ac:dyDescent="0.2">
      <c r="A1484">
        <v>13121010603</v>
      </c>
      <c r="B1484" s="7">
        <v>240</v>
      </c>
      <c r="C1484" s="7">
        <v>45</v>
      </c>
      <c r="D1484" s="7">
        <v>0</v>
      </c>
      <c r="E1484" s="7">
        <f>SUM(HousingProblemsTbl5[[#This Row],[T2_est77]:[T2_est91]])</f>
        <v>285</v>
      </c>
      <c r="F1484" s="7">
        <v>335</v>
      </c>
      <c r="G1484" s="7">
        <v>230</v>
      </c>
      <c r="H1484" s="7">
        <v>230</v>
      </c>
      <c r="I1484" s="7">
        <f>SUM(HousingProblemsTbl5[[#This Row],[T7_est109]:[T7_est151]])</f>
        <v>795</v>
      </c>
      <c r="J1484" s="5">
        <f>IFERROR(HousingProblemsTbl5[[#This Row],[Total Rental Units with Severe Housing Problems and Equal to or less than 80% AMI]]/HousingProblemsTbl5[[#This Row],[Total Rental Units Equal to or less than 80% AMI]], "-")</f>
        <v>0.35849056603773582</v>
      </c>
    </row>
    <row r="1485" spans="1:10" x14ac:dyDescent="0.2">
      <c r="A1485">
        <v>13121010604</v>
      </c>
      <c r="B1485" s="7">
        <v>465</v>
      </c>
      <c r="C1485" s="7">
        <v>0</v>
      </c>
      <c r="D1485" s="7">
        <v>0</v>
      </c>
      <c r="E1485" s="7">
        <f>SUM(HousingProblemsTbl5[[#This Row],[T2_est77]:[T2_est91]])</f>
        <v>465</v>
      </c>
      <c r="F1485" s="7">
        <v>515</v>
      </c>
      <c r="G1485" s="7">
        <v>130</v>
      </c>
      <c r="H1485" s="7">
        <v>200</v>
      </c>
      <c r="I1485" s="7">
        <f>SUM(HousingProblemsTbl5[[#This Row],[T7_est109]:[T7_est151]])</f>
        <v>845</v>
      </c>
      <c r="J1485" s="5">
        <f>IFERROR(HousingProblemsTbl5[[#This Row],[Total Rental Units with Severe Housing Problems and Equal to or less than 80% AMI]]/HousingProblemsTbl5[[#This Row],[Total Rental Units Equal to or less than 80% AMI]], "-")</f>
        <v>0.55029585798816572</v>
      </c>
    </row>
    <row r="1486" spans="1:10" x14ac:dyDescent="0.2">
      <c r="A1486">
        <v>13121010801</v>
      </c>
      <c r="B1486" s="7">
        <v>10</v>
      </c>
      <c r="C1486" s="7">
        <v>65</v>
      </c>
      <c r="D1486" s="7">
        <v>0</v>
      </c>
      <c r="E1486" s="7">
        <f>SUM(HousingProblemsTbl5[[#This Row],[T2_est77]:[T2_est91]])</f>
        <v>75</v>
      </c>
      <c r="F1486" s="7">
        <v>70</v>
      </c>
      <c r="G1486" s="7">
        <v>75</v>
      </c>
      <c r="H1486" s="7">
        <v>185</v>
      </c>
      <c r="I1486" s="7">
        <f>SUM(HousingProblemsTbl5[[#This Row],[T7_est109]:[T7_est151]])</f>
        <v>330</v>
      </c>
      <c r="J1486" s="5">
        <f>IFERROR(HousingProblemsTbl5[[#This Row],[Total Rental Units with Severe Housing Problems and Equal to or less than 80% AMI]]/HousingProblemsTbl5[[#This Row],[Total Rental Units Equal to or less than 80% AMI]], "-")</f>
        <v>0.22727272727272727</v>
      </c>
    </row>
    <row r="1487" spans="1:10" x14ac:dyDescent="0.2">
      <c r="A1487">
        <v>13121010802</v>
      </c>
      <c r="B1487" s="7">
        <v>125</v>
      </c>
      <c r="C1487" s="7">
        <v>0</v>
      </c>
      <c r="D1487" s="7">
        <v>0</v>
      </c>
      <c r="E1487" s="7">
        <f>SUM(HousingProblemsTbl5[[#This Row],[T2_est77]:[T2_est91]])</f>
        <v>125</v>
      </c>
      <c r="F1487" s="7">
        <v>165</v>
      </c>
      <c r="G1487" s="7">
        <v>60</v>
      </c>
      <c r="H1487" s="7">
        <v>155</v>
      </c>
      <c r="I1487" s="7">
        <f>SUM(HousingProblemsTbl5[[#This Row],[T7_est109]:[T7_est151]])</f>
        <v>380</v>
      </c>
      <c r="J1487" s="5">
        <f>IFERROR(HousingProblemsTbl5[[#This Row],[Total Rental Units with Severe Housing Problems and Equal to or less than 80% AMI]]/HousingProblemsTbl5[[#This Row],[Total Rental Units Equal to or less than 80% AMI]], "-")</f>
        <v>0.32894736842105265</v>
      </c>
    </row>
    <row r="1488" spans="1:10" x14ac:dyDescent="0.2">
      <c r="A1488">
        <v>13121011000</v>
      </c>
      <c r="B1488" s="7">
        <v>130</v>
      </c>
      <c r="C1488" s="7">
        <v>10</v>
      </c>
      <c r="D1488" s="7">
        <v>20</v>
      </c>
      <c r="E1488" s="7">
        <f>SUM(HousingProblemsTbl5[[#This Row],[T2_est77]:[T2_est91]])</f>
        <v>160</v>
      </c>
      <c r="F1488" s="7">
        <v>310</v>
      </c>
      <c r="G1488" s="7">
        <v>65</v>
      </c>
      <c r="H1488" s="7">
        <v>45</v>
      </c>
      <c r="I1488" s="7">
        <f>SUM(HousingProblemsTbl5[[#This Row],[T7_est109]:[T7_est151]])</f>
        <v>420</v>
      </c>
      <c r="J1488" s="5">
        <f>IFERROR(HousingProblemsTbl5[[#This Row],[Total Rental Units with Severe Housing Problems and Equal to or less than 80% AMI]]/HousingProblemsTbl5[[#This Row],[Total Rental Units Equal to or less than 80% AMI]], "-")</f>
        <v>0.38095238095238093</v>
      </c>
    </row>
    <row r="1489" spans="1:10" x14ac:dyDescent="0.2">
      <c r="A1489">
        <v>13121011100</v>
      </c>
      <c r="B1489" s="7">
        <v>125</v>
      </c>
      <c r="C1489" s="7">
        <v>0</v>
      </c>
      <c r="D1489" s="7">
        <v>0</v>
      </c>
      <c r="E1489" s="7">
        <f>SUM(HousingProblemsTbl5[[#This Row],[T2_est77]:[T2_est91]])</f>
        <v>125</v>
      </c>
      <c r="F1489" s="7">
        <v>180</v>
      </c>
      <c r="G1489" s="7">
        <v>100</v>
      </c>
      <c r="H1489" s="7">
        <v>25</v>
      </c>
      <c r="I1489" s="7">
        <f>SUM(HousingProblemsTbl5[[#This Row],[T7_est109]:[T7_est151]])</f>
        <v>305</v>
      </c>
      <c r="J1489" s="5">
        <f>IFERROR(HousingProblemsTbl5[[#This Row],[Total Rental Units with Severe Housing Problems and Equal to or less than 80% AMI]]/HousingProblemsTbl5[[#This Row],[Total Rental Units Equal to or less than 80% AMI]], "-")</f>
        <v>0.4098360655737705</v>
      </c>
    </row>
    <row r="1490" spans="1:10" x14ac:dyDescent="0.2">
      <c r="A1490">
        <v>13121011202</v>
      </c>
      <c r="B1490" s="7">
        <v>235</v>
      </c>
      <c r="C1490" s="7">
        <v>30</v>
      </c>
      <c r="D1490" s="7">
        <v>0</v>
      </c>
      <c r="E1490" s="7">
        <f>SUM(HousingProblemsTbl5[[#This Row],[T2_est77]:[T2_est91]])</f>
        <v>265</v>
      </c>
      <c r="F1490" s="7">
        <v>295</v>
      </c>
      <c r="G1490" s="7">
        <v>110</v>
      </c>
      <c r="H1490" s="7">
        <v>275</v>
      </c>
      <c r="I1490" s="7">
        <f>SUM(HousingProblemsTbl5[[#This Row],[T7_est109]:[T7_est151]])</f>
        <v>680</v>
      </c>
      <c r="J1490" s="5">
        <f>IFERROR(HousingProblemsTbl5[[#This Row],[Total Rental Units with Severe Housing Problems and Equal to or less than 80% AMI]]/HousingProblemsTbl5[[#This Row],[Total Rental Units Equal to or less than 80% AMI]], "-")</f>
        <v>0.38970588235294118</v>
      </c>
    </row>
    <row r="1491" spans="1:10" x14ac:dyDescent="0.2">
      <c r="A1491">
        <v>13121011203</v>
      </c>
      <c r="B1491" s="7">
        <v>105</v>
      </c>
      <c r="C1491" s="7">
        <v>10</v>
      </c>
      <c r="D1491" s="7">
        <v>0</v>
      </c>
      <c r="E1491" s="7">
        <f>SUM(HousingProblemsTbl5[[#This Row],[T2_est77]:[T2_est91]])</f>
        <v>115</v>
      </c>
      <c r="F1491" s="7">
        <v>130</v>
      </c>
      <c r="G1491" s="7">
        <v>35</v>
      </c>
      <c r="H1491" s="7">
        <v>70</v>
      </c>
      <c r="I1491" s="7">
        <f>SUM(HousingProblemsTbl5[[#This Row],[T7_est109]:[T7_est151]])</f>
        <v>235</v>
      </c>
      <c r="J1491" s="5">
        <f>IFERROR(HousingProblemsTbl5[[#This Row],[Total Rental Units with Severe Housing Problems and Equal to or less than 80% AMI]]/HousingProblemsTbl5[[#This Row],[Total Rental Units Equal to or less than 80% AMI]], "-")</f>
        <v>0.48936170212765956</v>
      </c>
    </row>
    <row r="1492" spans="1:10" x14ac:dyDescent="0.2">
      <c r="A1492">
        <v>13121011204</v>
      </c>
      <c r="B1492" s="7">
        <v>110</v>
      </c>
      <c r="C1492" s="7">
        <v>25</v>
      </c>
      <c r="D1492" s="7">
        <v>0</v>
      </c>
      <c r="E1492" s="7">
        <f>SUM(HousingProblemsTbl5[[#This Row],[T2_est77]:[T2_est91]])</f>
        <v>135</v>
      </c>
      <c r="F1492" s="7">
        <v>125</v>
      </c>
      <c r="G1492" s="7">
        <v>100</v>
      </c>
      <c r="H1492" s="7">
        <v>55</v>
      </c>
      <c r="I1492" s="7">
        <f>SUM(HousingProblemsTbl5[[#This Row],[T7_est109]:[T7_est151]])</f>
        <v>280</v>
      </c>
      <c r="J1492" s="5">
        <f>IFERROR(HousingProblemsTbl5[[#This Row],[Total Rental Units with Severe Housing Problems and Equal to or less than 80% AMI]]/HousingProblemsTbl5[[#This Row],[Total Rental Units Equal to or less than 80% AMI]], "-")</f>
        <v>0.48214285714285715</v>
      </c>
    </row>
    <row r="1493" spans="1:10" x14ac:dyDescent="0.2">
      <c r="A1493">
        <v>13121011301</v>
      </c>
      <c r="B1493" s="7">
        <v>105</v>
      </c>
      <c r="C1493" s="7">
        <v>0</v>
      </c>
      <c r="D1493" s="7">
        <v>20</v>
      </c>
      <c r="E1493" s="7">
        <f>SUM(HousingProblemsTbl5[[#This Row],[T2_est77]:[T2_est91]])</f>
        <v>125</v>
      </c>
      <c r="F1493" s="7">
        <v>105</v>
      </c>
      <c r="G1493" s="7">
        <v>0</v>
      </c>
      <c r="H1493" s="7">
        <v>130</v>
      </c>
      <c r="I1493" s="7">
        <f>SUM(HousingProblemsTbl5[[#This Row],[T7_est109]:[T7_est151]])</f>
        <v>235</v>
      </c>
      <c r="J1493" s="5">
        <f>IFERROR(HousingProblemsTbl5[[#This Row],[Total Rental Units with Severe Housing Problems and Equal to or less than 80% AMI]]/HousingProblemsTbl5[[#This Row],[Total Rental Units Equal to or less than 80% AMI]], "-")</f>
        <v>0.53191489361702127</v>
      </c>
    </row>
    <row r="1494" spans="1:10" x14ac:dyDescent="0.2">
      <c r="A1494">
        <v>13121011306</v>
      </c>
      <c r="B1494" s="7">
        <v>160</v>
      </c>
      <c r="C1494" s="7">
        <v>65</v>
      </c>
      <c r="D1494" s="7">
        <v>20</v>
      </c>
      <c r="E1494" s="7">
        <f>SUM(HousingProblemsTbl5[[#This Row],[T2_est77]:[T2_est91]])</f>
        <v>245</v>
      </c>
      <c r="F1494" s="7">
        <v>215</v>
      </c>
      <c r="G1494" s="7">
        <v>230</v>
      </c>
      <c r="H1494" s="7">
        <v>80</v>
      </c>
      <c r="I1494" s="7">
        <f>SUM(HousingProblemsTbl5[[#This Row],[T7_est109]:[T7_est151]])</f>
        <v>525</v>
      </c>
      <c r="J1494" s="5">
        <f>IFERROR(HousingProblemsTbl5[[#This Row],[Total Rental Units with Severe Housing Problems and Equal to or less than 80% AMI]]/HousingProblemsTbl5[[#This Row],[Total Rental Units Equal to or less than 80% AMI]], "-")</f>
        <v>0.46666666666666667</v>
      </c>
    </row>
    <row r="1495" spans="1:10" x14ac:dyDescent="0.2">
      <c r="A1495">
        <v>13121011307</v>
      </c>
      <c r="B1495" s="7">
        <v>375</v>
      </c>
      <c r="C1495" s="7">
        <v>130</v>
      </c>
      <c r="D1495" s="7">
        <v>95</v>
      </c>
      <c r="E1495" s="7">
        <f>SUM(HousingProblemsTbl5[[#This Row],[T2_est77]:[T2_est91]])</f>
        <v>600</v>
      </c>
      <c r="F1495" s="7">
        <v>420</v>
      </c>
      <c r="G1495" s="7">
        <v>535</v>
      </c>
      <c r="H1495" s="7">
        <v>415</v>
      </c>
      <c r="I1495" s="7">
        <f>SUM(HousingProblemsTbl5[[#This Row],[T7_est109]:[T7_est151]])</f>
        <v>1370</v>
      </c>
      <c r="J1495" s="5">
        <f>IFERROR(HousingProblemsTbl5[[#This Row],[Total Rental Units with Severe Housing Problems and Equal to or less than 80% AMI]]/HousingProblemsTbl5[[#This Row],[Total Rental Units Equal to or less than 80% AMI]], "-")</f>
        <v>0.43795620437956206</v>
      </c>
    </row>
    <row r="1496" spans="1:10" x14ac:dyDescent="0.2">
      <c r="A1496">
        <v>13121011308</v>
      </c>
      <c r="B1496" s="7">
        <v>95</v>
      </c>
      <c r="C1496" s="7">
        <v>0</v>
      </c>
      <c r="D1496" s="7">
        <v>0</v>
      </c>
      <c r="E1496" s="7">
        <f>SUM(HousingProblemsTbl5[[#This Row],[T2_est77]:[T2_est91]])</f>
        <v>95</v>
      </c>
      <c r="F1496" s="7">
        <v>140</v>
      </c>
      <c r="G1496" s="7">
        <v>115</v>
      </c>
      <c r="H1496" s="7">
        <v>185</v>
      </c>
      <c r="I1496" s="7">
        <f>SUM(HousingProblemsTbl5[[#This Row],[T7_est109]:[T7_est151]])</f>
        <v>440</v>
      </c>
      <c r="J1496" s="5">
        <f>IFERROR(HousingProblemsTbl5[[#This Row],[Total Rental Units with Severe Housing Problems and Equal to or less than 80% AMI]]/HousingProblemsTbl5[[#This Row],[Total Rental Units Equal to or less than 80% AMI]], "-")</f>
        <v>0.21590909090909091</v>
      </c>
    </row>
    <row r="1497" spans="1:10" x14ac:dyDescent="0.2">
      <c r="A1497">
        <v>13121011309</v>
      </c>
      <c r="B1497" s="7">
        <v>100</v>
      </c>
      <c r="C1497" s="7">
        <v>80</v>
      </c>
      <c r="D1497" s="7">
        <v>130</v>
      </c>
      <c r="E1497" s="7">
        <f>SUM(HousingProblemsTbl5[[#This Row],[T2_est77]:[T2_est91]])</f>
        <v>310</v>
      </c>
      <c r="F1497" s="7">
        <v>125</v>
      </c>
      <c r="G1497" s="7">
        <v>110</v>
      </c>
      <c r="H1497" s="7">
        <v>330</v>
      </c>
      <c r="I1497" s="7">
        <f>SUM(HousingProblemsTbl5[[#This Row],[T7_est109]:[T7_est151]])</f>
        <v>565</v>
      </c>
      <c r="J1497" s="5">
        <f>IFERROR(HousingProblemsTbl5[[#This Row],[Total Rental Units with Severe Housing Problems and Equal to or less than 80% AMI]]/HousingProblemsTbl5[[#This Row],[Total Rental Units Equal to or less than 80% AMI]], "-")</f>
        <v>0.54867256637168138</v>
      </c>
    </row>
    <row r="1498" spans="1:10" x14ac:dyDescent="0.2">
      <c r="A1498">
        <v>13121011310</v>
      </c>
      <c r="B1498" s="7">
        <v>125</v>
      </c>
      <c r="C1498" s="7">
        <v>130</v>
      </c>
      <c r="D1498" s="7">
        <v>40</v>
      </c>
      <c r="E1498" s="7">
        <f>SUM(HousingProblemsTbl5[[#This Row],[T2_est77]:[T2_est91]])</f>
        <v>295</v>
      </c>
      <c r="F1498" s="7">
        <v>205</v>
      </c>
      <c r="G1498" s="7">
        <v>295</v>
      </c>
      <c r="H1498" s="7">
        <v>620</v>
      </c>
      <c r="I1498" s="7">
        <f>SUM(HousingProblemsTbl5[[#This Row],[T7_est109]:[T7_est151]])</f>
        <v>1120</v>
      </c>
      <c r="J1498" s="5">
        <f>IFERROR(HousingProblemsTbl5[[#This Row],[Total Rental Units with Severe Housing Problems and Equal to or less than 80% AMI]]/HousingProblemsTbl5[[#This Row],[Total Rental Units Equal to or less than 80% AMI]], "-")</f>
        <v>0.26339285714285715</v>
      </c>
    </row>
    <row r="1499" spans="1:10" x14ac:dyDescent="0.2">
      <c r="A1499">
        <v>13121011416</v>
      </c>
      <c r="B1499" s="7">
        <v>0</v>
      </c>
      <c r="C1499" s="7">
        <v>0</v>
      </c>
      <c r="D1499" s="7">
        <v>0</v>
      </c>
      <c r="E1499" s="7">
        <f>SUM(HousingProblemsTbl5[[#This Row],[T2_est77]:[T2_est91]])</f>
        <v>0</v>
      </c>
      <c r="F1499" s="7">
        <v>0</v>
      </c>
      <c r="G1499" s="7">
        <v>30</v>
      </c>
      <c r="H1499" s="7">
        <v>0</v>
      </c>
      <c r="I1499" s="7">
        <f>SUM(HousingProblemsTbl5[[#This Row],[T7_est109]:[T7_est151]])</f>
        <v>30</v>
      </c>
      <c r="J149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00" spans="1:10" x14ac:dyDescent="0.2">
      <c r="A1500">
        <v>13121011417</v>
      </c>
      <c r="B1500" s="7">
        <v>95</v>
      </c>
      <c r="C1500" s="7">
        <v>100</v>
      </c>
      <c r="D1500" s="7">
        <v>85</v>
      </c>
      <c r="E1500" s="7">
        <f>SUM(HousingProblemsTbl5[[#This Row],[T2_est77]:[T2_est91]])</f>
        <v>280</v>
      </c>
      <c r="F1500" s="7">
        <v>95</v>
      </c>
      <c r="G1500" s="7">
        <v>100</v>
      </c>
      <c r="H1500" s="7">
        <v>155</v>
      </c>
      <c r="I1500" s="7">
        <f>SUM(HousingProblemsTbl5[[#This Row],[T7_est109]:[T7_est151]])</f>
        <v>350</v>
      </c>
      <c r="J1500" s="5">
        <f>IFERROR(HousingProblemsTbl5[[#This Row],[Total Rental Units with Severe Housing Problems and Equal to or less than 80% AMI]]/HousingProblemsTbl5[[#This Row],[Total Rental Units Equal to or less than 80% AMI]], "-")</f>
        <v>0.8</v>
      </c>
    </row>
    <row r="1501" spans="1:10" x14ac:dyDescent="0.2">
      <c r="A1501">
        <v>13121011419</v>
      </c>
      <c r="B1501" s="7">
        <v>0</v>
      </c>
      <c r="C1501" s="7">
        <v>50</v>
      </c>
      <c r="D1501" s="7">
        <v>20</v>
      </c>
      <c r="E1501" s="7">
        <f>SUM(HousingProblemsTbl5[[#This Row],[T2_est77]:[T2_est91]])</f>
        <v>70</v>
      </c>
      <c r="F1501" s="7">
        <v>15</v>
      </c>
      <c r="G1501" s="7">
        <v>70</v>
      </c>
      <c r="H1501" s="7">
        <v>60</v>
      </c>
      <c r="I1501" s="7">
        <f>SUM(HousingProblemsTbl5[[#This Row],[T7_est109]:[T7_est151]])</f>
        <v>145</v>
      </c>
      <c r="J1501" s="5">
        <f>IFERROR(HousingProblemsTbl5[[#This Row],[Total Rental Units with Severe Housing Problems and Equal to or less than 80% AMI]]/HousingProblemsTbl5[[#This Row],[Total Rental Units Equal to or less than 80% AMI]], "-")</f>
        <v>0.48275862068965519</v>
      </c>
    </row>
    <row r="1502" spans="1:10" x14ac:dyDescent="0.2">
      <c r="A1502">
        <v>13121011421</v>
      </c>
      <c r="B1502" s="7">
        <v>105</v>
      </c>
      <c r="C1502" s="7">
        <v>215</v>
      </c>
      <c r="D1502" s="7">
        <v>0</v>
      </c>
      <c r="E1502" s="7">
        <f>SUM(HousingProblemsTbl5[[#This Row],[T2_est77]:[T2_est91]])</f>
        <v>320</v>
      </c>
      <c r="F1502" s="7">
        <v>105</v>
      </c>
      <c r="G1502" s="7">
        <v>300</v>
      </c>
      <c r="H1502" s="7">
        <v>290</v>
      </c>
      <c r="I1502" s="7">
        <f>SUM(HousingProblemsTbl5[[#This Row],[T7_est109]:[T7_est151]])</f>
        <v>695</v>
      </c>
      <c r="J1502" s="5">
        <f>IFERROR(HousingProblemsTbl5[[#This Row],[Total Rental Units with Severe Housing Problems and Equal to or less than 80% AMI]]/HousingProblemsTbl5[[#This Row],[Total Rental Units Equal to or less than 80% AMI]], "-")</f>
        <v>0.46043165467625902</v>
      </c>
    </row>
    <row r="1503" spans="1:10" x14ac:dyDescent="0.2">
      <c r="A1503">
        <v>13121011422</v>
      </c>
      <c r="B1503" s="7">
        <v>0</v>
      </c>
      <c r="C1503" s="7">
        <v>25</v>
      </c>
      <c r="D1503" s="7">
        <v>0</v>
      </c>
      <c r="E1503" s="7">
        <f>SUM(HousingProblemsTbl5[[#This Row],[T2_est77]:[T2_est91]])</f>
        <v>25</v>
      </c>
      <c r="F1503" s="7">
        <v>0</v>
      </c>
      <c r="G1503" s="7">
        <v>25</v>
      </c>
      <c r="H1503" s="7">
        <v>120</v>
      </c>
      <c r="I1503" s="7">
        <f>SUM(HousingProblemsTbl5[[#This Row],[T7_est109]:[T7_est151]])</f>
        <v>145</v>
      </c>
      <c r="J1503" s="5">
        <f>IFERROR(HousingProblemsTbl5[[#This Row],[Total Rental Units with Severe Housing Problems and Equal to or less than 80% AMI]]/HousingProblemsTbl5[[#This Row],[Total Rental Units Equal to or less than 80% AMI]], "-")</f>
        <v>0.17241379310344829</v>
      </c>
    </row>
    <row r="1504" spans="1:10" x14ac:dyDescent="0.2">
      <c r="A1504">
        <v>13121011423</v>
      </c>
      <c r="B1504" s="7">
        <v>70</v>
      </c>
      <c r="C1504" s="7">
        <v>65</v>
      </c>
      <c r="D1504" s="7">
        <v>0</v>
      </c>
      <c r="E1504" s="7">
        <f>SUM(HousingProblemsTbl5[[#This Row],[T2_est77]:[T2_est91]])</f>
        <v>135</v>
      </c>
      <c r="F1504" s="7">
        <v>75</v>
      </c>
      <c r="G1504" s="7">
        <v>65</v>
      </c>
      <c r="H1504" s="7">
        <v>4</v>
      </c>
      <c r="I1504" s="7">
        <f>SUM(HousingProblemsTbl5[[#This Row],[T7_est109]:[T7_est151]])</f>
        <v>144</v>
      </c>
      <c r="J1504" s="5">
        <f>IFERROR(HousingProblemsTbl5[[#This Row],[Total Rental Units with Severe Housing Problems and Equal to or less than 80% AMI]]/HousingProblemsTbl5[[#This Row],[Total Rental Units Equal to or less than 80% AMI]], "-")</f>
        <v>0.9375</v>
      </c>
    </row>
    <row r="1505" spans="1:10" x14ac:dyDescent="0.2">
      <c r="A1505">
        <v>13121011424</v>
      </c>
      <c r="B1505" s="7">
        <v>0</v>
      </c>
      <c r="C1505" s="7">
        <v>50</v>
      </c>
      <c r="D1505" s="7">
        <v>0</v>
      </c>
      <c r="E1505" s="7">
        <f>SUM(HousingProblemsTbl5[[#This Row],[T2_est77]:[T2_est91]])</f>
        <v>50</v>
      </c>
      <c r="F1505" s="7">
        <v>80</v>
      </c>
      <c r="G1505" s="7">
        <v>60</v>
      </c>
      <c r="H1505" s="7">
        <v>0</v>
      </c>
      <c r="I1505" s="7">
        <f>SUM(HousingProblemsTbl5[[#This Row],[T7_est109]:[T7_est151]])</f>
        <v>140</v>
      </c>
      <c r="J1505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1506" spans="1:10" x14ac:dyDescent="0.2">
      <c r="A1506">
        <v>13121011426</v>
      </c>
      <c r="B1506" s="7">
        <v>0</v>
      </c>
      <c r="C1506" s="7">
        <v>35</v>
      </c>
      <c r="D1506" s="7">
        <v>0</v>
      </c>
      <c r="E1506" s="7">
        <f>SUM(HousingProblemsTbl5[[#This Row],[T2_est77]:[T2_est91]])</f>
        <v>35</v>
      </c>
      <c r="F1506" s="7">
        <v>15</v>
      </c>
      <c r="G1506" s="7">
        <v>35</v>
      </c>
      <c r="H1506" s="7">
        <v>15</v>
      </c>
      <c r="I1506" s="7">
        <f>SUM(HousingProblemsTbl5[[#This Row],[T7_est109]:[T7_est151]])</f>
        <v>65</v>
      </c>
      <c r="J1506" s="5">
        <f>IFERROR(HousingProblemsTbl5[[#This Row],[Total Rental Units with Severe Housing Problems and Equal to or less than 80% AMI]]/HousingProblemsTbl5[[#This Row],[Total Rental Units Equal to or less than 80% AMI]], "-")</f>
        <v>0.53846153846153844</v>
      </c>
    </row>
    <row r="1507" spans="1:10" x14ac:dyDescent="0.2">
      <c r="A1507">
        <v>13121011428</v>
      </c>
      <c r="B1507" s="7">
        <v>0</v>
      </c>
      <c r="C1507" s="7">
        <v>0</v>
      </c>
      <c r="D1507" s="7">
        <v>0</v>
      </c>
      <c r="E1507" s="7">
        <f>SUM(HousingProblemsTbl5[[#This Row],[T2_est77]:[T2_est91]])</f>
        <v>0</v>
      </c>
      <c r="F1507" s="7">
        <v>0</v>
      </c>
      <c r="G1507" s="7">
        <v>0</v>
      </c>
      <c r="H1507" s="7">
        <v>15</v>
      </c>
      <c r="I1507" s="7">
        <f>SUM(HousingProblemsTbl5[[#This Row],[T7_est109]:[T7_est151]])</f>
        <v>15</v>
      </c>
      <c r="J150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08" spans="1:10" x14ac:dyDescent="0.2">
      <c r="A1508">
        <v>13121011429</v>
      </c>
      <c r="B1508" s="7">
        <v>20</v>
      </c>
      <c r="C1508" s="7">
        <v>0</v>
      </c>
      <c r="D1508" s="7">
        <v>15</v>
      </c>
      <c r="E1508" s="7">
        <f>SUM(HousingProblemsTbl5[[#This Row],[T2_est77]:[T2_est91]])</f>
        <v>35</v>
      </c>
      <c r="F1508" s="7">
        <v>120</v>
      </c>
      <c r="G1508" s="7">
        <v>15</v>
      </c>
      <c r="H1508" s="7">
        <v>15</v>
      </c>
      <c r="I1508" s="7">
        <f>SUM(HousingProblemsTbl5[[#This Row],[T7_est109]:[T7_est151]])</f>
        <v>150</v>
      </c>
      <c r="J1508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509" spans="1:10" x14ac:dyDescent="0.2">
      <c r="A1509">
        <v>13121011430</v>
      </c>
      <c r="B1509" s="7">
        <v>165</v>
      </c>
      <c r="C1509" s="7">
        <v>65</v>
      </c>
      <c r="D1509" s="7">
        <v>25</v>
      </c>
      <c r="E1509" s="7">
        <f>SUM(HousingProblemsTbl5[[#This Row],[T2_est77]:[T2_est91]])</f>
        <v>255</v>
      </c>
      <c r="F1509" s="7">
        <v>205</v>
      </c>
      <c r="G1509" s="7">
        <v>395</v>
      </c>
      <c r="H1509" s="7">
        <v>440</v>
      </c>
      <c r="I1509" s="7">
        <f>SUM(HousingProblemsTbl5[[#This Row],[T7_est109]:[T7_est151]])</f>
        <v>1040</v>
      </c>
      <c r="J1509" s="5">
        <f>IFERROR(HousingProblemsTbl5[[#This Row],[Total Rental Units with Severe Housing Problems and Equal to or less than 80% AMI]]/HousingProblemsTbl5[[#This Row],[Total Rental Units Equal to or less than 80% AMI]], "-")</f>
        <v>0.24519230769230768</v>
      </c>
    </row>
    <row r="1510" spans="1:10" x14ac:dyDescent="0.2">
      <c r="A1510">
        <v>13121011431</v>
      </c>
      <c r="B1510" s="7">
        <v>45</v>
      </c>
      <c r="C1510" s="7">
        <v>35</v>
      </c>
      <c r="D1510" s="7">
        <v>0</v>
      </c>
      <c r="E1510" s="7">
        <f>SUM(HousingProblemsTbl5[[#This Row],[T2_est77]:[T2_est91]])</f>
        <v>80</v>
      </c>
      <c r="F1510" s="7">
        <v>45</v>
      </c>
      <c r="G1510" s="7">
        <v>35</v>
      </c>
      <c r="H1510" s="7">
        <v>125</v>
      </c>
      <c r="I1510" s="7">
        <f>SUM(HousingProblemsTbl5[[#This Row],[T7_est109]:[T7_est151]])</f>
        <v>205</v>
      </c>
      <c r="J1510" s="5">
        <f>IFERROR(HousingProblemsTbl5[[#This Row],[Total Rental Units with Severe Housing Problems and Equal to or less than 80% AMI]]/HousingProblemsTbl5[[#This Row],[Total Rental Units Equal to or less than 80% AMI]], "-")</f>
        <v>0.3902439024390244</v>
      </c>
    </row>
    <row r="1511" spans="1:10" x14ac:dyDescent="0.2">
      <c r="A1511">
        <v>13121011432</v>
      </c>
      <c r="B1511" s="7">
        <v>140</v>
      </c>
      <c r="C1511" s="7">
        <v>55</v>
      </c>
      <c r="D1511" s="7">
        <v>0</v>
      </c>
      <c r="E1511" s="7">
        <f>SUM(HousingProblemsTbl5[[#This Row],[T2_est77]:[T2_est91]])</f>
        <v>195</v>
      </c>
      <c r="F1511" s="7">
        <v>140</v>
      </c>
      <c r="G1511" s="7">
        <v>100</v>
      </c>
      <c r="H1511" s="7">
        <v>315</v>
      </c>
      <c r="I1511" s="7">
        <f>SUM(HousingProblemsTbl5[[#This Row],[T7_est109]:[T7_est151]])</f>
        <v>555</v>
      </c>
      <c r="J1511" s="5">
        <f>IFERROR(HousingProblemsTbl5[[#This Row],[Total Rental Units with Severe Housing Problems and Equal to or less than 80% AMI]]/HousingProblemsTbl5[[#This Row],[Total Rental Units Equal to or less than 80% AMI]], "-")</f>
        <v>0.35135135135135137</v>
      </c>
    </row>
    <row r="1512" spans="1:10" x14ac:dyDescent="0.2">
      <c r="A1512">
        <v>13121011433</v>
      </c>
      <c r="B1512" s="7">
        <v>0</v>
      </c>
      <c r="C1512" s="7">
        <v>0</v>
      </c>
      <c r="D1512" s="7">
        <v>0</v>
      </c>
      <c r="E1512" s="7">
        <f>SUM(HousingProblemsTbl5[[#This Row],[T2_est77]:[T2_est91]])</f>
        <v>0</v>
      </c>
      <c r="F1512" s="7">
        <v>0</v>
      </c>
      <c r="G1512" s="7">
        <v>0</v>
      </c>
      <c r="H1512" s="7">
        <v>0</v>
      </c>
      <c r="I1512" s="7">
        <f>SUM(HousingProblemsTbl5[[#This Row],[T7_est109]:[T7_est151]])</f>
        <v>0</v>
      </c>
      <c r="J151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13" spans="1:10" x14ac:dyDescent="0.2">
      <c r="A1513">
        <v>13121011434</v>
      </c>
      <c r="B1513" s="7">
        <v>0</v>
      </c>
      <c r="C1513" s="7">
        <v>0</v>
      </c>
      <c r="D1513" s="7">
        <v>0</v>
      </c>
      <c r="E1513" s="7">
        <f>SUM(HousingProblemsTbl5[[#This Row],[T2_est77]:[T2_est91]])</f>
        <v>0</v>
      </c>
      <c r="F1513" s="7">
        <v>0</v>
      </c>
      <c r="G1513" s="7">
        <v>0</v>
      </c>
      <c r="H1513" s="7">
        <v>95</v>
      </c>
      <c r="I1513" s="7">
        <f>SUM(HousingProblemsTbl5[[#This Row],[T7_est109]:[T7_est151]])</f>
        <v>95</v>
      </c>
      <c r="J151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14" spans="1:10" x14ac:dyDescent="0.2">
      <c r="A1514">
        <v>13121011435</v>
      </c>
      <c r="B1514" s="7">
        <v>120</v>
      </c>
      <c r="C1514" s="7">
        <v>100</v>
      </c>
      <c r="D1514" s="7">
        <v>0</v>
      </c>
      <c r="E1514" s="7">
        <f>SUM(HousingProblemsTbl5[[#This Row],[T2_est77]:[T2_est91]])</f>
        <v>220</v>
      </c>
      <c r="F1514" s="7">
        <v>130</v>
      </c>
      <c r="G1514" s="7">
        <v>110</v>
      </c>
      <c r="H1514" s="7">
        <v>110</v>
      </c>
      <c r="I1514" s="7">
        <f>SUM(HousingProblemsTbl5[[#This Row],[T7_est109]:[T7_est151]])</f>
        <v>350</v>
      </c>
      <c r="J1514" s="5">
        <f>IFERROR(HousingProblemsTbl5[[#This Row],[Total Rental Units with Severe Housing Problems and Equal to or less than 80% AMI]]/HousingProblemsTbl5[[#This Row],[Total Rental Units Equal to or less than 80% AMI]], "-")</f>
        <v>0.62857142857142856</v>
      </c>
    </row>
    <row r="1515" spans="1:10" x14ac:dyDescent="0.2">
      <c r="A1515">
        <v>13121011436</v>
      </c>
      <c r="B1515" s="7">
        <v>0</v>
      </c>
      <c r="C1515" s="7">
        <v>0</v>
      </c>
      <c r="D1515" s="7">
        <v>0</v>
      </c>
      <c r="E1515" s="7">
        <f>SUM(HousingProblemsTbl5[[#This Row],[T2_est77]:[T2_est91]])</f>
        <v>0</v>
      </c>
      <c r="F1515" s="7">
        <v>0</v>
      </c>
      <c r="G1515" s="7">
        <v>0</v>
      </c>
      <c r="H1515" s="7">
        <v>0</v>
      </c>
      <c r="I1515" s="7">
        <f>SUM(HousingProblemsTbl5[[#This Row],[T7_est109]:[T7_est151]])</f>
        <v>0</v>
      </c>
      <c r="J151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16" spans="1:10" x14ac:dyDescent="0.2">
      <c r="A1516">
        <v>13121011437</v>
      </c>
      <c r="B1516" s="7">
        <v>65</v>
      </c>
      <c r="C1516" s="7">
        <v>30</v>
      </c>
      <c r="D1516" s="7">
        <v>0</v>
      </c>
      <c r="E1516" s="7">
        <f>SUM(HousingProblemsTbl5[[#This Row],[T2_est77]:[T2_est91]])</f>
        <v>95</v>
      </c>
      <c r="F1516" s="7">
        <v>85</v>
      </c>
      <c r="G1516" s="7">
        <v>35</v>
      </c>
      <c r="H1516" s="7">
        <v>55</v>
      </c>
      <c r="I1516" s="7">
        <f>SUM(HousingProblemsTbl5[[#This Row],[T7_est109]:[T7_est151]])</f>
        <v>175</v>
      </c>
      <c r="J1516" s="5">
        <f>IFERROR(HousingProblemsTbl5[[#This Row],[Total Rental Units with Severe Housing Problems and Equal to or less than 80% AMI]]/HousingProblemsTbl5[[#This Row],[Total Rental Units Equal to or less than 80% AMI]], "-")</f>
        <v>0.54285714285714282</v>
      </c>
    </row>
    <row r="1517" spans="1:10" x14ac:dyDescent="0.2">
      <c r="A1517">
        <v>13121011438</v>
      </c>
      <c r="B1517" s="7">
        <v>60</v>
      </c>
      <c r="C1517" s="7">
        <v>95</v>
      </c>
      <c r="D1517" s="7">
        <v>0</v>
      </c>
      <c r="E1517" s="7">
        <f>SUM(HousingProblemsTbl5[[#This Row],[T2_est77]:[T2_est91]])</f>
        <v>155</v>
      </c>
      <c r="F1517" s="7">
        <v>60</v>
      </c>
      <c r="G1517" s="7">
        <v>210</v>
      </c>
      <c r="H1517" s="7">
        <v>245</v>
      </c>
      <c r="I1517" s="7">
        <f>SUM(HousingProblemsTbl5[[#This Row],[T7_est109]:[T7_est151]])</f>
        <v>515</v>
      </c>
      <c r="J1517" s="5">
        <f>IFERROR(HousingProblemsTbl5[[#This Row],[Total Rental Units with Severe Housing Problems and Equal to or less than 80% AMI]]/HousingProblemsTbl5[[#This Row],[Total Rental Units Equal to or less than 80% AMI]], "-")</f>
        <v>0.30097087378640774</v>
      </c>
    </row>
    <row r="1518" spans="1:10" x14ac:dyDescent="0.2">
      <c r="A1518">
        <v>13121011439</v>
      </c>
      <c r="B1518" s="7">
        <v>0</v>
      </c>
      <c r="C1518" s="7">
        <v>0</v>
      </c>
      <c r="D1518" s="7">
        <v>55</v>
      </c>
      <c r="E1518" s="7">
        <f>SUM(HousingProblemsTbl5[[#This Row],[T2_est77]:[T2_est91]])</f>
        <v>55</v>
      </c>
      <c r="F1518" s="7">
        <v>0</v>
      </c>
      <c r="G1518" s="7">
        <v>20</v>
      </c>
      <c r="H1518" s="7">
        <v>55</v>
      </c>
      <c r="I1518" s="7">
        <f>SUM(HousingProblemsTbl5[[#This Row],[T7_est109]:[T7_est151]])</f>
        <v>75</v>
      </c>
      <c r="J1518" s="5">
        <f>IFERROR(HousingProblemsTbl5[[#This Row],[Total Rental Units with Severe Housing Problems and Equal to or less than 80% AMI]]/HousingProblemsTbl5[[#This Row],[Total Rental Units Equal to or less than 80% AMI]], "-")</f>
        <v>0.73333333333333328</v>
      </c>
    </row>
    <row r="1519" spans="1:10" x14ac:dyDescent="0.2">
      <c r="A1519">
        <v>13121011440</v>
      </c>
      <c r="B1519" s="7">
        <v>0</v>
      </c>
      <c r="C1519" s="7">
        <v>0</v>
      </c>
      <c r="D1519" s="7">
        <v>25</v>
      </c>
      <c r="E1519" s="7">
        <f>SUM(HousingProblemsTbl5[[#This Row],[T2_est77]:[T2_est91]])</f>
        <v>25</v>
      </c>
      <c r="F1519" s="7">
        <v>0</v>
      </c>
      <c r="G1519" s="7">
        <v>35</v>
      </c>
      <c r="H1519" s="7">
        <v>70</v>
      </c>
      <c r="I1519" s="7">
        <f>SUM(HousingProblemsTbl5[[#This Row],[T7_est109]:[T7_est151]])</f>
        <v>105</v>
      </c>
      <c r="J1519" s="5">
        <f>IFERROR(HousingProblemsTbl5[[#This Row],[Total Rental Units with Severe Housing Problems and Equal to or less than 80% AMI]]/HousingProblemsTbl5[[#This Row],[Total Rental Units Equal to or less than 80% AMI]], "-")</f>
        <v>0.23809523809523808</v>
      </c>
    </row>
    <row r="1520" spans="1:10" x14ac:dyDescent="0.2">
      <c r="A1520">
        <v>13121011441</v>
      </c>
      <c r="B1520" s="7">
        <v>160</v>
      </c>
      <c r="C1520" s="7">
        <v>20</v>
      </c>
      <c r="D1520" s="7">
        <v>0</v>
      </c>
      <c r="E1520" s="7">
        <f>SUM(HousingProblemsTbl5[[#This Row],[T2_est77]:[T2_est91]])</f>
        <v>180</v>
      </c>
      <c r="F1520" s="7">
        <v>160</v>
      </c>
      <c r="G1520" s="7">
        <v>20</v>
      </c>
      <c r="H1520" s="7">
        <v>30</v>
      </c>
      <c r="I1520" s="7">
        <f>SUM(HousingProblemsTbl5[[#This Row],[T7_est109]:[T7_est151]])</f>
        <v>210</v>
      </c>
      <c r="J1520" s="5">
        <f>IFERROR(HousingProblemsTbl5[[#This Row],[Total Rental Units with Severe Housing Problems and Equal to or less than 80% AMI]]/HousingProblemsTbl5[[#This Row],[Total Rental Units Equal to or less than 80% AMI]], "-")</f>
        <v>0.8571428571428571</v>
      </c>
    </row>
    <row r="1521" spans="1:10" x14ac:dyDescent="0.2">
      <c r="A1521">
        <v>13121011442</v>
      </c>
      <c r="B1521" s="7">
        <v>35</v>
      </c>
      <c r="C1521" s="7">
        <v>50</v>
      </c>
      <c r="D1521" s="7">
        <v>60</v>
      </c>
      <c r="E1521" s="7">
        <f>SUM(HousingProblemsTbl5[[#This Row],[T2_est77]:[T2_est91]])</f>
        <v>145</v>
      </c>
      <c r="F1521" s="7">
        <v>35</v>
      </c>
      <c r="G1521" s="7">
        <v>70</v>
      </c>
      <c r="H1521" s="7">
        <v>85</v>
      </c>
      <c r="I1521" s="7">
        <f>SUM(HousingProblemsTbl5[[#This Row],[T7_est109]:[T7_est151]])</f>
        <v>190</v>
      </c>
      <c r="J1521" s="5">
        <f>IFERROR(HousingProblemsTbl5[[#This Row],[Total Rental Units with Severe Housing Problems and Equal to or less than 80% AMI]]/HousingProblemsTbl5[[#This Row],[Total Rental Units Equal to or less than 80% AMI]], "-")</f>
        <v>0.76315789473684215</v>
      </c>
    </row>
    <row r="1522" spans="1:10" x14ac:dyDescent="0.2">
      <c r="A1522">
        <v>13121011443</v>
      </c>
      <c r="B1522" s="7">
        <v>0</v>
      </c>
      <c r="C1522" s="7">
        <v>140</v>
      </c>
      <c r="D1522" s="7">
        <v>15</v>
      </c>
      <c r="E1522" s="7">
        <f>SUM(HousingProblemsTbl5[[#This Row],[T2_est77]:[T2_est91]])</f>
        <v>155</v>
      </c>
      <c r="F1522" s="7">
        <v>0</v>
      </c>
      <c r="G1522" s="7">
        <v>140</v>
      </c>
      <c r="H1522" s="7">
        <v>85</v>
      </c>
      <c r="I1522" s="7">
        <f>SUM(HousingProblemsTbl5[[#This Row],[T7_est109]:[T7_est151]])</f>
        <v>225</v>
      </c>
      <c r="J1522" s="5">
        <f>IFERROR(HousingProblemsTbl5[[#This Row],[Total Rental Units with Severe Housing Problems and Equal to or less than 80% AMI]]/HousingProblemsTbl5[[#This Row],[Total Rental Units Equal to or less than 80% AMI]], "-")</f>
        <v>0.68888888888888888</v>
      </c>
    </row>
    <row r="1523" spans="1:10" x14ac:dyDescent="0.2">
      <c r="A1523">
        <v>13121011444</v>
      </c>
      <c r="B1523" s="7">
        <v>0</v>
      </c>
      <c r="C1523" s="7">
        <v>0</v>
      </c>
      <c r="D1523" s="7">
        <v>0</v>
      </c>
      <c r="E1523" s="7">
        <f>SUM(HousingProblemsTbl5[[#This Row],[T2_est77]:[T2_est91]])</f>
        <v>0</v>
      </c>
      <c r="F1523" s="7">
        <v>20</v>
      </c>
      <c r="G1523" s="7">
        <v>0</v>
      </c>
      <c r="H1523" s="7">
        <v>0</v>
      </c>
      <c r="I1523" s="7">
        <f>SUM(HousingProblemsTbl5[[#This Row],[T7_est109]:[T7_est151]])</f>
        <v>20</v>
      </c>
      <c r="J152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24" spans="1:10" x14ac:dyDescent="0.2">
      <c r="A1524">
        <v>13121011445</v>
      </c>
      <c r="B1524" s="7">
        <v>0</v>
      </c>
      <c r="C1524" s="7">
        <v>0</v>
      </c>
      <c r="D1524" s="7">
        <v>25</v>
      </c>
      <c r="E1524" s="7">
        <f>SUM(HousingProblemsTbl5[[#This Row],[T2_est77]:[T2_est91]])</f>
        <v>25</v>
      </c>
      <c r="F1524" s="7">
        <v>0</v>
      </c>
      <c r="G1524" s="7">
        <v>0</v>
      </c>
      <c r="H1524" s="7">
        <v>40</v>
      </c>
      <c r="I1524" s="7">
        <f>SUM(HousingProblemsTbl5[[#This Row],[T7_est109]:[T7_est151]])</f>
        <v>40</v>
      </c>
      <c r="J1524" s="5">
        <f>IFERROR(HousingProblemsTbl5[[#This Row],[Total Rental Units with Severe Housing Problems and Equal to or less than 80% AMI]]/HousingProblemsTbl5[[#This Row],[Total Rental Units Equal to or less than 80% AMI]], "-")</f>
        <v>0.625</v>
      </c>
    </row>
    <row r="1525" spans="1:10" x14ac:dyDescent="0.2">
      <c r="A1525">
        <v>13121011446</v>
      </c>
      <c r="B1525" s="7">
        <v>0</v>
      </c>
      <c r="C1525" s="7">
        <v>0</v>
      </c>
      <c r="D1525" s="7">
        <v>0</v>
      </c>
      <c r="E1525" s="7">
        <f>SUM(HousingProblemsTbl5[[#This Row],[T2_est77]:[T2_est91]])</f>
        <v>0</v>
      </c>
      <c r="F1525" s="7">
        <v>0</v>
      </c>
      <c r="G1525" s="7">
        <v>0</v>
      </c>
      <c r="H1525" s="7">
        <v>0</v>
      </c>
      <c r="I1525" s="7">
        <f>SUM(HousingProblemsTbl5[[#This Row],[T7_est109]:[T7_est151]])</f>
        <v>0</v>
      </c>
      <c r="J152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26" spans="1:10" x14ac:dyDescent="0.2">
      <c r="A1526">
        <v>13121011505</v>
      </c>
      <c r="B1526" s="7">
        <v>0</v>
      </c>
      <c r="C1526" s="7">
        <v>0</v>
      </c>
      <c r="D1526" s="7">
        <v>0</v>
      </c>
      <c r="E1526" s="7">
        <f>SUM(HousingProblemsTbl5[[#This Row],[T2_est77]:[T2_est91]])</f>
        <v>0</v>
      </c>
      <c r="F1526" s="7">
        <v>0</v>
      </c>
      <c r="G1526" s="7">
        <v>0</v>
      </c>
      <c r="H1526" s="7">
        <v>0</v>
      </c>
      <c r="I1526" s="7">
        <f>SUM(HousingProblemsTbl5[[#This Row],[T7_est109]:[T7_est151]])</f>
        <v>0</v>
      </c>
      <c r="J152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27" spans="1:10" x14ac:dyDescent="0.2">
      <c r="A1527">
        <v>13121011507</v>
      </c>
      <c r="B1527" s="7">
        <v>0</v>
      </c>
      <c r="C1527" s="7">
        <v>0</v>
      </c>
      <c r="D1527" s="7">
        <v>0</v>
      </c>
      <c r="E1527" s="7">
        <f>SUM(HousingProblemsTbl5[[#This Row],[T2_est77]:[T2_est91]])</f>
        <v>0</v>
      </c>
      <c r="F1527" s="7">
        <v>0</v>
      </c>
      <c r="G1527" s="7">
        <v>0</v>
      </c>
      <c r="H1527" s="7">
        <v>0</v>
      </c>
      <c r="I1527" s="7">
        <f>SUM(HousingProblemsTbl5[[#This Row],[T7_est109]:[T7_est151]])</f>
        <v>0</v>
      </c>
      <c r="J152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28" spans="1:10" x14ac:dyDescent="0.2">
      <c r="A1528">
        <v>13121011508</v>
      </c>
      <c r="B1528" s="7">
        <v>0</v>
      </c>
      <c r="C1528" s="7">
        <v>0</v>
      </c>
      <c r="D1528" s="7">
        <v>0</v>
      </c>
      <c r="E1528" s="7">
        <f>SUM(HousingProblemsTbl5[[#This Row],[T2_est77]:[T2_est91]])</f>
        <v>0</v>
      </c>
      <c r="F1528" s="7">
        <v>0</v>
      </c>
      <c r="G1528" s="7">
        <v>0</v>
      </c>
      <c r="H1528" s="7">
        <v>0</v>
      </c>
      <c r="I1528" s="7">
        <f>SUM(HousingProblemsTbl5[[#This Row],[T7_est109]:[T7_est151]])</f>
        <v>0</v>
      </c>
      <c r="J152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29" spans="1:10" x14ac:dyDescent="0.2">
      <c r="A1529">
        <v>13121011509</v>
      </c>
      <c r="B1529" s="7">
        <v>0</v>
      </c>
      <c r="C1529" s="7">
        <v>0</v>
      </c>
      <c r="D1529" s="7">
        <v>45</v>
      </c>
      <c r="E1529" s="7">
        <f>SUM(HousingProblemsTbl5[[#This Row],[T2_est77]:[T2_est91]])</f>
        <v>45</v>
      </c>
      <c r="F1529" s="7">
        <v>0</v>
      </c>
      <c r="G1529" s="7">
        <v>0</v>
      </c>
      <c r="H1529" s="7">
        <v>45</v>
      </c>
      <c r="I1529" s="7">
        <f>SUM(HousingProblemsTbl5[[#This Row],[T7_est109]:[T7_est151]])</f>
        <v>45</v>
      </c>
      <c r="J152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530" spans="1:10" x14ac:dyDescent="0.2">
      <c r="A1530">
        <v>13121011510</v>
      </c>
      <c r="B1530" s="7">
        <v>0</v>
      </c>
      <c r="C1530" s="7">
        <v>0</v>
      </c>
      <c r="D1530" s="7">
        <v>0</v>
      </c>
      <c r="E1530" s="7">
        <f>SUM(HousingProblemsTbl5[[#This Row],[T2_est77]:[T2_est91]])</f>
        <v>0</v>
      </c>
      <c r="F1530" s="7">
        <v>0</v>
      </c>
      <c r="G1530" s="7">
        <v>0</v>
      </c>
      <c r="H1530" s="7">
        <v>0</v>
      </c>
      <c r="I1530" s="7">
        <f>SUM(HousingProblemsTbl5[[#This Row],[T7_est109]:[T7_est151]])</f>
        <v>0</v>
      </c>
      <c r="J153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31" spans="1:10" x14ac:dyDescent="0.2">
      <c r="A1531">
        <v>13121011511</v>
      </c>
      <c r="B1531" s="7">
        <v>0</v>
      </c>
      <c r="C1531" s="7">
        <v>0</v>
      </c>
      <c r="D1531" s="7">
        <v>0</v>
      </c>
      <c r="E1531" s="7">
        <f>SUM(HousingProblemsTbl5[[#This Row],[T2_est77]:[T2_est91]])</f>
        <v>0</v>
      </c>
      <c r="F1531" s="7">
        <v>0</v>
      </c>
      <c r="G1531" s="7">
        <v>0</v>
      </c>
      <c r="H1531" s="7">
        <v>40</v>
      </c>
      <c r="I1531" s="7">
        <f>SUM(HousingProblemsTbl5[[#This Row],[T7_est109]:[T7_est151]])</f>
        <v>40</v>
      </c>
      <c r="J153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32" spans="1:10" x14ac:dyDescent="0.2">
      <c r="A1532">
        <v>13121011512</v>
      </c>
      <c r="B1532" s="7">
        <v>4</v>
      </c>
      <c r="C1532" s="7">
        <v>0</v>
      </c>
      <c r="D1532" s="7">
        <v>0</v>
      </c>
      <c r="E1532" s="7">
        <f>SUM(HousingProblemsTbl5[[#This Row],[T2_est77]:[T2_est91]])</f>
        <v>4</v>
      </c>
      <c r="F1532" s="7">
        <v>4</v>
      </c>
      <c r="G1532" s="7">
        <v>15</v>
      </c>
      <c r="H1532" s="7">
        <v>10</v>
      </c>
      <c r="I1532" s="7">
        <f>SUM(HousingProblemsTbl5[[#This Row],[T7_est109]:[T7_est151]])</f>
        <v>29</v>
      </c>
      <c r="J1532" s="5">
        <f>IFERROR(HousingProblemsTbl5[[#This Row],[Total Rental Units with Severe Housing Problems and Equal to or less than 80% AMI]]/HousingProblemsTbl5[[#This Row],[Total Rental Units Equal to or less than 80% AMI]], "-")</f>
        <v>0.13793103448275862</v>
      </c>
    </row>
    <row r="1533" spans="1:10" x14ac:dyDescent="0.2">
      <c r="A1533">
        <v>13121011513</v>
      </c>
      <c r="B1533" s="7">
        <v>0</v>
      </c>
      <c r="C1533" s="7">
        <v>0</v>
      </c>
      <c r="D1533" s="7">
        <v>0</v>
      </c>
      <c r="E1533" s="7">
        <f>SUM(HousingProblemsTbl5[[#This Row],[T2_est77]:[T2_est91]])</f>
        <v>0</v>
      </c>
      <c r="F1533" s="7">
        <v>0</v>
      </c>
      <c r="G1533" s="7">
        <v>15</v>
      </c>
      <c r="H1533" s="7">
        <v>0</v>
      </c>
      <c r="I1533" s="7">
        <f>SUM(HousingProblemsTbl5[[#This Row],[T7_est109]:[T7_est151]])</f>
        <v>15</v>
      </c>
      <c r="J153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34" spans="1:10" x14ac:dyDescent="0.2">
      <c r="A1534">
        <v>13121011514</v>
      </c>
      <c r="B1534" s="7">
        <v>0</v>
      </c>
      <c r="C1534" s="7">
        <v>0</v>
      </c>
      <c r="D1534" s="7">
        <v>0</v>
      </c>
      <c r="E1534" s="7">
        <f>SUM(HousingProblemsTbl5[[#This Row],[T2_est77]:[T2_est91]])</f>
        <v>0</v>
      </c>
      <c r="F1534" s="7">
        <v>0</v>
      </c>
      <c r="G1534" s="7">
        <v>0</v>
      </c>
      <c r="H1534" s="7">
        <v>45</v>
      </c>
      <c r="I1534" s="7">
        <f>SUM(HousingProblemsTbl5[[#This Row],[T7_est109]:[T7_est151]])</f>
        <v>45</v>
      </c>
      <c r="J153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35" spans="1:10" x14ac:dyDescent="0.2">
      <c r="A1535">
        <v>13121011515</v>
      </c>
      <c r="B1535" s="7">
        <v>0</v>
      </c>
      <c r="C1535" s="7">
        <v>0</v>
      </c>
      <c r="D1535" s="7">
        <v>0</v>
      </c>
      <c r="E1535" s="7">
        <f>SUM(HousingProblemsTbl5[[#This Row],[T2_est77]:[T2_est91]])</f>
        <v>0</v>
      </c>
      <c r="F1535" s="7">
        <v>0</v>
      </c>
      <c r="G1535" s="7">
        <v>0</v>
      </c>
      <c r="H1535" s="7">
        <v>0</v>
      </c>
      <c r="I1535" s="7">
        <f>SUM(HousingProblemsTbl5[[#This Row],[T7_est109]:[T7_est151]])</f>
        <v>0</v>
      </c>
      <c r="J153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36" spans="1:10" x14ac:dyDescent="0.2">
      <c r="A1536">
        <v>13121011612</v>
      </c>
      <c r="B1536" s="7">
        <v>0</v>
      </c>
      <c r="C1536" s="7">
        <v>0</v>
      </c>
      <c r="D1536" s="7">
        <v>0</v>
      </c>
      <c r="E1536" s="7">
        <f>SUM(HousingProblemsTbl5[[#This Row],[T2_est77]:[T2_est91]])</f>
        <v>0</v>
      </c>
      <c r="F1536" s="7">
        <v>0</v>
      </c>
      <c r="G1536" s="7">
        <v>0</v>
      </c>
      <c r="H1536" s="7">
        <v>0</v>
      </c>
      <c r="I1536" s="7">
        <f>SUM(HousingProblemsTbl5[[#This Row],[T7_est109]:[T7_est151]])</f>
        <v>0</v>
      </c>
      <c r="J153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37" spans="1:10" x14ac:dyDescent="0.2">
      <c r="A1537">
        <v>13121011618</v>
      </c>
      <c r="B1537" s="7">
        <v>165</v>
      </c>
      <c r="C1537" s="7">
        <v>105</v>
      </c>
      <c r="D1537" s="7">
        <v>10</v>
      </c>
      <c r="E1537" s="7">
        <f>SUM(HousingProblemsTbl5[[#This Row],[T2_est77]:[T2_est91]])</f>
        <v>280</v>
      </c>
      <c r="F1537" s="7">
        <v>165</v>
      </c>
      <c r="G1537" s="7">
        <v>135</v>
      </c>
      <c r="H1537" s="7">
        <v>70</v>
      </c>
      <c r="I1537" s="7">
        <f>SUM(HousingProblemsTbl5[[#This Row],[T7_est109]:[T7_est151]])</f>
        <v>370</v>
      </c>
      <c r="J1537" s="5">
        <f>IFERROR(HousingProblemsTbl5[[#This Row],[Total Rental Units with Severe Housing Problems and Equal to or less than 80% AMI]]/HousingProblemsTbl5[[#This Row],[Total Rental Units Equal to or less than 80% AMI]], "-")</f>
        <v>0.7567567567567568</v>
      </c>
    </row>
    <row r="1538" spans="1:10" x14ac:dyDescent="0.2">
      <c r="A1538">
        <v>13121011624</v>
      </c>
      <c r="B1538" s="7">
        <v>0</v>
      </c>
      <c r="C1538" s="7">
        <v>0</v>
      </c>
      <c r="D1538" s="7">
        <v>0</v>
      </c>
      <c r="E1538" s="7">
        <f>SUM(HousingProblemsTbl5[[#This Row],[T2_est77]:[T2_est91]])</f>
        <v>0</v>
      </c>
      <c r="F1538" s="7">
        <v>0</v>
      </c>
      <c r="G1538" s="7">
        <v>0</v>
      </c>
      <c r="H1538" s="7">
        <v>0</v>
      </c>
      <c r="I1538" s="7">
        <f>SUM(HousingProblemsTbl5[[#This Row],[T7_est109]:[T7_est151]])</f>
        <v>0</v>
      </c>
      <c r="J153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39" spans="1:10" x14ac:dyDescent="0.2">
      <c r="A1539">
        <v>13121011627</v>
      </c>
      <c r="B1539" s="7">
        <v>85</v>
      </c>
      <c r="C1539" s="7">
        <v>0</v>
      </c>
      <c r="D1539" s="7">
        <v>0</v>
      </c>
      <c r="E1539" s="7">
        <f>SUM(HousingProblemsTbl5[[#This Row],[T2_est77]:[T2_est91]])</f>
        <v>85</v>
      </c>
      <c r="F1539" s="7">
        <v>85</v>
      </c>
      <c r="G1539" s="7">
        <v>0</v>
      </c>
      <c r="H1539" s="7">
        <v>200</v>
      </c>
      <c r="I1539" s="7">
        <f>SUM(HousingProblemsTbl5[[#This Row],[T7_est109]:[T7_est151]])</f>
        <v>285</v>
      </c>
      <c r="J1539" s="5">
        <f>IFERROR(HousingProblemsTbl5[[#This Row],[Total Rental Units with Severe Housing Problems and Equal to or less than 80% AMI]]/HousingProblemsTbl5[[#This Row],[Total Rental Units Equal to or less than 80% AMI]], "-")</f>
        <v>0.2982456140350877</v>
      </c>
    </row>
    <row r="1540" spans="1:10" x14ac:dyDescent="0.2">
      <c r="A1540">
        <v>13121011628</v>
      </c>
      <c r="B1540" s="7">
        <v>15</v>
      </c>
      <c r="C1540" s="7">
        <v>50</v>
      </c>
      <c r="D1540" s="7">
        <v>0</v>
      </c>
      <c r="E1540" s="7">
        <f>SUM(HousingProblemsTbl5[[#This Row],[T2_est77]:[T2_est91]])</f>
        <v>65</v>
      </c>
      <c r="F1540" s="7">
        <v>15</v>
      </c>
      <c r="G1540" s="7">
        <v>50</v>
      </c>
      <c r="H1540" s="7">
        <v>115</v>
      </c>
      <c r="I1540" s="7">
        <f>SUM(HousingProblemsTbl5[[#This Row],[T7_est109]:[T7_est151]])</f>
        <v>180</v>
      </c>
      <c r="J1540" s="5">
        <f>IFERROR(HousingProblemsTbl5[[#This Row],[Total Rental Units with Severe Housing Problems and Equal to or less than 80% AMI]]/HousingProblemsTbl5[[#This Row],[Total Rental Units Equal to or less than 80% AMI]], "-")</f>
        <v>0.3611111111111111</v>
      </c>
    </row>
    <row r="1541" spans="1:10" x14ac:dyDescent="0.2">
      <c r="A1541">
        <v>13121011629</v>
      </c>
      <c r="B1541" s="7">
        <v>0</v>
      </c>
      <c r="C1541" s="7">
        <v>0</v>
      </c>
      <c r="D1541" s="7">
        <v>0</v>
      </c>
      <c r="E1541" s="7">
        <f>SUM(HousingProblemsTbl5[[#This Row],[T2_est77]:[T2_est91]])</f>
        <v>0</v>
      </c>
      <c r="F1541" s="7">
        <v>0</v>
      </c>
      <c r="G1541" s="7">
        <v>0</v>
      </c>
      <c r="H1541" s="7">
        <v>0</v>
      </c>
      <c r="I1541" s="7">
        <f>SUM(HousingProblemsTbl5[[#This Row],[T7_est109]:[T7_est151]])</f>
        <v>0</v>
      </c>
      <c r="J154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42" spans="1:10" x14ac:dyDescent="0.2">
      <c r="A1542">
        <v>13121011630</v>
      </c>
      <c r="B1542" s="7">
        <v>55</v>
      </c>
      <c r="C1542" s="7">
        <v>0</v>
      </c>
      <c r="D1542" s="7">
        <v>0</v>
      </c>
      <c r="E1542" s="7">
        <f>SUM(HousingProblemsTbl5[[#This Row],[T2_est77]:[T2_est91]])</f>
        <v>55</v>
      </c>
      <c r="F1542" s="7">
        <v>55</v>
      </c>
      <c r="G1542" s="7">
        <v>0</v>
      </c>
      <c r="H1542" s="7">
        <v>110</v>
      </c>
      <c r="I1542" s="7">
        <f>SUM(HousingProblemsTbl5[[#This Row],[T7_est109]:[T7_est151]])</f>
        <v>165</v>
      </c>
      <c r="J1542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543" spans="1:10" x14ac:dyDescent="0.2">
      <c r="A1543">
        <v>13121011631</v>
      </c>
      <c r="B1543" s="7">
        <v>100</v>
      </c>
      <c r="C1543" s="7">
        <v>50</v>
      </c>
      <c r="D1543" s="7">
        <v>0</v>
      </c>
      <c r="E1543" s="7">
        <f>SUM(HousingProblemsTbl5[[#This Row],[T2_est77]:[T2_est91]])</f>
        <v>150</v>
      </c>
      <c r="F1543" s="7">
        <v>125</v>
      </c>
      <c r="G1543" s="7">
        <v>100</v>
      </c>
      <c r="H1543" s="7">
        <v>405</v>
      </c>
      <c r="I1543" s="7">
        <f>SUM(HousingProblemsTbl5[[#This Row],[T7_est109]:[T7_est151]])</f>
        <v>630</v>
      </c>
      <c r="J1543" s="5">
        <f>IFERROR(HousingProblemsTbl5[[#This Row],[Total Rental Units with Severe Housing Problems and Equal to or less than 80% AMI]]/HousingProblemsTbl5[[#This Row],[Total Rental Units Equal to or less than 80% AMI]], "-")</f>
        <v>0.23809523809523808</v>
      </c>
    </row>
    <row r="1544" spans="1:10" x14ac:dyDescent="0.2">
      <c r="A1544">
        <v>13121011632</v>
      </c>
      <c r="B1544" s="7">
        <v>0</v>
      </c>
      <c r="C1544" s="7">
        <v>15</v>
      </c>
      <c r="D1544" s="7">
        <v>100</v>
      </c>
      <c r="E1544" s="7">
        <f>SUM(HousingProblemsTbl5[[#This Row],[T2_est77]:[T2_est91]])</f>
        <v>115</v>
      </c>
      <c r="F1544" s="7">
        <v>0</v>
      </c>
      <c r="G1544" s="7">
        <v>15</v>
      </c>
      <c r="H1544" s="7">
        <v>160</v>
      </c>
      <c r="I1544" s="7">
        <f>SUM(HousingProblemsTbl5[[#This Row],[T7_est109]:[T7_est151]])</f>
        <v>175</v>
      </c>
      <c r="J1544" s="5">
        <f>IFERROR(HousingProblemsTbl5[[#This Row],[Total Rental Units with Severe Housing Problems and Equal to or less than 80% AMI]]/HousingProblemsTbl5[[#This Row],[Total Rental Units Equal to or less than 80% AMI]], "-")</f>
        <v>0.65714285714285714</v>
      </c>
    </row>
    <row r="1545" spans="1:10" x14ac:dyDescent="0.2">
      <c r="A1545">
        <v>13121011633</v>
      </c>
      <c r="B1545" s="7">
        <v>0</v>
      </c>
      <c r="C1545" s="7">
        <v>0</v>
      </c>
      <c r="D1545" s="7">
        <v>0</v>
      </c>
      <c r="E1545" s="7">
        <f>SUM(HousingProblemsTbl5[[#This Row],[T2_est77]:[T2_est91]])</f>
        <v>0</v>
      </c>
      <c r="F1545" s="7">
        <v>0</v>
      </c>
      <c r="G1545" s="7">
        <v>0</v>
      </c>
      <c r="H1545" s="7">
        <v>50</v>
      </c>
      <c r="I1545" s="7">
        <f>SUM(HousingProblemsTbl5[[#This Row],[T7_est109]:[T7_est151]])</f>
        <v>50</v>
      </c>
      <c r="J15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46" spans="1:10" x14ac:dyDescent="0.2">
      <c r="A1546">
        <v>13121011634</v>
      </c>
      <c r="B1546" s="7">
        <v>30</v>
      </c>
      <c r="C1546" s="7">
        <v>115</v>
      </c>
      <c r="D1546" s="7">
        <v>15</v>
      </c>
      <c r="E1546" s="7">
        <f>SUM(HousingProblemsTbl5[[#This Row],[T2_est77]:[T2_est91]])</f>
        <v>160</v>
      </c>
      <c r="F1546" s="7">
        <v>30</v>
      </c>
      <c r="G1546" s="7">
        <v>125</v>
      </c>
      <c r="H1546" s="7">
        <v>55</v>
      </c>
      <c r="I1546" s="7">
        <f>SUM(HousingProblemsTbl5[[#This Row],[T7_est109]:[T7_est151]])</f>
        <v>210</v>
      </c>
      <c r="J1546" s="5">
        <f>IFERROR(HousingProblemsTbl5[[#This Row],[Total Rental Units with Severe Housing Problems and Equal to or less than 80% AMI]]/HousingProblemsTbl5[[#This Row],[Total Rental Units Equal to or less than 80% AMI]], "-")</f>
        <v>0.76190476190476186</v>
      </c>
    </row>
    <row r="1547" spans="1:10" x14ac:dyDescent="0.2">
      <c r="A1547">
        <v>13121011635</v>
      </c>
      <c r="B1547" s="7">
        <v>0</v>
      </c>
      <c r="C1547" s="7">
        <v>55</v>
      </c>
      <c r="D1547" s="7">
        <v>0</v>
      </c>
      <c r="E1547" s="7">
        <f>SUM(HousingProblemsTbl5[[#This Row],[T2_est77]:[T2_est91]])</f>
        <v>55</v>
      </c>
      <c r="F1547" s="7">
        <v>0</v>
      </c>
      <c r="G1547" s="7">
        <v>55</v>
      </c>
      <c r="H1547" s="7">
        <v>0</v>
      </c>
      <c r="I1547" s="7">
        <f>SUM(HousingProblemsTbl5[[#This Row],[T7_est109]:[T7_est151]])</f>
        <v>55</v>
      </c>
      <c r="J154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548" spans="1:10" x14ac:dyDescent="0.2">
      <c r="A1548">
        <v>13121011636</v>
      </c>
      <c r="B1548" s="7">
        <v>45</v>
      </c>
      <c r="C1548" s="7">
        <v>40</v>
      </c>
      <c r="D1548" s="7">
        <v>0</v>
      </c>
      <c r="E1548" s="7">
        <f>SUM(HousingProblemsTbl5[[#This Row],[T2_est77]:[T2_est91]])</f>
        <v>85</v>
      </c>
      <c r="F1548" s="7">
        <v>45</v>
      </c>
      <c r="G1548" s="7">
        <v>40</v>
      </c>
      <c r="H1548" s="7">
        <v>100</v>
      </c>
      <c r="I1548" s="7">
        <f>SUM(HousingProblemsTbl5[[#This Row],[T7_est109]:[T7_est151]])</f>
        <v>185</v>
      </c>
      <c r="J1548" s="5">
        <f>IFERROR(HousingProblemsTbl5[[#This Row],[Total Rental Units with Severe Housing Problems and Equal to or less than 80% AMI]]/HousingProblemsTbl5[[#This Row],[Total Rental Units Equal to or less than 80% AMI]], "-")</f>
        <v>0.45945945945945948</v>
      </c>
    </row>
    <row r="1549" spans="1:10" x14ac:dyDescent="0.2">
      <c r="A1549">
        <v>13121011637</v>
      </c>
      <c r="B1549" s="7">
        <v>0</v>
      </c>
      <c r="C1549" s="7">
        <v>30</v>
      </c>
      <c r="D1549" s="7">
        <v>0</v>
      </c>
      <c r="E1549" s="7">
        <f>SUM(HousingProblemsTbl5[[#This Row],[T2_est77]:[T2_est91]])</f>
        <v>30</v>
      </c>
      <c r="F1549" s="7">
        <v>0</v>
      </c>
      <c r="G1549" s="7">
        <v>30</v>
      </c>
      <c r="H1549" s="7">
        <v>0</v>
      </c>
      <c r="I1549" s="7">
        <f>SUM(HousingProblemsTbl5[[#This Row],[T7_est109]:[T7_est151]])</f>
        <v>30</v>
      </c>
      <c r="J154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550" spans="1:10" x14ac:dyDescent="0.2">
      <c r="A1550">
        <v>13121011638</v>
      </c>
      <c r="B1550" s="7">
        <v>15</v>
      </c>
      <c r="C1550" s="7">
        <v>15</v>
      </c>
      <c r="D1550" s="7">
        <v>0</v>
      </c>
      <c r="E1550" s="7">
        <f>SUM(HousingProblemsTbl5[[#This Row],[T2_est77]:[T2_est91]])</f>
        <v>30</v>
      </c>
      <c r="F1550" s="7">
        <v>45</v>
      </c>
      <c r="G1550" s="7">
        <v>90</v>
      </c>
      <c r="H1550" s="7">
        <v>20</v>
      </c>
      <c r="I1550" s="7">
        <f>SUM(HousingProblemsTbl5[[#This Row],[T7_est109]:[T7_est151]])</f>
        <v>155</v>
      </c>
      <c r="J1550" s="5">
        <f>IFERROR(HousingProblemsTbl5[[#This Row],[Total Rental Units with Severe Housing Problems and Equal to or less than 80% AMI]]/HousingProblemsTbl5[[#This Row],[Total Rental Units Equal to or less than 80% AMI]], "-")</f>
        <v>0.19354838709677419</v>
      </c>
    </row>
    <row r="1551" spans="1:10" x14ac:dyDescent="0.2">
      <c r="A1551">
        <v>13121011639</v>
      </c>
      <c r="B1551" s="7">
        <v>60</v>
      </c>
      <c r="C1551" s="7">
        <v>40</v>
      </c>
      <c r="D1551" s="7">
        <v>0</v>
      </c>
      <c r="E1551" s="7">
        <f>SUM(HousingProblemsTbl5[[#This Row],[T2_est77]:[T2_est91]])</f>
        <v>100</v>
      </c>
      <c r="F1551" s="7">
        <v>60</v>
      </c>
      <c r="G1551" s="7">
        <v>40</v>
      </c>
      <c r="H1551" s="7">
        <v>75</v>
      </c>
      <c r="I1551" s="7">
        <f>SUM(HousingProblemsTbl5[[#This Row],[T7_est109]:[T7_est151]])</f>
        <v>175</v>
      </c>
      <c r="J1551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1552" spans="1:10" x14ac:dyDescent="0.2">
      <c r="A1552">
        <v>13121011640</v>
      </c>
      <c r="B1552" s="7">
        <v>20</v>
      </c>
      <c r="C1552" s="7">
        <v>105</v>
      </c>
      <c r="D1552" s="7">
        <v>15</v>
      </c>
      <c r="E1552" s="7">
        <f>SUM(HousingProblemsTbl5[[#This Row],[T2_est77]:[T2_est91]])</f>
        <v>140</v>
      </c>
      <c r="F1552" s="7">
        <v>20</v>
      </c>
      <c r="G1552" s="7">
        <v>105</v>
      </c>
      <c r="H1552" s="7">
        <v>125</v>
      </c>
      <c r="I1552" s="7">
        <f>SUM(HousingProblemsTbl5[[#This Row],[T7_est109]:[T7_est151]])</f>
        <v>250</v>
      </c>
      <c r="J1552" s="5">
        <f>IFERROR(HousingProblemsTbl5[[#This Row],[Total Rental Units with Severe Housing Problems and Equal to or less than 80% AMI]]/HousingProblemsTbl5[[#This Row],[Total Rental Units Equal to or less than 80% AMI]], "-")</f>
        <v>0.56000000000000005</v>
      </c>
    </row>
    <row r="1553" spans="1:10" x14ac:dyDescent="0.2">
      <c r="A1553">
        <v>13121011641</v>
      </c>
      <c r="B1553" s="7">
        <v>0</v>
      </c>
      <c r="C1553" s="7">
        <v>0</v>
      </c>
      <c r="D1553" s="7">
        <v>0</v>
      </c>
      <c r="E1553" s="7">
        <f>SUM(HousingProblemsTbl5[[#This Row],[T2_est77]:[T2_est91]])</f>
        <v>0</v>
      </c>
      <c r="F1553" s="7">
        <v>0</v>
      </c>
      <c r="G1553" s="7">
        <v>0</v>
      </c>
      <c r="H1553" s="7">
        <v>0</v>
      </c>
      <c r="I1553" s="7">
        <f>SUM(HousingProblemsTbl5[[#This Row],[T7_est109]:[T7_est151]])</f>
        <v>0</v>
      </c>
      <c r="J155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54" spans="1:10" x14ac:dyDescent="0.2">
      <c r="A1554">
        <v>13121011642</v>
      </c>
      <c r="B1554" s="7">
        <v>40</v>
      </c>
      <c r="C1554" s="7">
        <v>110</v>
      </c>
      <c r="D1554" s="7">
        <v>0</v>
      </c>
      <c r="E1554" s="7">
        <f>SUM(HousingProblemsTbl5[[#This Row],[T2_est77]:[T2_est91]])</f>
        <v>150</v>
      </c>
      <c r="F1554" s="7">
        <v>40</v>
      </c>
      <c r="G1554" s="7">
        <v>110</v>
      </c>
      <c r="H1554" s="7">
        <v>0</v>
      </c>
      <c r="I1554" s="7">
        <f>SUM(HousingProblemsTbl5[[#This Row],[T7_est109]:[T7_est151]])</f>
        <v>150</v>
      </c>
      <c r="J155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555" spans="1:10" x14ac:dyDescent="0.2">
      <c r="A1555">
        <v>13121011643</v>
      </c>
      <c r="B1555" s="7">
        <v>350</v>
      </c>
      <c r="C1555" s="7">
        <v>20</v>
      </c>
      <c r="D1555" s="7">
        <v>20</v>
      </c>
      <c r="E1555" s="7">
        <f>SUM(HousingProblemsTbl5[[#This Row],[T2_est77]:[T2_est91]])</f>
        <v>390</v>
      </c>
      <c r="F1555" s="7">
        <v>350</v>
      </c>
      <c r="G1555" s="7">
        <v>45</v>
      </c>
      <c r="H1555" s="7">
        <v>425</v>
      </c>
      <c r="I1555" s="7">
        <f>SUM(HousingProblemsTbl5[[#This Row],[T7_est109]:[T7_est151]])</f>
        <v>820</v>
      </c>
      <c r="J1555" s="5">
        <f>IFERROR(HousingProblemsTbl5[[#This Row],[Total Rental Units with Severe Housing Problems and Equal to or less than 80% AMI]]/HousingProblemsTbl5[[#This Row],[Total Rental Units Equal to or less than 80% AMI]], "-")</f>
        <v>0.47560975609756095</v>
      </c>
    </row>
    <row r="1556" spans="1:10" x14ac:dyDescent="0.2">
      <c r="A1556">
        <v>13121011644</v>
      </c>
      <c r="B1556" s="7">
        <v>75</v>
      </c>
      <c r="C1556" s="7">
        <v>0</v>
      </c>
      <c r="D1556" s="7">
        <v>0</v>
      </c>
      <c r="E1556" s="7">
        <f>SUM(HousingProblemsTbl5[[#This Row],[T2_est77]:[T2_est91]])</f>
        <v>75</v>
      </c>
      <c r="F1556" s="7">
        <v>180</v>
      </c>
      <c r="G1556" s="7">
        <v>0</v>
      </c>
      <c r="H1556" s="7">
        <v>30</v>
      </c>
      <c r="I1556" s="7">
        <f>SUM(HousingProblemsTbl5[[#This Row],[T7_est109]:[T7_est151]])</f>
        <v>210</v>
      </c>
      <c r="J1556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1557" spans="1:10" x14ac:dyDescent="0.2">
      <c r="A1557">
        <v>13121011645</v>
      </c>
      <c r="B1557" s="7">
        <v>0</v>
      </c>
      <c r="C1557" s="7">
        <v>45</v>
      </c>
      <c r="D1557" s="7">
        <v>0</v>
      </c>
      <c r="E1557" s="7">
        <f>SUM(HousingProblemsTbl5[[#This Row],[T2_est77]:[T2_est91]])</f>
        <v>45</v>
      </c>
      <c r="F1557" s="7">
        <v>0</v>
      </c>
      <c r="G1557" s="7">
        <v>45</v>
      </c>
      <c r="H1557" s="7">
        <v>0</v>
      </c>
      <c r="I1557" s="7">
        <f>SUM(HousingProblemsTbl5[[#This Row],[T7_est109]:[T7_est151]])</f>
        <v>45</v>
      </c>
      <c r="J155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558" spans="1:10" x14ac:dyDescent="0.2">
      <c r="A1558">
        <v>13121011646</v>
      </c>
      <c r="B1558" s="7">
        <v>80</v>
      </c>
      <c r="C1558" s="7">
        <v>50</v>
      </c>
      <c r="D1558" s="7">
        <v>70</v>
      </c>
      <c r="E1558" s="7">
        <f>SUM(HousingProblemsTbl5[[#This Row],[T2_est77]:[T2_est91]])</f>
        <v>200</v>
      </c>
      <c r="F1558" s="7">
        <v>230</v>
      </c>
      <c r="G1558" s="7">
        <v>60</v>
      </c>
      <c r="H1558" s="7">
        <v>155</v>
      </c>
      <c r="I1558" s="7">
        <f>SUM(HousingProblemsTbl5[[#This Row],[T7_est109]:[T7_est151]])</f>
        <v>445</v>
      </c>
      <c r="J1558" s="5">
        <f>IFERROR(HousingProblemsTbl5[[#This Row],[Total Rental Units with Severe Housing Problems and Equal to or less than 80% AMI]]/HousingProblemsTbl5[[#This Row],[Total Rental Units Equal to or less than 80% AMI]], "-")</f>
        <v>0.449438202247191</v>
      </c>
    </row>
    <row r="1559" spans="1:10" x14ac:dyDescent="0.2">
      <c r="A1559">
        <v>13121011647</v>
      </c>
      <c r="B1559" s="7">
        <v>15</v>
      </c>
      <c r="C1559" s="7">
        <v>260</v>
      </c>
      <c r="D1559" s="7">
        <v>0</v>
      </c>
      <c r="E1559" s="7">
        <f>SUM(HousingProblemsTbl5[[#This Row],[T2_est77]:[T2_est91]])</f>
        <v>275</v>
      </c>
      <c r="F1559" s="7">
        <v>35</v>
      </c>
      <c r="G1559" s="7">
        <v>315</v>
      </c>
      <c r="H1559" s="7">
        <v>140</v>
      </c>
      <c r="I1559" s="7">
        <f>SUM(HousingProblemsTbl5[[#This Row],[T7_est109]:[T7_est151]])</f>
        <v>490</v>
      </c>
      <c r="J1559" s="5">
        <f>IFERROR(HousingProblemsTbl5[[#This Row],[Total Rental Units with Severe Housing Problems and Equal to or less than 80% AMI]]/HousingProblemsTbl5[[#This Row],[Total Rental Units Equal to or less than 80% AMI]], "-")</f>
        <v>0.56122448979591832</v>
      </c>
    </row>
    <row r="1560" spans="1:10" x14ac:dyDescent="0.2">
      <c r="A1560">
        <v>13121011648</v>
      </c>
      <c r="B1560" s="7">
        <v>0</v>
      </c>
      <c r="C1560" s="7">
        <v>0</v>
      </c>
      <c r="D1560" s="7">
        <v>0</v>
      </c>
      <c r="E1560" s="7">
        <f>SUM(HousingProblemsTbl5[[#This Row],[T2_est77]:[T2_est91]])</f>
        <v>0</v>
      </c>
      <c r="F1560" s="7">
        <v>15</v>
      </c>
      <c r="G1560" s="7">
        <v>0</v>
      </c>
      <c r="H1560" s="7">
        <v>15</v>
      </c>
      <c r="I1560" s="7">
        <f>SUM(HousingProblemsTbl5[[#This Row],[T7_est109]:[T7_est151]])</f>
        <v>30</v>
      </c>
      <c r="J156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61" spans="1:10" x14ac:dyDescent="0.2">
      <c r="A1561">
        <v>13121011649</v>
      </c>
      <c r="B1561" s="7">
        <v>30</v>
      </c>
      <c r="C1561" s="7">
        <v>0</v>
      </c>
      <c r="D1561" s="7">
        <v>0</v>
      </c>
      <c r="E1561" s="7">
        <f>SUM(HousingProblemsTbl5[[#This Row],[T2_est77]:[T2_est91]])</f>
        <v>30</v>
      </c>
      <c r="F1561" s="7">
        <v>75</v>
      </c>
      <c r="G1561" s="7">
        <v>0</v>
      </c>
      <c r="H1561" s="7">
        <v>0</v>
      </c>
      <c r="I1561" s="7">
        <f>SUM(HousingProblemsTbl5[[#This Row],[T7_est109]:[T7_est151]])</f>
        <v>75</v>
      </c>
      <c r="J1561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562" spans="1:10" x14ac:dyDescent="0.2">
      <c r="A1562">
        <v>13121011650</v>
      </c>
      <c r="B1562" s="7">
        <v>10</v>
      </c>
      <c r="C1562" s="7">
        <v>35</v>
      </c>
      <c r="D1562" s="7">
        <v>70</v>
      </c>
      <c r="E1562" s="7">
        <f>SUM(HousingProblemsTbl5[[#This Row],[T2_est77]:[T2_est91]])</f>
        <v>115</v>
      </c>
      <c r="F1562" s="7">
        <v>10</v>
      </c>
      <c r="G1562" s="7">
        <v>35</v>
      </c>
      <c r="H1562" s="7">
        <v>145</v>
      </c>
      <c r="I1562" s="7">
        <f>SUM(HousingProblemsTbl5[[#This Row],[T7_est109]:[T7_est151]])</f>
        <v>190</v>
      </c>
      <c r="J1562" s="5">
        <f>IFERROR(HousingProblemsTbl5[[#This Row],[Total Rental Units with Severe Housing Problems and Equal to or less than 80% AMI]]/HousingProblemsTbl5[[#This Row],[Total Rental Units Equal to or less than 80% AMI]], "-")</f>
        <v>0.60526315789473684</v>
      </c>
    </row>
    <row r="1563" spans="1:10" x14ac:dyDescent="0.2">
      <c r="A1563">
        <v>13121011651</v>
      </c>
      <c r="B1563" s="7">
        <v>45</v>
      </c>
      <c r="C1563" s="7">
        <v>0</v>
      </c>
      <c r="D1563" s="7">
        <v>0</v>
      </c>
      <c r="E1563" s="7">
        <f>SUM(HousingProblemsTbl5[[#This Row],[T2_est77]:[T2_est91]])</f>
        <v>45</v>
      </c>
      <c r="F1563" s="7">
        <v>45</v>
      </c>
      <c r="G1563" s="7">
        <v>0</v>
      </c>
      <c r="H1563" s="7">
        <v>15</v>
      </c>
      <c r="I1563" s="7">
        <f>SUM(HousingProblemsTbl5[[#This Row],[T7_est109]:[T7_est151]])</f>
        <v>60</v>
      </c>
      <c r="J1563" s="5">
        <f>IFERROR(HousingProblemsTbl5[[#This Row],[Total Rental Units with Severe Housing Problems and Equal to or less than 80% AMI]]/HousingProblemsTbl5[[#This Row],[Total Rental Units Equal to or less than 80% AMI]], "-")</f>
        <v>0.75</v>
      </c>
    </row>
    <row r="1564" spans="1:10" x14ac:dyDescent="0.2">
      <c r="A1564">
        <v>13121011652</v>
      </c>
      <c r="B1564" s="7">
        <v>15</v>
      </c>
      <c r="C1564" s="7">
        <v>100</v>
      </c>
      <c r="D1564" s="7">
        <v>15</v>
      </c>
      <c r="E1564" s="7">
        <f>SUM(HousingProblemsTbl5[[#This Row],[T2_est77]:[T2_est91]])</f>
        <v>130</v>
      </c>
      <c r="F1564" s="7">
        <v>15</v>
      </c>
      <c r="G1564" s="7">
        <v>100</v>
      </c>
      <c r="H1564" s="7">
        <v>155</v>
      </c>
      <c r="I1564" s="7">
        <f>SUM(HousingProblemsTbl5[[#This Row],[T7_est109]:[T7_est151]])</f>
        <v>270</v>
      </c>
      <c r="J1564" s="5">
        <f>IFERROR(HousingProblemsTbl5[[#This Row],[Total Rental Units with Severe Housing Problems and Equal to or less than 80% AMI]]/HousingProblemsTbl5[[#This Row],[Total Rental Units Equal to or less than 80% AMI]], "-")</f>
        <v>0.48148148148148145</v>
      </c>
    </row>
    <row r="1565" spans="1:10" x14ac:dyDescent="0.2">
      <c r="A1565">
        <v>13121011653</v>
      </c>
      <c r="B1565" s="7">
        <v>0</v>
      </c>
      <c r="C1565" s="7">
        <v>0</v>
      </c>
      <c r="D1565" s="7">
        <v>0</v>
      </c>
      <c r="E1565" s="7">
        <f>SUM(HousingProblemsTbl5[[#This Row],[T2_est77]:[T2_est91]])</f>
        <v>0</v>
      </c>
      <c r="F1565" s="7">
        <v>0</v>
      </c>
      <c r="G1565" s="7">
        <v>0</v>
      </c>
      <c r="H1565" s="7">
        <v>0</v>
      </c>
      <c r="I1565" s="7">
        <f>SUM(HousingProblemsTbl5[[#This Row],[T7_est109]:[T7_est151]])</f>
        <v>0</v>
      </c>
      <c r="J156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66" spans="1:10" x14ac:dyDescent="0.2">
      <c r="A1566">
        <v>13121011654</v>
      </c>
      <c r="B1566" s="7">
        <v>10</v>
      </c>
      <c r="C1566" s="7">
        <v>35</v>
      </c>
      <c r="D1566" s="7">
        <v>15</v>
      </c>
      <c r="E1566" s="7">
        <f>SUM(HousingProblemsTbl5[[#This Row],[T2_est77]:[T2_est91]])</f>
        <v>60</v>
      </c>
      <c r="F1566" s="7">
        <v>10</v>
      </c>
      <c r="G1566" s="7">
        <v>35</v>
      </c>
      <c r="H1566" s="7">
        <v>90</v>
      </c>
      <c r="I1566" s="7">
        <f>SUM(HousingProblemsTbl5[[#This Row],[T7_est109]:[T7_est151]])</f>
        <v>135</v>
      </c>
      <c r="J1566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1567" spans="1:10" x14ac:dyDescent="0.2">
      <c r="A1567">
        <v>13121011655</v>
      </c>
      <c r="B1567" s="7">
        <v>15</v>
      </c>
      <c r="C1567" s="7">
        <v>10</v>
      </c>
      <c r="D1567" s="7">
        <v>0</v>
      </c>
      <c r="E1567" s="7">
        <f>SUM(HousingProblemsTbl5[[#This Row],[T2_est77]:[T2_est91]])</f>
        <v>25</v>
      </c>
      <c r="F1567" s="7">
        <v>25</v>
      </c>
      <c r="G1567" s="7">
        <v>10</v>
      </c>
      <c r="H1567" s="7">
        <v>10</v>
      </c>
      <c r="I1567" s="7">
        <f>SUM(HousingProblemsTbl5[[#This Row],[T7_est109]:[T7_est151]])</f>
        <v>45</v>
      </c>
      <c r="J1567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1568" spans="1:10" x14ac:dyDescent="0.2">
      <c r="A1568">
        <v>13121011656</v>
      </c>
      <c r="B1568" s="7">
        <v>0</v>
      </c>
      <c r="C1568" s="7">
        <v>0</v>
      </c>
      <c r="D1568" s="7">
        <v>0</v>
      </c>
      <c r="E1568" s="7">
        <f>SUM(HousingProblemsTbl5[[#This Row],[T2_est77]:[T2_est91]])</f>
        <v>0</v>
      </c>
      <c r="F1568" s="7">
        <v>0</v>
      </c>
      <c r="G1568" s="7">
        <v>0</v>
      </c>
      <c r="H1568" s="7">
        <v>0</v>
      </c>
      <c r="I1568" s="7">
        <f>SUM(HousingProblemsTbl5[[#This Row],[T7_est109]:[T7_est151]])</f>
        <v>0</v>
      </c>
      <c r="J156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69" spans="1:10" x14ac:dyDescent="0.2">
      <c r="A1569">
        <v>13121011657</v>
      </c>
      <c r="B1569" s="7">
        <v>0</v>
      </c>
      <c r="C1569" s="7">
        <v>0</v>
      </c>
      <c r="D1569" s="7">
        <v>0</v>
      </c>
      <c r="E1569" s="7">
        <f>SUM(HousingProblemsTbl5[[#This Row],[T2_est77]:[T2_est91]])</f>
        <v>0</v>
      </c>
      <c r="F1569" s="7">
        <v>0</v>
      </c>
      <c r="G1569" s="7">
        <v>0</v>
      </c>
      <c r="H1569" s="7">
        <v>0</v>
      </c>
      <c r="I1569" s="7">
        <f>SUM(HousingProblemsTbl5[[#This Row],[T7_est109]:[T7_est151]])</f>
        <v>0</v>
      </c>
      <c r="J156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70" spans="1:10" x14ac:dyDescent="0.2">
      <c r="A1570">
        <v>13121011658</v>
      </c>
      <c r="B1570" s="7">
        <v>95</v>
      </c>
      <c r="C1570" s="7">
        <v>0</v>
      </c>
      <c r="D1570" s="7">
        <v>0</v>
      </c>
      <c r="E1570" s="7">
        <f>SUM(HousingProblemsTbl5[[#This Row],[T2_est77]:[T2_est91]])</f>
        <v>95</v>
      </c>
      <c r="F1570" s="7">
        <v>145</v>
      </c>
      <c r="G1570" s="7">
        <v>0</v>
      </c>
      <c r="H1570" s="7">
        <v>50</v>
      </c>
      <c r="I1570" s="7">
        <f>SUM(HousingProblemsTbl5[[#This Row],[T7_est109]:[T7_est151]])</f>
        <v>195</v>
      </c>
      <c r="J1570" s="5">
        <f>IFERROR(HousingProblemsTbl5[[#This Row],[Total Rental Units with Severe Housing Problems and Equal to or less than 80% AMI]]/HousingProblemsTbl5[[#This Row],[Total Rental Units Equal to or less than 80% AMI]], "-")</f>
        <v>0.48717948717948717</v>
      </c>
    </row>
    <row r="1571" spans="1:10" x14ac:dyDescent="0.2">
      <c r="A1571">
        <v>13121011659</v>
      </c>
      <c r="B1571" s="7">
        <v>65</v>
      </c>
      <c r="C1571" s="7">
        <v>0</v>
      </c>
      <c r="D1571" s="7">
        <v>0</v>
      </c>
      <c r="E1571" s="7">
        <f>SUM(HousingProblemsTbl5[[#This Row],[T2_est77]:[T2_est91]])</f>
        <v>65</v>
      </c>
      <c r="F1571" s="7">
        <v>65</v>
      </c>
      <c r="G1571" s="7">
        <v>0</v>
      </c>
      <c r="H1571" s="7">
        <v>100</v>
      </c>
      <c r="I1571" s="7">
        <f>SUM(HousingProblemsTbl5[[#This Row],[T7_est109]:[T7_est151]])</f>
        <v>165</v>
      </c>
      <c r="J1571" s="5">
        <f>IFERROR(HousingProblemsTbl5[[#This Row],[Total Rental Units with Severe Housing Problems and Equal to or less than 80% AMI]]/HousingProblemsTbl5[[#This Row],[Total Rental Units Equal to or less than 80% AMI]], "-")</f>
        <v>0.39393939393939392</v>
      </c>
    </row>
    <row r="1572" spans="1:10" x14ac:dyDescent="0.2">
      <c r="A1572">
        <v>13121011660</v>
      </c>
      <c r="B1572" s="7">
        <v>125</v>
      </c>
      <c r="C1572" s="7">
        <v>45</v>
      </c>
      <c r="D1572" s="7">
        <v>15</v>
      </c>
      <c r="E1572" s="7">
        <f>SUM(HousingProblemsTbl5[[#This Row],[T2_est77]:[T2_est91]])</f>
        <v>185</v>
      </c>
      <c r="F1572" s="7">
        <v>125</v>
      </c>
      <c r="G1572" s="7">
        <v>45</v>
      </c>
      <c r="H1572" s="7">
        <v>65</v>
      </c>
      <c r="I1572" s="7">
        <f>SUM(HousingProblemsTbl5[[#This Row],[T7_est109]:[T7_est151]])</f>
        <v>235</v>
      </c>
      <c r="J1572" s="5">
        <f>IFERROR(HousingProblemsTbl5[[#This Row],[Total Rental Units with Severe Housing Problems and Equal to or less than 80% AMI]]/HousingProblemsTbl5[[#This Row],[Total Rental Units Equal to or less than 80% AMI]], "-")</f>
        <v>0.78723404255319152</v>
      </c>
    </row>
    <row r="1573" spans="1:10" x14ac:dyDescent="0.2">
      <c r="A1573">
        <v>13121011661</v>
      </c>
      <c r="B1573" s="7">
        <v>0</v>
      </c>
      <c r="C1573" s="7">
        <v>0</v>
      </c>
      <c r="D1573" s="7">
        <v>0</v>
      </c>
      <c r="E1573" s="7">
        <f>SUM(HousingProblemsTbl5[[#This Row],[T2_est77]:[T2_est91]])</f>
        <v>0</v>
      </c>
      <c r="F1573" s="7">
        <v>0</v>
      </c>
      <c r="G1573" s="7">
        <v>0</v>
      </c>
      <c r="H1573" s="7">
        <v>0</v>
      </c>
      <c r="I1573" s="7">
        <f>SUM(HousingProblemsTbl5[[#This Row],[T7_est109]:[T7_est151]])</f>
        <v>0</v>
      </c>
      <c r="J157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74" spans="1:10" x14ac:dyDescent="0.2">
      <c r="A1574">
        <v>13121011801</v>
      </c>
      <c r="B1574" s="7">
        <v>20</v>
      </c>
      <c r="C1574" s="7">
        <v>15</v>
      </c>
      <c r="D1574" s="7">
        <v>0</v>
      </c>
      <c r="E1574" s="7">
        <f>SUM(HousingProblemsTbl5[[#This Row],[T2_est77]:[T2_est91]])</f>
        <v>35</v>
      </c>
      <c r="F1574" s="7">
        <v>60</v>
      </c>
      <c r="G1574" s="7">
        <v>25</v>
      </c>
      <c r="H1574" s="7">
        <v>55</v>
      </c>
      <c r="I1574" s="7">
        <f>SUM(HousingProblemsTbl5[[#This Row],[T7_est109]:[T7_est151]])</f>
        <v>140</v>
      </c>
      <c r="J1574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575" spans="1:10" x14ac:dyDescent="0.2">
      <c r="A1575">
        <v>13121011802</v>
      </c>
      <c r="B1575" s="7">
        <v>125</v>
      </c>
      <c r="C1575" s="7">
        <v>30</v>
      </c>
      <c r="D1575" s="7">
        <v>15</v>
      </c>
      <c r="E1575" s="7">
        <f>SUM(HousingProblemsTbl5[[#This Row],[T2_est77]:[T2_est91]])</f>
        <v>170</v>
      </c>
      <c r="F1575" s="7">
        <v>200</v>
      </c>
      <c r="G1575" s="7">
        <v>40</v>
      </c>
      <c r="H1575" s="7">
        <v>140</v>
      </c>
      <c r="I1575" s="7">
        <f>SUM(HousingProblemsTbl5[[#This Row],[T7_est109]:[T7_est151]])</f>
        <v>380</v>
      </c>
      <c r="J1575" s="5">
        <f>IFERROR(HousingProblemsTbl5[[#This Row],[Total Rental Units with Severe Housing Problems and Equal to or less than 80% AMI]]/HousingProblemsTbl5[[#This Row],[Total Rental Units Equal to or less than 80% AMI]], "-")</f>
        <v>0.44736842105263158</v>
      </c>
    </row>
    <row r="1576" spans="1:10" x14ac:dyDescent="0.2">
      <c r="A1576">
        <v>13121011901</v>
      </c>
      <c r="B1576" s="7">
        <v>285</v>
      </c>
      <c r="C1576" s="7">
        <v>4</v>
      </c>
      <c r="D1576" s="7">
        <v>0</v>
      </c>
      <c r="E1576" s="7">
        <f>SUM(HousingProblemsTbl5[[#This Row],[T2_est77]:[T2_est91]])</f>
        <v>289</v>
      </c>
      <c r="F1576" s="7">
        <v>405</v>
      </c>
      <c r="G1576" s="7">
        <v>75</v>
      </c>
      <c r="H1576" s="7">
        <v>80</v>
      </c>
      <c r="I1576" s="7">
        <f>SUM(HousingProblemsTbl5[[#This Row],[T7_est109]:[T7_est151]])</f>
        <v>560</v>
      </c>
      <c r="J1576" s="5">
        <f>IFERROR(HousingProblemsTbl5[[#This Row],[Total Rental Units with Severe Housing Problems and Equal to or less than 80% AMI]]/HousingProblemsTbl5[[#This Row],[Total Rental Units Equal to or less than 80% AMI]], "-")</f>
        <v>0.51607142857142863</v>
      </c>
    </row>
    <row r="1577" spans="1:10" x14ac:dyDescent="0.2">
      <c r="A1577">
        <v>13121011902</v>
      </c>
      <c r="B1577" s="7">
        <v>180</v>
      </c>
      <c r="C1577" s="7">
        <v>15</v>
      </c>
      <c r="D1577" s="7">
        <v>15</v>
      </c>
      <c r="E1577" s="7">
        <f>SUM(HousingProblemsTbl5[[#This Row],[T2_est77]:[T2_est91]])</f>
        <v>210</v>
      </c>
      <c r="F1577" s="7">
        <v>315</v>
      </c>
      <c r="G1577" s="7">
        <v>35</v>
      </c>
      <c r="H1577" s="7">
        <v>90</v>
      </c>
      <c r="I1577" s="7">
        <f>SUM(HousingProblemsTbl5[[#This Row],[T7_est109]:[T7_est151]])</f>
        <v>440</v>
      </c>
      <c r="J1577" s="5">
        <f>IFERROR(HousingProblemsTbl5[[#This Row],[Total Rental Units with Severe Housing Problems and Equal to or less than 80% AMI]]/HousingProblemsTbl5[[#This Row],[Total Rental Units Equal to or less than 80% AMI]], "-")</f>
        <v>0.47727272727272729</v>
      </c>
    </row>
    <row r="1578" spans="1:10" x14ac:dyDescent="0.2">
      <c r="A1578">
        <v>13121012000</v>
      </c>
      <c r="B1578" s="7">
        <v>705</v>
      </c>
      <c r="C1578" s="7">
        <v>45</v>
      </c>
      <c r="D1578" s="7">
        <v>65</v>
      </c>
      <c r="E1578" s="7">
        <f>SUM(HousingProblemsTbl5[[#This Row],[T2_est77]:[T2_est91]])</f>
        <v>815</v>
      </c>
      <c r="F1578" s="7">
        <v>910</v>
      </c>
      <c r="G1578" s="7">
        <v>190</v>
      </c>
      <c r="H1578" s="7">
        <v>270</v>
      </c>
      <c r="I1578" s="7">
        <f>SUM(HousingProblemsTbl5[[#This Row],[T7_est109]:[T7_est151]])</f>
        <v>1370</v>
      </c>
      <c r="J1578" s="5">
        <f>IFERROR(HousingProblemsTbl5[[#This Row],[Total Rental Units with Severe Housing Problems and Equal to or less than 80% AMI]]/HousingProblemsTbl5[[#This Row],[Total Rental Units Equal to or less than 80% AMI]], "-")</f>
        <v>0.5948905109489051</v>
      </c>
    </row>
    <row r="1579" spans="1:10" x14ac:dyDescent="0.2">
      <c r="A1579">
        <v>13121012300</v>
      </c>
      <c r="B1579" s="7">
        <v>95</v>
      </c>
      <c r="C1579" s="7">
        <v>0</v>
      </c>
      <c r="D1579" s="7">
        <v>0</v>
      </c>
      <c r="E1579" s="7">
        <f>SUM(HousingProblemsTbl5[[#This Row],[T2_est77]:[T2_est91]])</f>
        <v>95</v>
      </c>
      <c r="F1579" s="7">
        <v>120</v>
      </c>
      <c r="G1579" s="7">
        <v>150</v>
      </c>
      <c r="H1579" s="7">
        <v>445</v>
      </c>
      <c r="I1579" s="7">
        <f>SUM(HousingProblemsTbl5[[#This Row],[T7_est109]:[T7_est151]])</f>
        <v>715</v>
      </c>
      <c r="J1579" s="5">
        <f>IFERROR(HousingProblemsTbl5[[#This Row],[Total Rental Units with Severe Housing Problems and Equal to or less than 80% AMI]]/HousingProblemsTbl5[[#This Row],[Total Rental Units Equal to or less than 80% AMI]], "-")</f>
        <v>0.13286713286713286</v>
      </c>
    </row>
    <row r="1580" spans="1:10" x14ac:dyDescent="0.2">
      <c r="A1580">
        <v>13121980000</v>
      </c>
      <c r="B1580" s="7">
        <v>0</v>
      </c>
      <c r="C1580" s="7">
        <v>0</v>
      </c>
      <c r="D1580" s="7">
        <v>0</v>
      </c>
      <c r="E1580" s="7">
        <f>SUM(HousingProblemsTbl5[[#This Row],[T2_est77]:[T2_est91]])</f>
        <v>0</v>
      </c>
      <c r="F1580" s="7">
        <v>0</v>
      </c>
      <c r="G1580" s="7">
        <v>0</v>
      </c>
      <c r="H1580" s="7">
        <v>0</v>
      </c>
      <c r="I1580" s="7">
        <f>SUM(HousingProblemsTbl5[[#This Row],[T7_est109]:[T7_est151]])</f>
        <v>0</v>
      </c>
      <c r="J158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81" spans="1:10" x14ac:dyDescent="0.2">
      <c r="A1581">
        <v>13123080100</v>
      </c>
      <c r="B1581" s="7">
        <v>15</v>
      </c>
      <c r="C1581" s="7">
        <v>4</v>
      </c>
      <c r="D1581" s="7">
        <v>0</v>
      </c>
      <c r="E1581" s="7">
        <f>SUM(HousingProblemsTbl5[[#This Row],[T2_est77]:[T2_est91]])</f>
        <v>19</v>
      </c>
      <c r="F1581" s="7">
        <v>30</v>
      </c>
      <c r="G1581" s="7">
        <v>45</v>
      </c>
      <c r="H1581" s="7">
        <v>115</v>
      </c>
      <c r="I1581" s="7">
        <f>SUM(HousingProblemsTbl5[[#This Row],[T7_est109]:[T7_est151]])</f>
        <v>190</v>
      </c>
      <c r="J1581" s="5">
        <f>IFERROR(HousingProblemsTbl5[[#This Row],[Total Rental Units with Severe Housing Problems and Equal to or less than 80% AMI]]/HousingProblemsTbl5[[#This Row],[Total Rental Units Equal to or less than 80% AMI]], "-")</f>
        <v>0.1</v>
      </c>
    </row>
    <row r="1582" spans="1:10" x14ac:dyDescent="0.2">
      <c r="A1582">
        <v>13123080200</v>
      </c>
      <c r="B1582" s="7">
        <v>50</v>
      </c>
      <c r="C1582" s="7">
        <v>65</v>
      </c>
      <c r="D1582" s="7">
        <v>15</v>
      </c>
      <c r="E1582" s="7">
        <f>SUM(HousingProblemsTbl5[[#This Row],[T2_est77]:[T2_est91]])</f>
        <v>130</v>
      </c>
      <c r="F1582" s="7">
        <v>100</v>
      </c>
      <c r="G1582" s="7">
        <v>140</v>
      </c>
      <c r="H1582" s="7">
        <v>55</v>
      </c>
      <c r="I1582" s="7">
        <f>SUM(HousingProblemsTbl5[[#This Row],[T7_est109]:[T7_est151]])</f>
        <v>295</v>
      </c>
      <c r="J1582" s="5">
        <f>IFERROR(HousingProblemsTbl5[[#This Row],[Total Rental Units with Severe Housing Problems and Equal to or less than 80% AMI]]/HousingProblemsTbl5[[#This Row],[Total Rental Units Equal to or less than 80% AMI]], "-")</f>
        <v>0.44067796610169491</v>
      </c>
    </row>
    <row r="1583" spans="1:10" x14ac:dyDescent="0.2">
      <c r="A1583">
        <v>13123080301</v>
      </c>
      <c r="B1583" s="7">
        <v>25</v>
      </c>
      <c r="C1583" s="7">
        <v>45</v>
      </c>
      <c r="D1583" s="7">
        <v>0</v>
      </c>
      <c r="E1583" s="7">
        <f>SUM(HousingProblemsTbl5[[#This Row],[T2_est77]:[T2_est91]])</f>
        <v>70</v>
      </c>
      <c r="F1583" s="7">
        <v>55</v>
      </c>
      <c r="G1583" s="7">
        <v>95</v>
      </c>
      <c r="H1583" s="7">
        <v>110</v>
      </c>
      <c r="I1583" s="7">
        <f>SUM(HousingProblemsTbl5[[#This Row],[T7_est109]:[T7_est151]])</f>
        <v>260</v>
      </c>
      <c r="J1583" s="5">
        <f>IFERROR(HousingProblemsTbl5[[#This Row],[Total Rental Units with Severe Housing Problems and Equal to or less than 80% AMI]]/HousingProblemsTbl5[[#This Row],[Total Rental Units Equal to or less than 80% AMI]], "-")</f>
        <v>0.26923076923076922</v>
      </c>
    </row>
    <row r="1584" spans="1:10" x14ac:dyDescent="0.2">
      <c r="A1584">
        <v>13123080302</v>
      </c>
      <c r="B1584" s="7">
        <v>60</v>
      </c>
      <c r="C1584" s="7">
        <v>40</v>
      </c>
      <c r="D1584" s="7">
        <v>35</v>
      </c>
      <c r="E1584" s="7">
        <f>SUM(HousingProblemsTbl5[[#This Row],[T2_est77]:[T2_est91]])</f>
        <v>135</v>
      </c>
      <c r="F1584" s="7">
        <v>260</v>
      </c>
      <c r="G1584" s="7">
        <v>195</v>
      </c>
      <c r="H1584" s="7">
        <v>80</v>
      </c>
      <c r="I1584" s="7">
        <f>SUM(HousingProblemsTbl5[[#This Row],[T7_est109]:[T7_est151]])</f>
        <v>535</v>
      </c>
      <c r="J1584" s="5">
        <f>IFERROR(HousingProblemsTbl5[[#This Row],[Total Rental Units with Severe Housing Problems and Equal to or less than 80% AMI]]/HousingProblemsTbl5[[#This Row],[Total Rental Units Equal to or less than 80% AMI]], "-")</f>
        <v>0.25233644859813081</v>
      </c>
    </row>
    <row r="1585" spans="1:10" x14ac:dyDescent="0.2">
      <c r="A1585">
        <v>13123080401</v>
      </c>
      <c r="B1585" s="7">
        <v>0</v>
      </c>
      <c r="C1585" s="7">
        <v>0</v>
      </c>
      <c r="D1585" s="7">
        <v>0</v>
      </c>
      <c r="E1585" s="7">
        <f>SUM(HousingProblemsTbl5[[#This Row],[T2_est77]:[T2_est91]])</f>
        <v>0</v>
      </c>
      <c r="F1585" s="7">
        <v>75</v>
      </c>
      <c r="G1585" s="7">
        <v>35</v>
      </c>
      <c r="H1585" s="7">
        <v>140</v>
      </c>
      <c r="I1585" s="7">
        <f>SUM(HousingProblemsTbl5[[#This Row],[T7_est109]:[T7_est151]])</f>
        <v>250</v>
      </c>
      <c r="J158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86" spans="1:10" x14ac:dyDescent="0.2">
      <c r="A1586">
        <v>13123080402</v>
      </c>
      <c r="B1586" s="7">
        <v>20</v>
      </c>
      <c r="C1586" s="7">
        <v>30</v>
      </c>
      <c r="D1586" s="7">
        <v>0</v>
      </c>
      <c r="E1586" s="7">
        <f>SUM(HousingProblemsTbl5[[#This Row],[T2_est77]:[T2_est91]])</f>
        <v>50</v>
      </c>
      <c r="F1586" s="7">
        <v>20</v>
      </c>
      <c r="G1586" s="7">
        <v>65</v>
      </c>
      <c r="H1586" s="7">
        <v>75</v>
      </c>
      <c r="I1586" s="7">
        <f>SUM(HousingProblemsTbl5[[#This Row],[T7_est109]:[T7_est151]])</f>
        <v>160</v>
      </c>
      <c r="J1586" s="5">
        <f>IFERROR(HousingProblemsTbl5[[#This Row],[Total Rental Units with Severe Housing Problems and Equal to or less than 80% AMI]]/HousingProblemsTbl5[[#This Row],[Total Rental Units Equal to or less than 80% AMI]], "-")</f>
        <v>0.3125</v>
      </c>
    </row>
    <row r="1587" spans="1:10" x14ac:dyDescent="0.2">
      <c r="A1587">
        <v>13123080403</v>
      </c>
      <c r="B1587" s="7">
        <v>0</v>
      </c>
      <c r="C1587" s="7">
        <v>15</v>
      </c>
      <c r="D1587" s="7">
        <v>0</v>
      </c>
      <c r="E1587" s="7">
        <f>SUM(HousingProblemsTbl5[[#This Row],[T2_est77]:[T2_est91]])</f>
        <v>15</v>
      </c>
      <c r="F1587" s="7">
        <v>0</v>
      </c>
      <c r="G1587" s="7">
        <v>15</v>
      </c>
      <c r="H1587" s="7">
        <v>60</v>
      </c>
      <c r="I1587" s="7">
        <f>SUM(HousingProblemsTbl5[[#This Row],[T7_est109]:[T7_est151]])</f>
        <v>75</v>
      </c>
      <c r="J1587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588" spans="1:10" x14ac:dyDescent="0.2">
      <c r="A1588">
        <v>13123080500</v>
      </c>
      <c r="B1588" s="7">
        <v>40</v>
      </c>
      <c r="C1588" s="7">
        <v>0</v>
      </c>
      <c r="D1588" s="7">
        <v>0</v>
      </c>
      <c r="E1588" s="7">
        <f>SUM(HousingProblemsTbl5[[#This Row],[T2_est77]:[T2_est91]])</f>
        <v>40</v>
      </c>
      <c r="F1588" s="7">
        <v>80</v>
      </c>
      <c r="G1588" s="7">
        <v>110</v>
      </c>
      <c r="H1588" s="7">
        <v>55</v>
      </c>
      <c r="I1588" s="7">
        <f>SUM(HousingProblemsTbl5[[#This Row],[T7_est109]:[T7_est151]])</f>
        <v>245</v>
      </c>
      <c r="J1588" s="5">
        <f>IFERROR(HousingProblemsTbl5[[#This Row],[Total Rental Units with Severe Housing Problems and Equal to or less than 80% AMI]]/HousingProblemsTbl5[[#This Row],[Total Rental Units Equal to or less than 80% AMI]], "-")</f>
        <v>0.16326530612244897</v>
      </c>
    </row>
    <row r="1589" spans="1:10" x14ac:dyDescent="0.2">
      <c r="A1589">
        <v>13125010100</v>
      </c>
      <c r="B1589" s="7">
        <v>40</v>
      </c>
      <c r="C1589" s="7">
        <v>15</v>
      </c>
      <c r="D1589" s="7">
        <v>20</v>
      </c>
      <c r="E1589" s="7">
        <f>SUM(HousingProblemsTbl5[[#This Row],[T2_est77]:[T2_est91]])</f>
        <v>75</v>
      </c>
      <c r="F1589" s="7">
        <v>90</v>
      </c>
      <c r="G1589" s="7">
        <v>60</v>
      </c>
      <c r="H1589" s="7">
        <v>50</v>
      </c>
      <c r="I1589" s="7">
        <f>SUM(HousingProblemsTbl5[[#This Row],[T7_est109]:[T7_est151]])</f>
        <v>200</v>
      </c>
      <c r="J1589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1590" spans="1:10" x14ac:dyDescent="0.2">
      <c r="A1590">
        <v>13127000101</v>
      </c>
      <c r="B1590" s="7">
        <v>15</v>
      </c>
      <c r="C1590" s="7">
        <v>35</v>
      </c>
      <c r="D1590" s="7">
        <v>0</v>
      </c>
      <c r="E1590" s="7">
        <f>SUM(HousingProblemsTbl5[[#This Row],[T2_est77]:[T2_est91]])</f>
        <v>50</v>
      </c>
      <c r="F1590" s="7">
        <v>15</v>
      </c>
      <c r="G1590" s="7">
        <v>40</v>
      </c>
      <c r="H1590" s="7">
        <v>35</v>
      </c>
      <c r="I1590" s="7">
        <f>SUM(HousingProblemsTbl5[[#This Row],[T7_est109]:[T7_est151]])</f>
        <v>90</v>
      </c>
      <c r="J1590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1591" spans="1:10" x14ac:dyDescent="0.2">
      <c r="A1591">
        <v>13127000103</v>
      </c>
      <c r="B1591" s="7">
        <v>10</v>
      </c>
      <c r="C1591" s="7">
        <v>45</v>
      </c>
      <c r="D1591" s="7">
        <v>0</v>
      </c>
      <c r="E1591" s="7">
        <f>SUM(HousingProblemsTbl5[[#This Row],[T2_est77]:[T2_est91]])</f>
        <v>55</v>
      </c>
      <c r="F1591" s="7">
        <v>10</v>
      </c>
      <c r="G1591" s="7">
        <v>55</v>
      </c>
      <c r="H1591" s="7">
        <v>100</v>
      </c>
      <c r="I1591" s="7">
        <f>SUM(HousingProblemsTbl5[[#This Row],[T7_est109]:[T7_est151]])</f>
        <v>165</v>
      </c>
      <c r="J1591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592" spans="1:10" x14ac:dyDescent="0.2">
      <c r="A1592">
        <v>13127000104</v>
      </c>
      <c r="B1592" s="7">
        <v>0</v>
      </c>
      <c r="C1592" s="7">
        <v>4</v>
      </c>
      <c r="D1592" s="7">
        <v>0</v>
      </c>
      <c r="E1592" s="7">
        <f>SUM(HousingProblemsTbl5[[#This Row],[T2_est77]:[T2_est91]])</f>
        <v>4</v>
      </c>
      <c r="F1592" s="7">
        <v>0</v>
      </c>
      <c r="G1592" s="7">
        <v>25</v>
      </c>
      <c r="H1592" s="7">
        <v>10</v>
      </c>
      <c r="I1592" s="7">
        <f>SUM(HousingProblemsTbl5[[#This Row],[T7_est109]:[T7_est151]])</f>
        <v>35</v>
      </c>
      <c r="J1592" s="5">
        <f>IFERROR(HousingProblemsTbl5[[#This Row],[Total Rental Units with Severe Housing Problems and Equal to or less than 80% AMI]]/HousingProblemsTbl5[[#This Row],[Total Rental Units Equal to or less than 80% AMI]], "-")</f>
        <v>0.11428571428571428</v>
      </c>
    </row>
    <row r="1593" spans="1:10" x14ac:dyDescent="0.2">
      <c r="A1593">
        <v>13127000201</v>
      </c>
      <c r="B1593" s="7">
        <v>0</v>
      </c>
      <c r="C1593" s="7">
        <v>15</v>
      </c>
      <c r="D1593" s="7">
        <v>0</v>
      </c>
      <c r="E1593" s="7">
        <f>SUM(HousingProblemsTbl5[[#This Row],[T2_est77]:[T2_est91]])</f>
        <v>15</v>
      </c>
      <c r="F1593" s="7">
        <v>0</v>
      </c>
      <c r="G1593" s="7">
        <v>15</v>
      </c>
      <c r="H1593" s="7">
        <v>45</v>
      </c>
      <c r="I1593" s="7">
        <f>SUM(HousingProblemsTbl5[[#This Row],[T7_est109]:[T7_est151]])</f>
        <v>60</v>
      </c>
      <c r="J1593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594" spans="1:10" x14ac:dyDescent="0.2">
      <c r="A1594">
        <v>13127000202</v>
      </c>
      <c r="B1594" s="7">
        <v>40</v>
      </c>
      <c r="C1594" s="7">
        <v>25</v>
      </c>
      <c r="D1594" s="7">
        <v>0</v>
      </c>
      <c r="E1594" s="7">
        <f>SUM(HousingProblemsTbl5[[#This Row],[T2_est77]:[T2_est91]])</f>
        <v>65</v>
      </c>
      <c r="F1594" s="7">
        <v>40</v>
      </c>
      <c r="G1594" s="7">
        <v>25</v>
      </c>
      <c r="H1594" s="7">
        <v>10</v>
      </c>
      <c r="I1594" s="7">
        <f>SUM(HousingProblemsTbl5[[#This Row],[T7_est109]:[T7_est151]])</f>
        <v>75</v>
      </c>
      <c r="J1594" s="5">
        <f>IFERROR(HousingProblemsTbl5[[#This Row],[Total Rental Units with Severe Housing Problems and Equal to or less than 80% AMI]]/HousingProblemsTbl5[[#This Row],[Total Rental Units Equal to or less than 80% AMI]], "-")</f>
        <v>0.8666666666666667</v>
      </c>
    </row>
    <row r="1595" spans="1:10" x14ac:dyDescent="0.2">
      <c r="A1595">
        <v>13127000301</v>
      </c>
      <c r="B1595" s="7">
        <v>0</v>
      </c>
      <c r="C1595" s="7">
        <v>0</v>
      </c>
      <c r="D1595" s="7">
        <v>0</v>
      </c>
      <c r="E1595" s="7">
        <f>SUM(HousingProblemsTbl5[[#This Row],[T2_est77]:[T2_est91]])</f>
        <v>0</v>
      </c>
      <c r="F1595" s="7">
        <v>0</v>
      </c>
      <c r="G1595" s="7">
        <v>20</v>
      </c>
      <c r="H1595" s="7">
        <v>0</v>
      </c>
      <c r="I1595" s="7">
        <f>SUM(HousingProblemsTbl5[[#This Row],[T7_est109]:[T7_est151]])</f>
        <v>20</v>
      </c>
      <c r="J159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596" spans="1:10" x14ac:dyDescent="0.2">
      <c r="A1596">
        <v>13127000302</v>
      </c>
      <c r="B1596" s="7">
        <v>0</v>
      </c>
      <c r="C1596" s="7">
        <v>0</v>
      </c>
      <c r="D1596" s="7">
        <v>10</v>
      </c>
      <c r="E1596" s="7">
        <f>SUM(HousingProblemsTbl5[[#This Row],[T2_est77]:[T2_est91]])</f>
        <v>10</v>
      </c>
      <c r="F1596" s="7">
        <v>0</v>
      </c>
      <c r="G1596" s="7">
        <v>10</v>
      </c>
      <c r="H1596" s="7">
        <v>20</v>
      </c>
      <c r="I1596" s="7">
        <f>SUM(HousingProblemsTbl5[[#This Row],[T7_est109]:[T7_est151]])</f>
        <v>30</v>
      </c>
      <c r="J1596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597" spans="1:10" x14ac:dyDescent="0.2">
      <c r="A1597">
        <v>13127000303</v>
      </c>
      <c r="B1597" s="7">
        <v>0</v>
      </c>
      <c r="C1597" s="7">
        <v>0</v>
      </c>
      <c r="D1597" s="7">
        <v>0</v>
      </c>
      <c r="E1597" s="7">
        <f>SUM(HousingProblemsTbl5[[#This Row],[T2_est77]:[T2_est91]])</f>
        <v>0</v>
      </c>
      <c r="F1597" s="7">
        <v>0</v>
      </c>
      <c r="G1597" s="7">
        <v>0</v>
      </c>
      <c r="H1597" s="7">
        <v>0</v>
      </c>
      <c r="I1597" s="7">
        <f>SUM(HousingProblemsTbl5[[#This Row],[T7_est109]:[T7_est151]])</f>
        <v>0</v>
      </c>
      <c r="J159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598" spans="1:10" x14ac:dyDescent="0.2">
      <c r="A1598">
        <v>13127000403</v>
      </c>
      <c r="B1598" s="7">
        <v>4</v>
      </c>
      <c r="C1598" s="7">
        <v>30</v>
      </c>
      <c r="D1598" s="7">
        <v>0</v>
      </c>
      <c r="E1598" s="7">
        <f>SUM(HousingProblemsTbl5[[#This Row],[T2_est77]:[T2_est91]])</f>
        <v>34</v>
      </c>
      <c r="F1598" s="7">
        <v>15</v>
      </c>
      <c r="G1598" s="7">
        <v>55</v>
      </c>
      <c r="H1598" s="7">
        <v>75</v>
      </c>
      <c r="I1598" s="7">
        <f>SUM(HousingProblemsTbl5[[#This Row],[T7_est109]:[T7_est151]])</f>
        <v>145</v>
      </c>
      <c r="J1598" s="5">
        <f>IFERROR(HousingProblemsTbl5[[#This Row],[Total Rental Units with Severe Housing Problems and Equal to or less than 80% AMI]]/HousingProblemsTbl5[[#This Row],[Total Rental Units Equal to or less than 80% AMI]], "-")</f>
        <v>0.23448275862068965</v>
      </c>
    </row>
    <row r="1599" spans="1:10" x14ac:dyDescent="0.2">
      <c r="A1599">
        <v>13127000405</v>
      </c>
      <c r="B1599" s="7">
        <v>45</v>
      </c>
      <c r="C1599" s="7">
        <v>0</v>
      </c>
      <c r="D1599" s="7">
        <v>0</v>
      </c>
      <c r="E1599" s="7">
        <f>SUM(HousingProblemsTbl5[[#This Row],[T2_est77]:[T2_est91]])</f>
        <v>45</v>
      </c>
      <c r="F1599" s="7">
        <v>45</v>
      </c>
      <c r="G1599" s="7">
        <v>30</v>
      </c>
      <c r="H1599" s="7">
        <v>65</v>
      </c>
      <c r="I1599" s="7">
        <f>SUM(HousingProblemsTbl5[[#This Row],[T7_est109]:[T7_est151]])</f>
        <v>140</v>
      </c>
      <c r="J1599" s="5">
        <f>IFERROR(HousingProblemsTbl5[[#This Row],[Total Rental Units with Severe Housing Problems and Equal to or less than 80% AMI]]/HousingProblemsTbl5[[#This Row],[Total Rental Units Equal to or less than 80% AMI]], "-")</f>
        <v>0.32142857142857145</v>
      </c>
    </row>
    <row r="1600" spans="1:10" x14ac:dyDescent="0.2">
      <c r="A1600">
        <v>13127000406</v>
      </c>
      <c r="B1600" s="7">
        <v>0</v>
      </c>
      <c r="C1600" s="7">
        <v>0</v>
      </c>
      <c r="D1600" s="7">
        <v>0</v>
      </c>
      <c r="E1600" s="7">
        <f>SUM(HousingProblemsTbl5[[#This Row],[T2_est77]:[T2_est91]])</f>
        <v>0</v>
      </c>
      <c r="F1600" s="7">
        <v>35</v>
      </c>
      <c r="G1600" s="7">
        <v>40</v>
      </c>
      <c r="H1600" s="7">
        <v>65</v>
      </c>
      <c r="I1600" s="7">
        <f>SUM(HousingProblemsTbl5[[#This Row],[T7_est109]:[T7_est151]])</f>
        <v>140</v>
      </c>
      <c r="J160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01" spans="1:10" x14ac:dyDescent="0.2">
      <c r="A1601">
        <v>13127000407</v>
      </c>
      <c r="B1601" s="7">
        <v>0</v>
      </c>
      <c r="C1601" s="7">
        <v>15</v>
      </c>
      <c r="D1601" s="7">
        <v>40</v>
      </c>
      <c r="E1601" s="7">
        <f>SUM(HousingProblemsTbl5[[#This Row],[T2_est77]:[T2_est91]])</f>
        <v>55</v>
      </c>
      <c r="F1601" s="7">
        <v>0</v>
      </c>
      <c r="G1601" s="7">
        <v>15</v>
      </c>
      <c r="H1601" s="7">
        <v>130</v>
      </c>
      <c r="I1601" s="7">
        <f>SUM(HousingProblemsTbl5[[#This Row],[T7_est109]:[T7_est151]])</f>
        <v>145</v>
      </c>
      <c r="J1601" s="5">
        <f>IFERROR(HousingProblemsTbl5[[#This Row],[Total Rental Units with Severe Housing Problems and Equal to or less than 80% AMI]]/HousingProblemsTbl5[[#This Row],[Total Rental Units Equal to or less than 80% AMI]], "-")</f>
        <v>0.37931034482758619</v>
      </c>
    </row>
    <row r="1602" spans="1:10" x14ac:dyDescent="0.2">
      <c r="A1602">
        <v>13127000408</v>
      </c>
      <c r="B1602" s="7">
        <v>0</v>
      </c>
      <c r="C1602" s="7">
        <v>15</v>
      </c>
      <c r="D1602" s="7">
        <v>0</v>
      </c>
      <c r="E1602" s="7">
        <f>SUM(HousingProblemsTbl5[[#This Row],[T2_est77]:[T2_est91]])</f>
        <v>15</v>
      </c>
      <c r="F1602" s="7">
        <v>0</v>
      </c>
      <c r="G1602" s="7">
        <v>25</v>
      </c>
      <c r="H1602" s="7">
        <v>45</v>
      </c>
      <c r="I1602" s="7">
        <f>SUM(HousingProblemsTbl5[[#This Row],[T7_est109]:[T7_est151]])</f>
        <v>70</v>
      </c>
      <c r="J1602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1603" spans="1:10" x14ac:dyDescent="0.2">
      <c r="A1603">
        <v>13127000409</v>
      </c>
      <c r="B1603" s="7">
        <v>25</v>
      </c>
      <c r="C1603" s="7">
        <v>0</v>
      </c>
      <c r="D1603" s="7">
        <v>0</v>
      </c>
      <c r="E1603" s="7">
        <f>SUM(HousingProblemsTbl5[[#This Row],[T2_est77]:[T2_est91]])</f>
        <v>25</v>
      </c>
      <c r="F1603" s="7">
        <v>25</v>
      </c>
      <c r="G1603" s="7">
        <v>0</v>
      </c>
      <c r="H1603" s="7">
        <v>10</v>
      </c>
      <c r="I1603" s="7">
        <f>SUM(HousingProblemsTbl5[[#This Row],[T7_est109]:[T7_est151]])</f>
        <v>35</v>
      </c>
      <c r="J1603" s="5">
        <f>IFERROR(HousingProblemsTbl5[[#This Row],[Total Rental Units with Severe Housing Problems and Equal to or less than 80% AMI]]/HousingProblemsTbl5[[#This Row],[Total Rental Units Equal to or less than 80% AMI]], "-")</f>
        <v>0.7142857142857143</v>
      </c>
    </row>
    <row r="1604" spans="1:10" x14ac:dyDescent="0.2">
      <c r="A1604">
        <v>13127000501</v>
      </c>
      <c r="B1604" s="7">
        <v>215</v>
      </c>
      <c r="C1604" s="7">
        <v>35</v>
      </c>
      <c r="D1604" s="7">
        <v>0</v>
      </c>
      <c r="E1604" s="7">
        <f>SUM(HousingProblemsTbl5[[#This Row],[T2_est77]:[T2_est91]])</f>
        <v>250</v>
      </c>
      <c r="F1604" s="7">
        <v>305</v>
      </c>
      <c r="G1604" s="7">
        <v>225</v>
      </c>
      <c r="H1604" s="7">
        <v>210</v>
      </c>
      <c r="I1604" s="7">
        <f>SUM(HousingProblemsTbl5[[#This Row],[T7_est109]:[T7_est151]])</f>
        <v>740</v>
      </c>
      <c r="J1604" s="5">
        <f>IFERROR(HousingProblemsTbl5[[#This Row],[Total Rental Units with Severe Housing Problems and Equal to or less than 80% AMI]]/HousingProblemsTbl5[[#This Row],[Total Rental Units Equal to or less than 80% AMI]], "-")</f>
        <v>0.33783783783783783</v>
      </c>
    </row>
    <row r="1605" spans="1:10" x14ac:dyDescent="0.2">
      <c r="A1605">
        <v>13127000503</v>
      </c>
      <c r="B1605" s="7">
        <v>110</v>
      </c>
      <c r="C1605" s="7">
        <v>90</v>
      </c>
      <c r="D1605" s="7">
        <v>65</v>
      </c>
      <c r="E1605" s="7">
        <f>SUM(HousingProblemsTbl5[[#This Row],[T2_est77]:[T2_est91]])</f>
        <v>265</v>
      </c>
      <c r="F1605" s="7">
        <v>150</v>
      </c>
      <c r="G1605" s="7">
        <v>205</v>
      </c>
      <c r="H1605" s="7">
        <v>295</v>
      </c>
      <c r="I1605" s="7">
        <f>SUM(HousingProblemsTbl5[[#This Row],[T7_est109]:[T7_est151]])</f>
        <v>650</v>
      </c>
      <c r="J1605" s="5">
        <f>IFERROR(HousingProblemsTbl5[[#This Row],[Total Rental Units with Severe Housing Problems and Equal to or less than 80% AMI]]/HousingProblemsTbl5[[#This Row],[Total Rental Units Equal to or less than 80% AMI]], "-")</f>
        <v>0.40769230769230769</v>
      </c>
    </row>
    <row r="1606" spans="1:10" x14ac:dyDescent="0.2">
      <c r="A1606">
        <v>13127000504</v>
      </c>
      <c r="B1606" s="7">
        <v>110</v>
      </c>
      <c r="C1606" s="7">
        <v>90</v>
      </c>
      <c r="D1606" s="7">
        <v>4</v>
      </c>
      <c r="E1606" s="7">
        <f>SUM(HousingProblemsTbl5[[#This Row],[T2_est77]:[T2_est91]])</f>
        <v>204</v>
      </c>
      <c r="F1606" s="7">
        <v>175</v>
      </c>
      <c r="G1606" s="7">
        <v>210</v>
      </c>
      <c r="H1606" s="7">
        <v>65</v>
      </c>
      <c r="I1606" s="7">
        <f>SUM(HousingProblemsTbl5[[#This Row],[T7_est109]:[T7_est151]])</f>
        <v>450</v>
      </c>
      <c r="J1606" s="5">
        <f>IFERROR(HousingProblemsTbl5[[#This Row],[Total Rental Units with Severe Housing Problems and Equal to or less than 80% AMI]]/HousingProblemsTbl5[[#This Row],[Total Rental Units Equal to or less than 80% AMI]], "-")</f>
        <v>0.45333333333333331</v>
      </c>
    </row>
    <row r="1607" spans="1:10" x14ac:dyDescent="0.2">
      <c r="A1607">
        <v>13127000601</v>
      </c>
      <c r="B1607" s="7">
        <v>65</v>
      </c>
      <c r="C1607" s="7">
        <v>0</v>
      </c>
      <c r="D1607" s="7">
        <v>25</v>
      </c>
      <c r="E1607" s="7">
        <f>SUM(HousingProblemsTbl5[[#This Row],[T2_est77]:[T2_est91]])</f>
        <v>90</v>
      </c>
      <c r="F1607" s="7">
        <v>120</v>
      </c>
      <c r="G1607" s="7">
        <v>295</v>
      </c>
      <c r="H1607" s="7">
        <v>190</v>
      </c>
      <c r="I1607" s="7">
        <f>SUM(HousingProblemsTbl5[[#This Row],[T7_est109]:[T7_est151]])</f>
        <v>605</v>
      </c>
      <c r="J1607" s="5">
        <f>IFERROR(HousingProblemsTbl5[[#This Row],[Total Rental Units with Severe Housing Problems and Equal to or less than 80% AMI]]/HousingProblemsTbl5[[#This Row],[Total Rental Units Equal to or less than 80% AMI]], "-")</f>
        <v>0.1487603305785124</v>
      </c>
    </row>
    <row r="1608" spans="1:10" x14ac:dyDescent="0.2">
      <c r="A1608">
        <v>13127000602</v>
      </c>
      <c r="B1608" s="7">
        <v>0</v>
      </c>
      <c r="C1608" s="7">
        <v>0</v>
      </c>
      <c r="D1608" s="7">
        <v>0</v>
      </c>
      <c r="E1608" s="7">
        <f>SUM(HousingProblemsTbl5[[#This Row],[T2_est77]:[T2_est91]])</f>
        <v>0</v>
      </c>
      <c r="F1608" s="7">
        <v>0</v>
      </c>
      <c r="G1608" s="7">
        <v>20</v>
      </c>
      <c r="H1608" s="7">
        <v>50</v>
      </c>
      <c r="I1608" s="7">
        <f>SUM(HousingProblemsTbl5[[#This Row],[T7_est109]:[T7_est151]])</f>
        <v>70</v>
      </c>
      <c r="J160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09" spans="1:10" x14ac:dyDescent="0.2">
      <c r="A1609">
        <v>13127000701</v>
      </c>
      <c r="B1609" s="7">
        <v>55</v>
      </c>
      <c r="C1609" s="7">
        <v>0</v>
      </c>
      <c r="D1609" s="7">
        <v>15</v>
      </c>
      <c r="E1609" s="7">
        <f>SUM(HousingProblemsTbl5[[#This Row],[T2_est77]:[T2_est91]])</f>
        <v>70</v>
      </c>
      <c r="F1609" s="7">
        <v>145</v>
      </c>
      <c r="G1609" s="7">
        <v>20</v>
      </c>
      <c r="H1609" s="7">
        <v>155</v>
      </c>
      <c r="I1609" s="7">
        <f>SUM(HousingProblemsTbl5[[#This Row],[T7_est109]:[T7_est151]])</f>
        <v>320</v>
      </c>
      <c r="J1609" s="5">
        <f>IFERROR(HousingProblemsTbl5[[#This Row],[Total Rental Units with Severe Housing Problems and Equal to or less than 80% AMI]]/HousingProblemsTbl5[[#This Row],[Total Rental Units Equal to or less than 80% AMI]], "-")</f>
        <v>0.21875</v>
      </c>
    </row>
    <row r="1610" spans="1:10" x14ac:dyDescent="0.2">
      <c r="A1610">
        <v>13127000702</v>
      </c>
      <c r="B1610" s="7">
        <v>275</v>
      </c>
      <c r="C1610" s="7">
        <v>60</v>
      </c>
      <c r="D1610" s="7">
        <v>0</v>
      </c>
      <c r="E1610" s="7">
        <f>SUM(HousingProblemsTbl5[[#This Row],[T2_est77]:[T2_est91]])</f>
        <v>335</v>
      </c>
      <c r="F1610" s="7">
        <v>310</v>
      </c>
      <c r="G1610" s="7">
        <v>180</v>
      </c>
      <c r="H1610" s="7">
        <v>220</v>
      </c>
      <c r="I1610" s="7">
        <f>SUM(HousingProblemsTbl5[[#This Row],[T7_est109]:[T7_est151]])</f>
        <v>710</v>
      </c>
      <c r="J1610" s="5">
        <f>IFERROR(HousingProblemsTbl5[[#This Row],[Total Rental Units with Severe Housing Problems and Equal to or less than 80% AMI]]/HousingProblemsTbl5[[#This Row],[Total Rental Units Equal to or less than 80% AMI]], "-")</f>
        <v>0.47183098591549294</v>
      </c>
    </row>
    <row r="1611" spans="1:10" x14ac:dyDescent="0.2">
      <c r="A1611">
        <v>13127000800</v>
      </c>
      <c r="B1611" s="7">
        <v>205</v>
      </c>
      <c r="C1611" s="7">
        <v>40</v>
      </c>
      <c r="D1611" s="7">
        <v>0</v>
      </c>
      <c r="E1611" s="7">
        <f>SUM(HousingProblemsTbl5[[#This Row],[T2_est77]:[T2_est91]])</f>
        <v>245</v>
      </c>
      <c r="F1611" s="7">
        <v>560</v>
      </c>
      <c r="G1611" s="7">
        <v>310</v>
      </c>
      <c r="H1611" s="7">
        <v>95</v>
      </c>
      <c r="I1611" s="7">
        <f>SUM(HousingProblemsTbl5[[#This Row],[T7_est109]:[T7_est151]])</f>
        <v>965</v>
      </c>
      <c r="J1611" s="5">
        <f>IFERROR(HousingProblemsTbl5[[#This Row],[Total Rental Units with Severe Housing Problems and Equal to or less than 80% AMI]]/HousingProblemsTbl5[[#This Row],[Total Rental Units Equal to or less than 80% AMI]], "-")</f>
        <v>0.25388601036269431</v>
      </c>
    </row>
    <row r="1612" spans="1:10" x14ac:dyDescent="0.2">
      <c r="A1612">
        <v>13127000900</v>
      </c>
      <c r="B1612" s="7">
        <v>315</v>
      </c>
      <c r="C1612" s="7">
        <v>55</v>
      </c>
      <c r="D1612" s="7">
        <v>25</v>
      </c>
      <c r="E1612" s="7">
        <f>SUM(HousingProblemsTbl5[[#This Row],[T2_est77]:[T2_est91]])</f>
        <v>395</v>
      </c>
      <c r="F1612" s="7">
        <v>440</v>
      </c>
      <c r="G1612" s="7">
        <v>185</v>
      </c>
      <c r="H1612" s="7">
        <v>205</v>
      </c>
      <c r="I1612" s="7">
        <f>SUM(HousingProblemsTbl5[[#This Row],[T7_est109]:[T7_est151]])</f>
        <v>830</v>
      </c>
      <c r="J1612" s="5">
        <f>IFERROR(HousingProblemsTbl5[[#This Row],[Total Rental Units with Severe Housing Problems and Equal to or less than 80% AMI]]/HousingProblemsTbl5[[#This Row],[Total Rental Units Equal to or less than 80% AMI]], "-")</f>
        <v>0.4759036144578313</v>
      </c>
    </row>
    <row r="1613" spans="1:10" x14ac:dyDescent="0.2">
      <c r="A1613">
        <v>13127001001</v>
      </c>
      <c r="B1613" s="7">
        <v>0</v>
      </c>
      <c r="C1613" s="7">
        <v>50</v>
      </c>
      <c r="D1613" s="7">
        <v>0</v>
      </c>
      <c r="E1613" s="7">
        <f>SUM(HousingProblemsTbl5[[#This Row],[T2_est77]:[T2_est91]])</f>
        <v>50</v>
      </c>
      <c r="F1613" s="7">
        <v>80</v>
      </c>
      <c r="G1613" s="7">
        <v>125</v>
      </c>
      <c r="H1613" s="7">
        <v>35</v>
      </c>
      <c r="I1613" s="7">
        <f>SUM(HousingProblemsTbl5[[#This Row],[T7_est109]:[T7_est151]])</f>
        <v>240</v>
      </c>
      <c r="J1613" s="5">
        <f>IFERROR(HousingProblemsTbl5[[#This Row],[Total Rental Units with Severe Housing Problems and Equal to or less than 80% AMI]]/HousingProblemsTbl5[[#This Row],[Total Rental Units Equal to or less than 80% AMI]], "-")</f>
        <v>0.20833333333333334</v>
      </c>
    </row>
    <row r="1614" spans="1:10" x14ac:dyDescent="0.2">
      <c r="A1614">
        <v>13127001002</v>
      </c>
      <c r="B1614" s="7">
        <v>40</v>
      </c>
      <c r="C1614" s="7">
        <v>0</v>
      </c>
      <c r="D1614" s="7">
        <v>0</v>
      </c>
      <c r="E1614" s="7">
        <f>SUM(HousingProblemsTbl5[[#This Row],[T2_est77]:[T2_est91]])</f>
        <v>40</v>
      </c>
      <c r="F1614" s="7">
        <v>40</v>
      </c>
      <c r="G1614" s="7">
        <v>0</v>
      </c>
      <c r="H1614" s="7">
        <v>170</v>
      </c>
      <c r="I1614" s="7">
        <f>SUM(HousingProblemsTbl5[[#This Row],[T7_est109]:[T7_est151]])</f>
        <v>210</v>
      </c>
      <c r="J1614" s="5">
        <f>IFERROR(HousingProblemsTbl5[[#This Row],[Total Rental Units with Severe Housing Problems and Equal to or less than 80% AMI]]/HousingProblemsTbl5[[#This Row],[Total Rental Units Equal to or less than 80% AMI]], "-")</f>
        <v>0.19047619047619047</v>
      </c>
    </row>
    <row r="1615" spans="1:10" x14ac:dyDescent="0.2">
      <c r="A1615">
        <v>13127990000</v>
      </c>
      <c r="B1615" s="7">
        <v>0</v>
      </c>
      <c r="C1615" s="7">
        <v>0</v>
      </c>
      <c r="D1615" s="7">
        <v>0</v>
      </c>
      <c r="E1615" s="7">
        <f>SUM(HousingProblemsTbl5[[#This Row],[T2_est77]:[T2_est91]])</f>
        <v>0</v>
      </c>
      <c r="F1615" s="7">
        <v>0</v>
      </c>
      <c r="G1615" s="7">
        <v>0</v>
      </c>
      <c r="H1615" s="7">
        <v>0</v>
      </c>
      <c r="I1615" s="7">
        <f>SUM(HousingProblemsTbl5[[#This Row],[T7_est109]:[T7_est151]])</f>
        <v>0</v>
      </c>
      <c r="J161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16" spans="1:10" x14ac:dyDescent="0.2">
      <c r="A1616">
        <v>13129970101</v>
      </c>
      <c r="B1616" s="7">
        <v>0</v>
      </c>
      <c r="C1616" s="7">
        <v>0</v>
      </c>
      <c r="D1616" s="7">
        <v>0</v>
      </c>
      <c r="E1616" s="7">
        <f>SUM(HousingProblemsTbl5[[#This Row],[T2_est77]:[T2_est91]])</f>
        <v>0</v>
      </c>
      <c r="F1616" s="7">
        <v>0</v>
      </c>
      <c r="G1616" s="7">
        <v>10</v>
      </c>
      <c r="H1616" s="7">
        <v>50</v>
      </c>
      <c r="I1616" s="7">
        <f>SUM(HousingProblemsTbl5[[#This Row],[T7_est109]:[T7_est151]])</f>
        <v>60</v>
      </c>
      <c r="J161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17" spans="1:10" x14ac:dyDescent="0.2">
      <c r="A1617">
        <v>13129970102</v>
      </c>
      <c r="B1617" s="7">
        <v>4</v>
      </c>
      <c r="C1617" s="7">
        <v>0</v>
      </c>
      <c r="D1617" s="7">
        <v>0</v>
      </c>
      <c r="E1617" s="7">
        <f>SUM(HousingProblemsTbl5[[#This Row],[T2_est77]:[T2_est91]])</f>
        <v>4</v>
      </c>
      <c r="F1617" s="7">
        <v>40</v>
      </c>
      <c r="G1617" s="7">
        <v>125</v>
      </c>
      <c r="H1617" s="7">
        <v>60</v>
      </c>
      <c r="I1617" s="7">
        <f>SUM(HousingProblemsTbl5[[#This Row],[T7_est109]:[T7_est151]])</f>
        <v>225</v>
      </c>
      <c r="J1617" s="5">
        <f>IFERROR(HousingProblemsTbl5[[#This Row],[Total Rental Units with Severe Housing Problems and Equal to or less than 80% AMI]]/HousingProblemsTbl5[[#This Row],[Total Rental Units Equal to or less than 80% AMI]], "-")</f>
        <v>1.7777777777777778E-2</v>
      </c>
    </row>
    <row r="1618" spans="1:10" x14ac:dyDescent="0.2">
      <c r="A1618">
        <v>13129970201</v>
      </c>
      <c r="B1618" s="7">
        <v>10</v>
      </c>
      <c r="C1618" s="7">
        <v>10</v>
      </c>
      <c r="D1618" s="7">
        <v>4</v>
      </c>
      <c r="E1618" s="7">
        <f>SUM(HousingProblemsTbl5[[#This Row],[T2_est77]:[T2_est91]])</f>
        <v>24</v>
      </c>
      <c r="F1618" s="7">
        <v>25</v>
      </c>
      <c r="G1618" s="7">
        <v>15</v>
      </c>
      <c r="H1618" s="7">
        <v>95</v>
      </c>
      <c r="I1618" s="7">
        <f>SUM(HousingProblemsTbl5[[#This Row],[T7_est109]:[T7_est151]])</f>
        <v>135</v>
      </c>
      <c r="J1618" s="5">
        <f>IFERROR(HousingProblemsTbl5[[#This Row],[Total Rental Units with Severe Housing Problems and Equal to or less than 80% AMI]]/HousingProblemsTbl5[[#This Row],[Total Rental Units Equal to or less than 80% AMI]], "-")</f>
        <v>0.17777777777777778</v>
      </c>
    </row>
    <row r="1619" spans="1:10" x14ac:dyDescent="0.2">
      <c r="A1619">
        <v>13129970202</v>
      </c>
      <c r="B1619" s="7">
        <v>20</v>
      </c>
      <c r="C1619" s="7">
        <v>75</v>
      </c>
      <c r="D1619" s="7">
        <v>0</v>
      </c>
      <c r="E1619" s="7">
        <f>SUM(HousingProblemsTbl5[[#This Row],[T2_est77]:[T2_est91]])</f>
        <v>95</v>
      </c>
      <c r="F1619" s="7">
        <v>20</v>
      </c>
      <c r="G1619" s="7">
        <v>75</v>
      </c>
      <c r="H1619" s="7">
        <v>15</v>
      </c>
      <c r="I1619" s="7">
        <f>SUM(HousingProblemsTbl5[[#This Row],[T7_est109]:[T7_est151]])</f>
        <v>110</v>
      </c>
      <c r="J1619" s="5">
        <f>IFERROR(HousingProblemsTbl5[[#This Row],[Total Rental Units with Severe Housing Problems and Equal to or less than 80% AMI]]/HousingProblemsTbl5[[#This Row],[Total Rental Units Equal to or less than 80% AMI]], "-")</f>
        <v>0.86363636363636365</v>
      </c>
    </row>
    <row r="1620" spans="1:10" x14ac:dyDescent="0.2">
      <c r="A1620">
        <v>13129970301</v>
      </c>
      <c r="B1620" s="7">
        <v>100</v>
      </c>
      <c r="C1620" s="7">
        <v>150</v>
      </c>
      <c r="D1620" s="7">
        <v>55</v>
      </c>
      <c r="E1620" s="7">
        <f>SUM(HousingProblemsTbl5[[#This Row],[T2_est77]:[T2_est91]])</f>
        <v>305</v>
      </c>
      <c r="F1620" s="7">
        <v>245</v>
      </c>
      <c r="G1620" s="7">
        <v>290</v>
      </c>
      <c r="H1620" s="7">
        <v>150</v>
      </c>
      <c r="I1620" s="7">
        <f>SUM(HousingProblemsTbl5[[#This Row],[T7_est109]:[T7_est151]])</f>
        <v>685</v>
      </c>
      <c r="J1620" s="5">
        <f>IFERROR(HousingProblemsTbl5[[#This Row],[Total Rental Units with Severe Housing Problems and Equal to or less than 80% AMI]]/HousingProblemsTbl5[[#This Row],[Total Rental Units Equal to or less than 80% AMI]], "-")</f>
        <v>0.44525547445255476</v>
      </c>
    </row>
    <row r="1621" spans="1:10" x14ac:dyDescent="0.2">
      <c r="A1621">
        <v>13129970302</v>
      </c>
      <c r="B1621" s="7">
        <v>50</v>
      </c>
      <c r="C1621" s="7">
        <v>115</v>
      </c>
      <c r="D1621" s="7">
        <v>0</v>
      </c>
      <c r="E1621" s="7">
        <f>SUM(HousingProblemsTbl5[[#This Row],[T2_est77]:[T2_est91]])</f>
        <v>165</v>
      </c>
      <c r="F1621" s="7">
        <v>90</v>
      </c>
      <c r="G1621" s="7">
        <v>175</v>
      </c>
      <c r="H1621" s="7">
        <v>255</v>
      </c>
      <c r="I1621" s="7">
        <f>SUM(HousingProblemsTbl5[[#This Row],[T7_est109]:[T7_est151]])</f>
        <v>520</v>
      </c>
      <c r="J1621" s="5">
        <f>IFERROR(HousingProblemsTbl5[[#This Row],[Total Rental Units with Severe Housing Problems and Equal to or less than 80% AMI]]/HousingProblemsTbl5[[#This Row],[Total Rental Units Equal to or less than 80% AMI]], "-")</f>
        <v>0.31730769230769229</v>
      </c>
    </row>
    <row r="1622" spans="1:10" x14ac:dyDescent="0.2">
      <c r="A1622">
        <v>13129970400</v>
      </c>
      <c r="B1622" s="7">
        <v>195</v>
      </c>
      <c r="C1622" s="7">
        <v>60</v>
      </c>
      <c r="D1622" s="7">
        <v>0</v>
      </c>
      <c r="E1622" s="7">
        <f>SUM(HousingProblemsTbl5[[#This Row],[T2_est77]:[T2_est91]])</f>
        <v>255</v>
      </c>
      <c r="F1622" s="7">
        <v>250</v>
      </c>
      <c r="G1622" s="7">
        <v>220</v>
      </c>
      <c r="H1622" s="7">
        <v>115</v>
      </c>
      <c r="I1622" s="7">
        <f>SUM(HousingProblemsTbl5[[#This Row],[T7_est109]:[T7_est151]])</f>
        <v>585</v>
      </c>
      <c r="J1622" s="5">
        <f>IFERROR(HousingProblemsTbl5[[#This Row],[Total Rental Units with Severe Housing Problems and Equal to or less than 80% AMI]]/HousingProblemsTbl5[[#This Row],[Total Rental Units Equal to or less than 80% AMI]], "-")</f>
        <v>0.4358974358974359</v>
      </c>
    </row>
    <row r="1623" spans="1:10" x14ac:dyDescent="0.2">
      <c r="A1623">
        <v>13129970500</v>
      </c>
      <c r="B1623" s="7">
        <v>130</v>
      </c>
      <c r="C1623" s="7">
        <v>4</v>
      </c>
      <c r="D1623" s="7">
        <v>0</v>
      </c>
      <c r="E1623" s="7">
        <f>SUM(HousingProblemsTbl5[[#This Row],[T2_est77]:[T2_est91]])</f>
        <v>134</v>
      </c>
      <c r="F1623" s="7">
        <v>175</v>
      </c>
      <c r="G1623" s="7">
        <v>100</v>
      </c>
      <c r="H1623" s="7">
        <v>85</v>
      </c>
      <c r="I1623" s="7">
        <f>SUM(HousingProblemsTbl5[[#This Row],[T7_est109]:[T7_est151]])</f>
        <v>360</v>
      </c>
      <c r="J1623" s="5">
        <f>IFERROR(HousingProblemsTbl5[[#This Row],[Total Rental Units with Severe Housing Problems and Equal to or less than 80% AMI]]/HousingProblemsTbl5[[#This Row],[Total Rental Units Equal to or less than 80% AMI]], "-")</f>
        <v>0.37222222222222223</v>
      </c>
    </row>
    <row r="1624" spans="1:10" x14ac:dyDescent="0.2">
      <c r="A1624">
        <v>13129970601</v>
      </c>
      <c r="B1624" s="7">
        <v>30</v>
      </c>
      <c r="C1624" s="7">
        <v>50</v>
      </c>
      <c r="D1624" s="7">
        <v>0</v>
      </c>
      <c r="E1624" s="7">
        <f>SUM(HousingProblemsTbl5[[#This Row],[T2_est77]:[T2_est91]])</f>
        <v>80</v>
      </c>
      <c r="F1624" s="7">
        <v>55</v>
      </c>
      <c r="G1624" s="7">
        <v>315</v>
      </c>
      <c r="H1624" s="7">
        <v>110</v>
      </c>
      <c r="I1624" s="7">
        <f>SUM(HousingProblemsTbl5[[#This Row],[T7_est109]:[T7_est151]])</f>
        <v>480</v>
      </c>
      <c r="J1624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1625" spans="1:10" x14ac:dyDescent="0.2">
      <c r="A1625">
        <v>13129970602</v>
      </c>
      <c r="B1625" s="7">
        <v>65</v>
      </c>
      <c r="C1625" s="7">
        <v>75</v>
      </c>
      <c r="D1625" s="7">
        <v>85</v>
      </c>
      <c r="E1625" s="7">
        <f>SUM(HousingProblemsTbl5[[#This Row],[T2_est77]:[T2_est91]])</f>
        <v>225</v>
      </c>
      <c r="F1625" s="7">
        <v>185</v>
      </c>
      <c r="G1625" s="7">
        <v>140</v>
      </c>
      <c r="H1625" s="7">
        <v>360</v>
      </c>
      <c r="I1625" s="7">
        <f>SUM(HousingProblemsTbl5[[#This Row],[T7_est109]:[T7_est151]])</f>
        <v>685</v>
      </c>
      <c r="J1625" s="5">
        <f>IFERROR(HousingProblemsTbl5[[#This Row],[Total Rental Units with Severe Housing Problems and Equal to or less than 80% AMI]]/HousingProblemsTbl5[[#This Row],[Total Rental Units Equal to or less than 80% AMI]], "-")</f>
        <v>0.32846715328467152</v>
      </c>
    </row>
    <row r="1626" spans="1:10" x14ac:dyDescent="0.2">
      <c r="A1626">
        <v>13129970700</v>
      </c>
      <c r="B1626" s="7">
        <v>35</v>
      </c>
      <c r="C1626" s="7">
        <v>10</v>
      </c>
      <c r="D1626" s="7">
        <v>20</v>
      </c>
      <c r="E1626" s="7">
        <f>SUM(HousingProblemsTbl5[[#This Row],[T2_est77]:[T2_est91]])</f>
        <v>65</v>
      </c>
      <c r="F1626" s="7">
        <v>95</v>
      </c>
      <c r="G1626" s="7">
        <v>70</v>
      </c>
      <c r="H1626" s="7">
        <v>45</v>
      </c>
      <c r="I1626" s="7">
        <f>SUM(HousingProblemsTbl5[[#This Row],[T7_est109]:[T7_est151]])</f>
        <v>210</v>
      </c>
      <c r="J1626" s="5">
        <f>IFERROR(HousingProblemsTbl5[[#This Row],[Total Rental Units with Severe Housing Problems and Equal to or less than 80% AMI]]/HousingProblemsTbl5[[#This Row],[Total Rental Units Equal to or less than 80% AMI]], "-")</f>
        <v>0.30952380952380953</v>
      </c>
    </row>
    <row r="1627" spans="1:10" x14ac:dyDescent="0.2">
      <c r="A1627">
        <v>13129970801</v>
      </c>
      <c r="B1627" s="7">
        <v>0</v>
      </c>
      <c r="C1627" s="7">
        <v>0</v>
      </c>
      <c r="D1627" s="7">
        <v>25</v>
      </c>
      <c r="E1627" s="7">
        <f>SUM(HousingProblemsTbl5[[#This Row],[T2_est77]:[T2_est91]])</f>
        <v>25</v>
      </c>
      <c r="F1627" s="7">
        <v>15</v>
      </c>
      <c r="G1627" s="7">
        <v>0</v>
      </c>
      <c r="H1627" s="7">
        <v>35</v>
      </c>
      <c r="I1627" s="7">
        <f>SUM(HousingProblemsTbl5[[#This Row],[T7_est109]:[T7_est151]])</f>
        <v>50</v>
      </c>
      <c r="J1627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628" spans="1:10" x14ac:dyDescent="0.2">
      <c r="A1628">
        <v>13129970802</v>
      </c>
      <c r="B1628" s="7">
        <v>0</v>
      </c>
      <c r="C1628" s="7">
        <v>0</v>
      </c>
      <c r="D1628" s="7">
        <v>0</v>
      </c>
      <c r="E1628" s="7">
        <f>SUM(HousingProblemsTbl5[[#This Row],[T2_est77]:[T2_est91]])</f>
        <v>0</v>
      </c>
      <c r="F1628" s="7">
        <v>0</v>
      </c>
      <c r="G1628" s="7">
        <v>10</v>
      </c>
      <c r="H1628" s="7">
        <v>0</v>
      </c>
      <c r="I1628" s="7">
        <f>SUM(HousingProblemsTbl5[[#This Row],[T7_est109]:[T7_est151]])</f>
        <v>10</v>
      </c>
      <c r="J162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29" spans="1:10" x14ac:dyDescent="0.2">
      <c r="A1629">
        <v>13129970901</v>
      </c>
      <c r="B1629" s="7">
        <v>15</v>
      </c>
      <c r="C1629" s="7">
        <v>0</v>
      </c>
      <c r="D1629" s="7">
        <v>0</v>
      </c>
      <c r="E1629" s="7">
        <f>SUM(HousingProblemsTbl5[[#This Row],[T2_est77]:[T2_est91]])</f>
        <v>15</v>
      </c>
      <c r="F1629" s="7">
        <v>15</v>
      </c>
      <c r="G1629" s="7">
        <v>35</v>
      </c>
      <c r="H1629" s="7">
        <v>0</v>
      </c>
      <c r="I1629" s="7">
        <f>SUM(HousingProblemsTbl5[[#This Row],[T7_est109]:[T7_est151]])</f>
        <v>50</v>
      </c>
      <c r="J1629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1630" spans="1:10" x14ac:dyDescent="0.2">
      <c r="A1630">
        <v>13129970902</v>
      </c>
      <c r="B1630" s="7">
        <v>15</v>
      </c>
      <c r="C1630" s="7">
        <v>4</v>
      </c>
      <c r="D1630" s="7">
        <v>4</v>
      </c>
      <c r="E1630" s="7">
        <f>SUM(HousingProblemsTbl5[[#This Row],[T2_est77]:[T2_est91]])</f>
        <v>23</v>
      </c>
      <c r="F1630" s="7">
        <v>20</v>
      </c>
      <c r="G1630" s="7">
        <v>15</v>
      </c>
      <c r="H1630" s="7">
        <v>55</v>
      </c>
      <c r="I1630" s="7">
        <f>SUM(HousingProblemsTbl5[[#This Row],[T7_est109]:[T7_est151]])</f>
        <v>90</v>
      </c>
      <c r="J1630" s="5">
        <f>IFERROR(HousingProblemsTbl5[[#This Row],[Total Rental Units with Severe Housing Problems and Equal to or less than 80% AMI]]/HousingProblemsTbl5[[#This Row],[Total Rental Units Equal to or less than 80% AMI]], "-")</f>
        <v>0.25555555555555554</v>
      </c>
    </row>
    <row r="1631" spans="1:10" x14ac:dyDescent="0.2">
      <c r="A1631">
        <v>13131950100</v>
      </c>
      <c r="B1631" s="7">
        <v>10</v>
      </c>
      <c r="C1631" s="7">
        <v>25</v>
      </c>
      <c r="D1631" s="7">
        <v>4</v>
      </c>
      <c r="E1631" s="7">
        <f>SUM(HousingProblemsTbl5[[#This Row],[T2_est77]:[T2_est91]])</f>
        <v>39</v>
      </c>
      <c r="F1631" s="7">
        <v>10</v>
      </c>
      <c r="G1631" s="7">
        <v>40</v>
      </c>
      <c r="H1631" s="7">
        <v>130</v>
      </c>
      <c r="I1631" s="7">
        <f>SUM(HousingProblemsTbl5[[#This Row],[T7_est109]:[T7_est151]])</f>
        <v>180</v>
      </c>
      <c r="J1631" s="5">
        <f>IFERROR(HousingProblemsTbl5[[#This Row],[Total Rental Units with Severe Housing Problems and Equal to or less than 80% AMI]]/HousingProblemsTbl5[[#This Row],[Total Rental Units Equal to or less than 80% AMI]], "-")</f>
        <v>0.21666666666666667</v>
      </c>
    </row>
    <row r="1632" spans="1:10" x14ac:dyDescent="0.2">
      <c r="A1632">
        <v>13131950200</v>
      </c>
      <c r="B1632" s="7">
        <v>4</v>
      </c>
      <c r="C1632" s="7">
        <v>0</v>
      </c>
      <c r="D1632" s="7">
        <v>0</v>
      </c>
      <c r="E1632" s="7">
        <f>SUM(HousingProblemsTbl5[[#This Row],[T2_est77]:[T2_est91]])</f>
        <v>4</v>
      </c>
      <c r="F1632" s="7">
        <v>20</v>
      </c>
      <c r="G1632" s="7">
        <v>30</v>
      </c>
      <c r="H1632" s="7">
        <v>40</v>
      </c>
      <c r="I1632" s="7">
        <f>SUM(HousingProblemsTbl5[[#This Row],[T7_est109]:[T7_est151]])</f>
        <v>90</v>
      </c>
      <c r="J1632" s="5">
        <f>IFERROR(HousingProblemsTbl5[[#This Row],[Total Rental Units with Severe Housing Problems and Equal to or less than 80% AMI]]/HousingProblemsTbl5[[#This Row],[Total Rental Units Equal to or less than 80% AMI]], "-")</f>
        <v>4.4444444444444446E-2</v>
      </c>
    </row>
    <row r="1633" spans="1:10" x14ac:dyDescent="0.2">
      <c r="A1633">
        <v>13131950300</v>
      </c>
      <c r="B1633" s="7">
        <v>60</v>
      </c>
      <c r="C1633" s="7">
        <v>120</v>
      </c>
      <c r="D1633" s="7">
        <v>15</v>
      </c>
      <c r="E1633" s="7">
        <f>SUM(HousingProblemsTbl5[[#This Row],[T2_est77]:[T2_est91]])</f>
        <v>195</v>
      </c>
      <c r="F1633" s="7">
        <v>160</v>
      </c>
      <c r="G1633" s="7">
        <v>200</v>
      </c>
      <c r="H1633" s="7">
        <v>95</v>
      </c>
      <c r="I1633" s="7">
        <f>SUM(HousingProblemsTbl5[[#This Row],[T7_est109]:[T7_est151]])</f>
        <v>455</v>
      </c>
      <c r="J1633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1634" spans="1:10" x14ac:dyDescent="0.2">
      <c r="A1634">
        <v>13131950401</v>
      </c>
      <c r="B1634" s="7">
        <v>30</v>
      </c>
      <c r="C1634" s="7">
        <v>40</v>
      </c>
      <c r="D1634" s="7">
        <v>25</v>
      </c>
      <c r="E1634" s="7">
        <f>SUM(HousingProblemsTbl5[[#This Row],[T2_est77]:[T2_est91]])</f>
        <v>95</v>
      </c>
      <c r="F1634" s="7">
        <v>65</v>
      </c>
      <c r="G1634" s="7">
        <v>110</v>
      </c>
      <c r="H1634" s="7">
        <v>70</v>
      </c>
      <c r="I1634" s="7">
        <f>SUM(HousingProblemsTbl5[[#This Row],[T7_est109]:[T7_est151]])</f>
        <v>245</v>
      </c>
      <c r="J1634" s="5">
        <f>IFERROR(HousingProblemsTbl5[[#This Row],[Total Rental Units with Severe Housing Problems and Equal to or less than 80% AMI]]/HousingProblemsTbl5[[#This Row],[Total Rental Units Equal to or less than 80% AMI]], "-")</f>
        <v>0.38775510204081631</v>
      </c>
    </row>
    <row r="1635" spans="1:10" x14ac:dyDescent="0.2">
      <c r="A1635">
        <v>13131950402</v>
      </c>
      <c r="B1635" s="7">
        <v>150</v>
      </c>
      <c r="C1635" s="7">
        <v>45</v>
      </c>
      <c r="D1635" s="7">
        <v>0</v>
      </c>
      <c r="E1635" s="7">
        <f>SUM(HousingProblemsTbl5[[#This Row],[T2_est77]:[T2_est91]])</f>
        <v>195</v>
      </c>
      <c r="F1635" s="7">
        <v>355</v>
      </c>
      <c r="G1635" s="7">
        <v>265</v>
      </c>
      <c r="H1635" s="7">
        <v>100</v>
      </c>
      <c r="I1635" s="7">
        <f>SUM(HousingProblemsTbl5[[#This Row],[T7_est109]:[T7_est151]])</f>
        <v>720</v>
      </c>
      <c r="J1635" s="5">
        <f>IFERROR(HousingProblemsTbl5[[#This Row],[Total Rental Units with Severe Housing Problems and Equal to or less than 80% AMI]]/HousingProblemsTbl5[[#This Row],[Total Rental Units Equal to or less than 80% AMI]], "-")</f>
        <v>0.27083333333333331</v>
      </c>
    </row>
    <row r="1636" spans="1:10" x14ac:dyDescent="0.2">
      <c r="A1636">
        <v>13131950501</v>
      </c>
      <c r="B1636" s="7">
        <v>0</v>
      </c>
      <c r="C1636" s="7">
        <v>0</v>
      </c>
      <c r="D1636" s="7">
        <v>0</v>
      </c>
      <c r="E1636" s="7">
        <f>SUM(HousingProblemsTbl5[[#This Row],[T2_est77]:[T2_est91]])</f>
        <v>0</v>
      </c>
      <c r="F1636" s="7">
        <v>0</v>
      </c>
      <c r="G1636" s="7">
        <v>0</v>
      </c>
      <c r="H1636" s="7">
        <v>20</v>
      </c>
      <c r="I1636" s="7">
        <f>SUM(HousingProblemsTbl5[[#This Row],[T7_est109]:[T7_est151]])</f>
        <v>20</v>
      </c>
      <c r="J163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37" spans="1:10" x14ac:dyDescent="0.2">
      <c r="A1637">
        <v>13131950502</v>
      </c>
      <c r="B1637" s="7">
        <v>145</v>
      </c>
      <c r="C1637" s="7">
        <v>25</v>
      </c>
      <c r="D1637" s="7">
        <v>0</v>
      </c>
      <c r="E1637" s="7">
        <f>SUM(HousingProblemsTbl5[[#This Row],[T2_est77]:[T2_est91]])</f>
        <v>170</v>
      </c>
      <c r="F1637" s="7">
        <v>145</v>
      </c>
      <c r="G1637" s="7">
        <v>70</v>
      </c>
      <c r="H1637" s="7">
        <v>90</v>
      </c>
      <c r="I1637" s="7">
        <f>SUM(HousingProblemsTbl5[[#This Row],[T7_est109]:[T7_est151]])</f>
        <v>305</v>
      </c>
      <c r="J1637" s="5">
        <f>IFERROR(HousingProblemsTbl5[[#This Row],[Total Rental Units with Severe Housing Problems and Equal to or less than 80% AMI]]/HousingProblemsTbl5[[#This Row],[Total Rental Units Equal to or less than 80% AMI]], "-")</f>
        <v>0.55737704918032782</v>
      </c>
    </row>
    <row r="1638" spans="1:10" x14ac:dyDescent="0.2">
      <c r="A1638">
        <v>13131950600</v>
      </c>
      <c r="B1638" s="7">
        <v>10</v>
      </c>
      <c r="C1638" s="7">
        <v>0</v>
      </c>
      <c r="D1638" s="7">
        <v>0</v>
      </c>
      <c r="E1638" s="7">
        <f>SUM(HousingProblemsTbl5[[#This Row],[T2_est77]:[T2_est91]])</f>
        <v>10</v>
      </c>
      <c r="F1638" s="7">
        <v>10</v>
      </c>
      <c r="G1638" s="7">
        <v>35</v>
      </c>
      <c r="H1638" s="7">
        <v>80</v>
      </c>
      <c r="I1638" s="7">
        <f>SUM(HousingProblemsTbl5[[#This Row],[T7_est109]:[T7_est151]])</f>
        <v>125</v>
      </c>
      <c r="J1638" s="5">
        <f>IFERROR(HousingProblemsTbl5[[#This Row],[Total Rental Units with Severe Housing Problems and Equal to or less than 80% AMI]]/HousingProblemsTbl5[[#This Row],[Total Rental Units Equal to or less than 80% AMI]], "-")</f>
        <v>0.08</v>
      </c>
    </row>
    <row r="1639" spans="1:10" x14ac:dyDescent="0.2">
      <c r="A1639">
        <v>13133950100</v>
      </c>
      <c r="B1639" s="7">
        <v>15</v>
      </c>
      <c r="C1639" s="7">
        <v>0</v>
      </c>
      <c r="D1639" s="7">
        <v>0</v>
      </c>
      <c r="E1639" s="7">
        <f>SUM(HousingProblemsTbl5[[#This Row],[T2_est77]:[T2_est91]])</f>
        <v>15</v>
      </c>
      <c r="F1639" s="7">
        <v>55</v>
      </c>
      <c r="G1639" s="7">
        <v>15</v>
      </c>
      <c r="H1639" s="7">
        <v>10</v>
      </c>
      <c r="I1639" s="7">
        <f>SUM(HousingProblemsTbl5[[#This Row],[T7_est109]:[T7_est151]])</f>
        <v>80</v>
      </c>
      <c r="J1639" s="5">
        <f>IFERROR(HousingProblemsTbl5[[#This Row],[Total Rental Units with Severe Housing Problems and Equal to or less than 80% AMI]]/HousingProblemsTbl5[[#This Row],[Total Rental Units Equal to or less than 80% AMI]], "-")</f>
        <v>0.1875</v>
      </c>
    </row>
    <row r="1640" spans="1:10" x14ac:dyDescent="0.2">
      <c r="A1640">
        <v>13133950200</v>
      </c>
      <c r="B1640" s="7">
        <v>65</v>
      </c>
      <c r="C1640" s="7">
        <v>0</v>
      </c>
      <c r="D1640" s="7">
        <v>0</v>
      </c>
      <c r="E1640" s="7">
        <f>SUM(HousingProblemsTbl5[[#This Row],[T2_est77]:[T2_est91]])</f>
        <v>65</v>
      </c>
      <c r="F1640" s="7">
        <v>85</v>
      </c>
      <c r="G1640" s="7">
        <v>40</v>
      </c>
      <c r="H1640" s="7">
        <v>75</v>
      </c>
      <c r="I1640" s="7">
        <f>SUM(HousingProblemsTbl5[[#This Row],[T7_est109]:[T7_est151]])</f>
        <v>200</v>
      </c>
      <c r="J1640" s="5">
        <f>IFERROR(HousingProblemsTbl5[[#This Row],[Total Rental Units with Severe Housing Problems and Equal to or less than 80% AMI]]/HousingProblemsTbl5[[#This Row],[Total Rental Units Equal to or less than 80% AMI]], "-")</f>
        <v>0.32500000000000001</v>
      </c>
    </row>
    <row r="1641" spans="1:10" x14ac:dyDescent="0.2">
      <c r="A1641">
        <v>13133950301</v>
      </c>
      <c r="B1641" s="7">
        <v>0</v>
      </c>
      <c r="C1641" s="7">
        <v>30</v>
      </c>
      <c r="D1641" s="7">
        <v>0</v>
      </c>
      <c r="E1641" s="7">
        <f>SUM(HousingProblemsTbl5[[#This Row],[T2_est77]:[T2_est91]])</f>
        <v>30</v>
      </c>
      <c r="F1641" s="7">
        <v>10</v>
      </c>
      <c r="G1641" s="7">
        <v>30</v>
      </c>
      <c r="H1641" s="7">
        <v>0</v>
      </c>
      <c r="I1641" s="7">
        <f>SUM(HousingProblemsTbl5[[#This Row],[T7_est109]:[T7_est151]])</f>
        <v>40</v>
      </c>
      <c r="J1641" s="5">
        <f>IFERROR(HousingProblemsTbl5[[#This Row],[Total Rental Units with Severe Housing Problems and Equal to or less than 80% AMI]]/HousingProblemsTbl5[[#This Row],[Total Rental Units Equal to or less than 80% AMI]], "-")</f>
        <v>0.75</v>
      </c>
    </row>
    <row r="1642" spans="1:10" x14ac:dyDescent="0.2">
      <c r="A1642">
        <v>13133950302</v>
      </c>
      <c r="B1642" s="7">
        <v>0</v>
      </c>
      <c r="C1642" s="7">
        <v>0</v>
      </c>
      <c r="D1642" s="7">
        <v>4</v>
      </c>
      <c r="E1642" s="7">
        <f>SUM(HousingProblemsTbl5[[#This Row],[T2_est77]:[T2_est91]])</f>
        <v>4</v>
      </c>
      <c r="F1642" s="7">
        <v>0</v>
      </c>
      <c r="G1642" s="7">
        <v>30</v>
      </c>
      <c r="H1642" s="7">
        <v>25</v>
      </c>
      <c r="I1642" s="7">
        <f>SUM(HousingProblemsTbl5[[#This Row],[T7_est109]:[T7_est151]])</f>
        <v>55</v>
      </c>
      <c r="J1642" s="5">
        <f>IFERROR(HousingProblemsTbl5[[#This Row],[Total Rental Units with Severe Housing Problems and Equal to or less than 80% AMI]]/HousingProblemsTbl5[[#This Row],[Total Rental Units Equal to or less than 80% AMI]], "-")</f>
        <v>7.2727272727272724E-2</v>
      </c>
    </row>
    <row r="1643" spans="1:10" x14ac:dyDescent="0.2">
      <c r="A1643">
        <v>13133950304</v>
      </c>
      <c r="B1643" s="7">
        <v>10</v>
      </c>
      <c r="C1643" s="7">
        <v>0</v>
      </c>
      <c r="D1643" s="7">
        <v>0</v>
      </c>
      <c r="E1643" s="7">
        <f>SUM(HousingProblemsTbl5[[#This Row],[T2_est77]:[T2_est91]])</f>
        <v>10</v>
      </c>
      <c r="F1643" s="7">
        <v>10</v>
      </c>
      <c r="G1643" s="7">
        <v>10</v>
      </c>
      <c r="H1643" s="7">
        <v>105</v>
      </c>
      <c r="I1643" s="7">
        <f>SUM(HousingProblemsTbl5[[#This Row],[T7_est109]:[T7_est151]])</f>
        <v>125</v>
      </c>
      <c r="J1643" s="5">
        <f>IFERROR(HousingProblemsTbl5[[#This Row],[Total Rental Units with Severe Housing Problems and Equal to or less than 80% AMI]]/HousingProblemsTbl5[[#This Row],[Total Rental Units Equal to or less than 80% AMI]], "-")</f>
        <v>0.08</v>
      </c>
    </row>
    <row r="1644" spans="1:10" x14ac:dyDescent="0.2">
      <c r="A1644">
        <v>13133950305</v>
      </c>
      <c r="B1644" s="7">
        <v>160</v>
      </c>
      <c r="C1644" s="7">
        <v>15</v>
      </c>
      <c r="D1644" s="7">
        <v>10</v>
      </c>
      <c r="E1644" s="7">
        <f>SUM(HousingProblemsTbl5[[#This Row],[T2_est77]:[T2_est91]])</f>
        <v>185</v>
      </c>
      <c r="F1644" s="7">
        <v>160</v>
      </c>
      <c r="G1644" s="7">
        <v>170</v>
      </c>
      <c r="H1644" s="7">
        <v>180</v>
      </c>
      <c r="I1644" s="7">
        <f>SUM(HousingProblemsTbl5[[#This Row],[T7_est109]:[T7_est151]])</f>
        <v>510</v>
      </c>
      <c r="J1644" s="5">
        <f>IFERROR(HousingProblemsTbl5[[#This Row],[Total Rental Units with Severe Housing Problems and Equal to or less than 80% AMI]]/HousingProblemsTbl5[[#This Row],[Total Rental Units Equal to or less than 80% AMI]], "-")</f>
        <v>0.36274509803921567</v>
      </c>
    </row>
    <row r="1645" spans="1:10" x14ac:dyDescent="0.2">
      <c r="A1645">
        <v>13133950400</v>
      </c>
      <c r="B1645" s="7">
        <v>50</v>
      </c>
      <c r="C1645" s="7">
        <v>4</v>
      </c>
      <c r="D1645" s="7">
        <v>0</v>
      </c>
      <c r="E1645" s="7">
        <f>SUM(HousingProblemsTbl5[[#This Row],[T2_est77]:[T2_est91]])</f>
        <v>54</v>
      </c>
      <c r="F1645" s="7">
        <v>70</v>
      </c>
      <c r="G1645" s="7">
        <v>25</v>
      </c>
      <c r="H1645" s="7">
        <v>25</v>
      </c>
      <c r="I1645" s="7">
        <f>SUM(HousingProblemsTbl5[[#This Row],[T7_est109]:[T7_est151]])</f>
        <v>120</v>
      </c>
      <c r="J1645" s="5">
        <f>IFERROR(HousingProblemsTbl5[[#This Row],[Total Rental Units with Severe Housing Problems and Equal to or less than 80% AMI]]/HousingProblemsTbl5[[#This Row],[Total Rental Units Equal to or less than 80% AMI]], "-")</f>
        <v>0.45</v>
      </c>
    </row>
    <row r="1646" spans="1:10" x14ac:dyDescent="0.2">
      <c r="A1646">
        <v>13133950500</v>
      </c>
      <c r="B1646" s="7">
        <v>4</v>
      </c>
      <c r="C1646" s="7">
        <v>0</v>
      </c>
      <c r="D1646" s="7">
        <v>0</v>
      </c>
      <c r="E1646" s="7">
        <f>SUM(HousingProblemsTbl5[[#This Row],[T2_est77]:[T2_est91]])</f>
        <v>4</v>
      </c>
      <c r="F1646" s="7">
        <v>20</v>
      </c>
      <c r="G1646" s="7">
        <v>10</v>
      </c>
      <c r="H1646" s="7">
        <v>20</v>
      </c>
      <c r="I1646" s="7">
        <f>SUM(HousingProblemsTbl5[[#This Row],[T7_est109]:[T7_est151]])</f>
        <v>50</v>
      </c>
      <c r="J1646" s="5">
        <f>IFERROR(HousingProblemsTbl5[[#This Row],[Total Rental Units with Severe Housing Problems and Equal to or less than 80% AMI]]/HousingProblemsTbl5[[#This Row],[Total Rental Units Equal to or less than 80% AMI]], "-")</f>
        <v>0.08</v>
      </c>
    </row>
    <row r="1647" spans="1:10" x14ac:dyDescent="0.2">
      <c r="A1647">
        <v>13135050105</v>
      </c>
      <c r="B1647" s="7">
        <v>185</v>
      </c>
      <c r="C1647" s="7">
        <v>15</v>
      </c>
      <c r="D1647" s="7">
        <v>0</v>
      </c>
      <c r="E1647" s="7">
        <f>SUM(HousingProblemsTbl5[[#This Row],[T2_est77]:[T2_est91]])</f>
        <v>200</v>
      </c>
      <c r="F1647" s="7">
        <v>290</v>
      </c>
      <c r="G1647" s="7">
        <v>105</v>
      </c>
      <c r="H1647" s="7">
        <v>100</v>
      </c>
      <c r="I1647" s="7">
        <f>SUM(HousingProblemsTbl5[[#This Row],[T7_est109]:[T7_est151]])</f>
        <v>495</v>
      </c>
      <c r="J1647" s="5">
        <f>IFERROR(HousingProblemsTbl5[[#This Row],[Total Rental Units with Severe Housing Problems and Equal to or less than 80% AMI]]/HousingProblemsTbl5[[#This Row],[Total Rental Units Equal to or less than 80% AMI]], "-")</f>
        <v>0.40404040404040403</v>
      </c>
    </row>
    <row r="1648" spans="1:10" x14ac:dyDescent="0.2">
      <c r="A1648">
        <v>13135050110</v>
      </c>
      <c r="B1648" s="7">
        <v>245</v>
      </c>
      <c r="C1648" s="7">
        <v>30</v>
      </c>
      <c r="D1648" s="7">
        <v>10</v>
      </c>
      <c r="E1648" s="7">
        <f>SUM(HousingProblemsTbl5[[#This Row],[T2_est77]:[T2_est91]])</f>
        <v>285</v>
      </c>
      <c r="F1648" s="7">
        <v>280</v>
      </c>
      <c r="G1648" s="7">
        <v>30</v>
      </c>
      <c r="H1648" s="7">
        <v>10</v>
      </c>
      <c r="I1648" s="7">
        <f>SUM(HousingProblemsTbl5[[#This Row],[T7_est109]:[T7_est151]])</f>
        <v>320</v>
      </c>
      <c r="J1648" s="5">
        <f>IFERROR(HousingProblemsTbl5[[#This Row],[Total Rental Units with Severe Housing Problems and Equal to or less than 80% AMI]]/HousingProblemsTbl5[[#This Row],[Total Rental Units Equal to or less than 80% AMI]], "-")</f>
        <v>0.890625</v>
      </c>
    </row>
    <row r="1649" spans="1:10" x14ac:dyDescent="0.2">
      <c r="A1649">
        <v>13135050111</v>
      </c>
      <c r="B1649" s="7">
        <v>0</v>
      </c>
      <c r="C1649" s="7">
        <v>35</v>
      </c>
      <c r="D1649" s="7">
        <v>0</v>
      </c>
      <c r="E1649" s="7">
        <f>SUM(HousingProblemsTbl5[[#This Row],[T2_est77]:[T2_est91]])</f>
        <v>35</v>
      </c>
      <c r="F1649" s="7">
        <v>0</v>
      </c>
      <c r="G1649" s="7">
        <v>80</v>
      </c>
      <c r="H1649" s="7">
        <v>50</v>
      </c>
      <c r="I1649" s="7">
        <f>SUM(HousingProblemsTbl5[[#This Row],[T7_est109]:[T7_est151]])</f>
        <v>130</v>
      </c>
      <c r="J1649" s="5">
        <f>IFERROR(HousingProblemsTbl5[[#This Row],[Total Rental Units with Severe Housing Problems and Equal to or less than 80% AMI]]/HousingProblemsTbl5[[#This Row],[Total Rental Units Equal to or less than 80% AMI]], "-")</f>
        <v>0.26923076923076922</v>
      </c>
    </row>
    <row r="1650" spans="1:10" x14ac:dyDescent="0.2">
      <c r="A1650">
        <v>13135050112</v>
      </c>
      <c r="B1650" s="7">
        <v>55</v>
      </c>
      <c r="C1650" s="7">
        <v>10</v>
      </c>
      <c r="D1650" s="7">
        <v>0</v>
      </c>
      <c r="E1650" s="7">
        <f>SUM(HousingProblemsTbl5[[#This Row],[T2_est77]:[T2_est91]])</f>
        <v>65</v>
      </c>
      <c r="F1650" s="7">
        <v>120</v>
      </c>
      <c r="G1650" s="7">
        <v>10</v>
      </c>
      <c r="H1650" s="7">
        <v>80</v>
      </c>
      <c r="I1650" s="7">
        <f>SUM(HousingProblemsTbl5[[#This Row],[T7_est109]:[T7_est151]])</f>
        <v>210</v>
      </c>
      <c r="J1650" s="5">
        <f>IFERROR(HousingProblemsTbl5[[#This Row],[Total Rental Units with Severe Housing Problems and Equal to or less than 80% AMI]]/HousingProblemsTbl5[[#This Row],[Total Rental Units Equal to or less than 80% AMI]], "-")</f>
        <v>0.30952380952380953</v>
      </c>
    </row>
    <row r="1651" spans="1:10" x14ac:dyDescent="0.2">
      <c r="A1651">
        <v>13135050113</v>
      </c>
      <c r="B1651" s="7">
        <v>105</v>
      </c>
      <c r="C1651" s="7">
        <v>0</v>
      </c>
      <c r="D1651" s="7">
        <v>0</v>
      </c>
      <c r="E1651" s="7">
        <f>SUM(HousingProblemsTbl5[[#This Row],[T2_est77]:[T2_est91]])</f>
        <v>105</v>
      </c>
      <c r="F1651" s="7">
        <v>130</v>
      </c>
      <c r="G1651" s="7">
        <v>30</v>
      </c>
      <c r="H1651" s="7">
        <v>115</v>
      </c>
      <c r="I1651" s="7">
        <f>SUM(HousingProblemsTbl5[[#This Row],[T7_est109]:[T7_est151]])</f>
        <v>275</v>
      </c>
      <c r="J1651" s="5">
        <f>IFERROR(HousingProblemsTbl5[[#This Row],[Total Rental Units with Severe Housing Problems and Equal to or less than 80% AMI]]/HousingProblemsTbl5[[#This Row],[Total Rental Units Equal to or less than 80% AMI]], "-")</f>
        <v>0.38181818181818183</v>
      </c>
    </row>
    <row r="1652" spans="1:10" x14ac:dyDescent="0.2">
      <c r="A1652">
        <v>13135050114</v>
      </c>
      <c r="B1652" s="7">
        <v>20</v>
      </c>
      <c r="C1652" s="7">
        <v>15</v>
      </c>
      <c r="D1652" s="7">
        <v>0</v>
      </c>
      <c r="E1652" s="7">
        <f>SUM(HousingProblemsTbl5[[#This Row],[T2_est77]:[T2_est91]])</f>
        <v>35</v>
      </c>
      <c r="F1652" s="7">
        <v>60</v>
      </c>
      <c r="G1652" s="7">
        <v>40</v>
      </c>
      <c r="H1652" s="7">
        <v>20</v>
      </c>
      <c r="I1652" s="7">
        <f>SUM(HousingProblemsTbl5[[#This Row],[T7_est109]:[T7_est151]])</f>
        <v>120</v>
      </c>
      <c r="J1652" s="5">
        <f>IFERROR(HousingProblemsTbl5[[#This Row],[Total Rental Units with Severe Housing Problems and Equal to or less than 80% AMI]]/HousingProblemsTbl5[[#This Row],[Total Rental Units Equal to or less than 80% AMI]], "-")</f>
        <v>0.29166666666666669</v>
      </c>
    </row>
    <row r="1653" spans="1:10" x14ac:dyDescent="0.2">
      <c r="A1653">
        <v>13135050115</v>
      </c>
      <c r="B1653" s="7">
        <v>85</v>
      </c>
      <c r="C1653" s="7">
        <v>0</v>
      </c>
      <c r="D1653" s="7">
        <v>0</v>
      </c>
      <c r="E1653" s="7">
        <f>SUM(HousingProblemsTbl5[[#This Row],[T2_est77]:[T2_est91]])</f>
        <v>85</v>
      </c>
      <c r="F1653" s="7">
        <v>120</v>
      </c>
      <c r="G1653" s="7">
        <v>20</v>
      </c>
      <c r="H1653" s="7">
        <v>145</v>
      </c>
      <c r="I1653" s="7">
        <f>SUM(HousingProblemsTbl5[[#This Row],[T7_est109]:[T7_est151]])</f>
        <v>285</v>
      </c>
      <c r="J1653" s="5">
        <f>IFERROR(HousingProblemsTbl5[[#This Row],[Total Rental Units with Severe Housing Problems and Equal to or less than 80% AMI]]/HousingProblemsTbl5[[#This Row],[Total Rental Units Equal to or less than 80% AMI]], "-")</f>
        <v>0.2982456140350877</v>
      </c>
    </row>
    <row r="1654" spans="1:10" x14ac:dyDescent="0.2">
      <c r="A1654">
        <v>13135050116</v>
      </c>
      <c r="B1654" s="7">
        <v>0</v>
      </c>
      <c r="C1654" s="7">
        <v>0</v>
      </c>
      <c r="D1654" s="7">
        <v>0</v>
      </c>
      <c r="E1654" s="7">
        <f>SUM(HousingProblemsTbl5[[#This Row],[T2_est77]:[T2_est91]])</f>
        <v>0</v>
      </c>
      <c r="F1654" s="7">
        <v>0</v>
      </c>
      <c r="G1654" s="7">
        <v>0</v>
      </c>
      <c r="H1654" s="7">
        <v>0</v>
      </c>
      <c r="I1654" s="7">
        <f>SUM(HousingProblemsTbl5[[#This Row],[T7_est109]:[T7_est151]])</f>
        <v>0</v>
      </c>
      <c r="J165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55" spans="1:10" x14ac:dyDescent="0.2">
      <c r="A1655">
        <v>13135050117</v>
      </c>
      <c r="B1655" s="7">
        <v>0</v>
      </c>
      <c r="C1655" s="7">
        <v>0</v>
      </c>
      <c r="D1655" s="7">
        <v>0</v>
      </c>
      <c r="E1655" s="7">
        <f>SUM(HousingProblemsTbl5[[#This Row],[T2_est77]:[T2_est91]])</f>
        <v>0</v>
      </c>
      <c r="F1655" s="7">
        <v>0</v>
      </c>
      <c r="G1655" s="7">
        <v>0</v>
      </c>
      <c r="H1655" s="7">
        <v>60</v>
      </c>
      <c r="I1655" s="7">
        <f>SUM(HousingProblemsTbl5[[#This Row],[T7_est109]:[T7_est151]])</f>
        <v>60</v>
      </c>
      <c r="J165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56" spans="1:10" x14ac:dyDescent="0.2">
      <c r="A1656">
        <v>13135050118</v>
      </c>
      <c r="B1656" s="7">
        <v>45</v>
      </c>
      <c r="C1656" s="7">
        <v>0</v>
      </c>
      <c r="D1656" s="7">
        <v>0</v>
      </c>
      <c r="E1656" s="7">
        <f>SUM(HousingProblemsTbl5[[#This Row],[T2_est77]:[T2_est91]])</f>
        <v>45</v>
      </c>
      <c r="F1656" s="7">
        <v>45</v>
      </c>
      <c r="G1656" s="7">
        <v>55</v>
      </c>
      <c r="H1656" s="7">
        <v>55</v>
      </c>
      <c r="I1656" s="7">
        <f>SUM(HousingProblemsTbl5[[#This Row],[T7_est109]:[T7_est151]])</f>
        <v>155</v>
      </c>
      <c r="J1656" s="5">
        <f>IFERROR(HousingProblemsTbl5[[#This Row],[Total Rental Units with Severe Housing Problems and Equal to or less than 80% AMI]]/HousingProblemsTbl5[[#This Row],[Total Rental Units Equal to or less than 80% AMI]], "-")</f>
        <v>0.29032258064516131</v>
      </c>
    </row>
    <row r="1657" spans="1:10" x14ac:dyDescent="0.2">
      <c r="A1657">
        <v>13135050119</v>
      </c>
      <c r="B1657" s="7">
        <v>0</v>
      </c>
      <c r="C1657" s="7">
        <v>45</v>
      </c>
      <c r="D1657" s="7">
        <v>0</v>
      </c>
      <c r="E1657" s="7">
        <f>SUM(HousingProblemsTbl5[[#This Row],[T2_est77]:[T2_est91]])</f>
        <v>45</v>
      </c>
      <c r="F1657" s="7">
        <v>0</v>
      </c>
      <c r="G1657" s="7">
        <v>90</v>
      </c>
      <c r="H1657" s="7">
        <v>115</v>
      </c>
      <c r="I1657" s="7">
        <f>SUM(HousingProblemsTbl5[[#This Row],[T7_est109]:[T7_est151]])</f>
        <v>205</v>
      </c>
      <c r="J1657" s="5">
        <f>IFERROR(HousingProblemsTbl5[[#This Row],[Total Rental Units with Severe Housing Problems and Equal to or less than 80% AMI]]/HousingProblemsTbl5[[#This Row],[Total Rental Units Equal to or less than 80% AMI]], "-")</f>
        <v>0.21951219512195122</v>
      </c>
    </row>
    <row r="1658" spans="1:10" x14ac:dyDescent="0.2">
      <c r="A1658">
        <v>13135050120</v>
      </c>
      <c r="B1658" s="7">
        <v>0</v>
      </c>
      <c r="C1658" s="7">
        <v>0</v>
      </c>
      <c r="D1658" s="7">
        <v>0</v>
      </c>
      <c r="E1658" s="7">
        <f>SUM(HousingProblemsTbl5[[#This Row],[T2_est77]:[T2_est91]])</f>
        <v>0</v>
      </c>
      <c r="F1658" s="7">
        <v>0</v>
      </c>
      <c r="G1658" s="7">
        <v>0</v>
      </c>
      <c r="H1658" s="7">
        <v>20</v>
      </c>
      <c r="I1658" s="7">
        <f>SUM(HousingProblemsTbl5[[#This Row],[T7_est109]:[T7_est151]])</f>
        <v>20</v>
      </c>
      <c r="J165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59" spans="1:10" x14ac:dyDescent="0.2">
      <c r="A1659">
        <v>13135050121</v>
      </c>
      <c r="B1659" s="7">
        <v>40</v>
      </c>
      <c r="C1659" s="7">
        <v>0</v>
      </c>
      <c r="D1659" s="7">
        <v>0</v>
      </c>
      <c r="E1659" s="7">
        <f>SUM(HousingProblemsTbl5[[#This Row],[T2_est77]:[T2_est91]])</f>
        <v>40</v>
      </c>
      <c r="F1659" s="7">
        <v>40</v>
      </c>
      <c r="G1659" s="7">
        <v>0</v>
      </c>
      <c r="H1659" s="7">
        <v>20</v>
      </c>
      <c r="I1659" s="7">
        <f>SUM(HousingProblemsTbl5[[#This Row],[T7_est109]:[T7_est151]])</f>
        <v>60</v>
      </c>
      <c r="J1659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660" spans="1:10" x14ac:dyDescent="0.2">
      <c r="A1660">
        <v>13135050205</v>
      </c>
      <c r="B1660" s="7">
        <v>100</v>
      </c>
      <c r="C1660" s="7">
        <v>85</v>
      </c>
      <c r="D1660" s="7">
        <v>10</v>
      </c>
      <c r="E1660" s="7">
        <f>SUM(HousingProblemsTbl5[[#This Row],[T2_est77]:[T2_est91]])</f>
        <v>195</v>
      </c>
      <c r="F1660" s="7">
        <v>125</v>
      </c>
      <c r="G1660" s="7">
        <v>155</v>
      </c>
      <c r="H1660" s="7">
        <v>100</v>
      </c>
      <c r="I1660" s="7">
        <f>SUM(HousingProblemsTbl5[[#This Row],[T7_est109]:[T7_est151]])</f>
        <v>380</v>
      </c>
      <c r="J1660" s="5">
        <f>IFERROR(HousingProblemsTbl5[[#This Row],[Total Rental Units with Severe Housing Problems and Equal to or less than 80% AMI]]/HousingProblemsTbl5[[#This Row],[Total Rental Units Equal to or less than 80% AMI]], "-")</f>
        <v>0.51315789473684215</v>
      </c>
    </row>
    <row r="1661" spans="1:10" x14ac:dyDescent="0.2">
      <c r="A1661">
        <v>13135050215</v>
      </c>
      <c r="B1661" s="7">
        <v>75</v>
      </c>
      <c r="C1661" s="7">
        <v>30</v>
      </c>
      <c r="D1661" s="7">
        <v>10</v>
      </c>
      <c r="E1661" s="7">
        <f>SUM(HousingProblemsTbl5[[#This Row],[T2_est77]:[T2_est91]])</f>
        <v>115</v>
      </c>
      <c r="F1661" s="7">
        <v>75</v>
      </c>
      <c r="G1661" s="7">
        <v>100</v>
      </c>
      <c r="H1661" s="7">
        <v>190</v>
      </c>
      <c r="I1661" s="7">
        <f>SUM(HousingProblemsTbl5[[#This Row],[T7_est109]:[T7_est151]])</f>
        <v>365</v>
      </c>
      <c r="J1661" s="5">
        <f>IFERROR(HousingProblemsTbl5[[#This Row],[Total Rental Units with Severe Housing Problems and Equal to or less than 80% AMI]]/HousingProblemsTbl5[[#This Row],[Total Rental Units Equal to or less than 80% AMI]], "-")</f>
        <v>0.31506849315068491</v>
      </c>
    </row>
    <row r="1662" spans="1:10" x14ac:dyDescent="0.2">
      <c r="A1662">
        <v>13135050218</v>
      </c>
      <c r="B1662" s="7">
        <v>110</v>
      </c>
      <c r="C1662" s="7">
        <v>0</v>
      </c>
      <c r="D1662" s="7">
        <v>30</v>
      </c>
      <c r="E1662" s="7">
        <f>SUM(HousingProblemsTbl5[[#This Row],[T2_est77]:[T2_est91]])</f>
        <v>140</v>
      </c>
      <c r="F1662" s="7">
        <v>175</v>
      </c>
      <c r="G1662" s="7">
        <v>60</v>
      </c>
      <c r="H1662" s="7">
        <v>140</v>
      </c>
      <c r="I1662" s="7">
        <f>SUM(HousingProblemsTbl5[[#This Row],[T7_est109]:[T7_est151]])</f>
        <v>375</v>
      </c>
      <c r="J1662" s="5">
        <f>IFERROR(HousingProblemsTbl5[[#This Row],[Total Rental Units with Severe Housing Problems and Equal to or less than 80% AMI]]/HousingProblemsTbl5[[#This Row],[Total Rental Units Equal to or less than 80% AMI]], "-")</f>
        <v>0.37333333333333335</v>
      </c>
    </row>
    <row r="1663" spans="1:10" x14ac:dyDescent="0.2">
      <c r="A1663">
        <v>13135050219</v>
      </c>
      <c r="B1663" s="7">
        <v>60</v>
      </c>
      <c r="C1663" s="7">
        <v>50</v>
      </c>
      <c r="D1663" s="7">
        <v>15</v>
      </c>
      <c r="E1663" s="7">
        <f>SUM(HousingProblemsTbl5[[#This Row],[T2_est77]:[T2_est91]])</f>
        <v>125</v>
      </c>
      <c r="F1663" s="7">
        <v>130</v>
      </c>
      <c r="G1663" s="7">
        <v>145</v>
      </c>
      <c r="H1663" s="7">
        <v>35</v>
      </c>
      <c r="I1663" s="7">
        <f>SUM(HousingProblemsTbl5[[#This Row],[T7_est109]:[T7_est151]])</f>
        <v>310</v>
      </c>
      <c r="J1663" s="5">
        <f>IFERROR(HousingProblemsTbl5[[#This Row],[Total Rental Units with Severe Housing Problems and Equal to or less than 80% AMI]]/HousingProblemsTbl5[[#This Row],[Total Rental Units Equal to or less than 80% AMI]], "-")</f>
        <v>0.40322580645161288</v>
      </c>
    </row>
    <row r="1664" spans="1:10" x14ac:dyDescent="0.2">
      <c r="A1664">
        <v>13135050221</v>
      </c>
      <c r="B1664" s="7">
        <v>0</v>
      </c>
      <c r="C1664" s="7">
        <v>80</v>
      </c>
      <c r="D1664" s="7">
        <v>0</v>
      </c>
      <c r="E1664" s="7">
        <f>SUM(HousingProblemsTbl5[[#This Row],[T2_est77]:[T2_est91]])</f>
        <v>80</v>
      </c>
      <c r="F1664" s="7">
        <v>110</v>
      </c>
      <c r="G1664" s="7">
        <v>105</v>
      </c>
      <c r="H1664" s="7">
        <v>220</v>
      </c>
      <c r="I1664" s="7">
        <f>SUM(HousingProblemsTbl5[[#This Row],[T7_est109]:[T7_est151]])</f>
        <v>435</v>
      </c>
      <c r="J1664" s="5">
        <f>IFERROR(HousingProblemsTbl5[[#This Row],[Total Rental Units with Severe Housing Problems and Equal to or less than 80% AMI]]/HousingProblemsTbl5[[#This Row],[Total Rental Units Equal to or less than 80% AMI]], "-")</f>
        <v>0.18390804597701149</v>
      </c>
    </row>
    <row r="1665" spans="1:10" x14ac:dyDescent="0.2">
      <c r="A1665">
        <v>13135050222</v>
      </c>
      <c r="B1665" s="7">
        <v>75</v>
      </c>
      <c r="C1665" s="7">
        <v>165</v>
      </c>
      <c r="D1665" s="7">
        <v>4</v>
      </c>
      <c r="E1665" s="7">
        <f>SUM(HousingProblemsTbl5[[#This Row],[T2_est77]:[T2_est91]])</f>
        <v>244</v>
      </c>
      <c r="F1665" s="7">
        <v>90</v>
      </c>
      <c r="G1665" s="7">
        <v>205</v>
      </c>
      <c r="H1665" s="7">
        <v>505</v>
      </c>
      <c r="I1665" s="7">
        <f>SUM(HousingProblemsTbl5[[#This Row],[T7_est109]:[T7_est151]])</f>
        <v>800</v>
      </c>
      <c r="J1665" s="5">
        <f>IFERROR(HousingProblemsTbl5[[#This Row],[Total Rental Units with Severe Housing Problems and Equal to or less than 80% AMI]]/HousingProblemsTbl5[[#This Row],[Total Rental Units Equal to or less than 80% AMI]], "-")</f>
        <v>0.30499999999999999</v>
      </c>
    </row>
    <row r="1666" spans="1:10" x14ac:dyDescent="0.2">
      <c r="A1666">
        <v>13135050223</v>
      </c>
      <c r="B1666" s="7">
        <v>220</v>
      </c>
      <c r="C1666" s="7">
        <v>25</v>
      </c>
      <c r="D1666" s="7">
        <v>0</v>
      </c>
      <c r="E1666" s="7">
        <f>SUM(HousingProblemsTbl5[[#This Row],[T2_est77]:[T2_est91]])</f>
        <v>245</v>
      </c>
      <c r="F1666" s="7">
        <v>250</v>
      </c>
      <c r="G1666" s="7">
        <v>115</v>
      </c>
      <c r="H1666" s="7">
        <v>250</v>
      </c>
      <c r="I1666" s="7">
        <f>SUM(HousingProblemsTbl5[[#This Row],[T7_est109]:[T7_est151]])</f>
        <v>615</v>
      </c>
      <c r="J1666" s="5">
        <f>IFERROR(HousingProblemsTbl5[[#This Row],[Total Rental Units with Severe Housing Problems and Equal to or less than 80% AMI]]/HousingProblemsTbl5[[#This Row],[Total Rental Units Equal to or less than 80% AMI]], "-")</f>
        <v>0.3983739837398374</v>
      </c>
    </row>
    <row r="1667" spans="1:10" x14ac:dyDescent="0.2">
      <c r="A1667">
        <v>13135050224</v>
      </c>
      <c r="B1667" s="7">
        <v>35</v>
      </c>
      <c r="C1667" s="7">
        <v>30</v>
      </c>
      <c r="D1667" s="7">
        <v>80</v>
      </c>
      <c r="E1667" s="7">
        <f>SUM(HousingProblemsTbl5[[#This Row],[T2_est77]:[T2_est91]])</f>
        <v>145</v>
      </c>
      <c r="F1667" s="7">
        <v>35</v>
      </c>
      <c r="G1667" s="7">
        <v>30</v>
      </c>
      <c r="H1667" s="7">
        <v>100</v>
      </c>
      <c r="I1667" s="7">
        <f>SUM(HousingProblemsTbl5[[#This Row],[T7_est109]:[T7_est151]])</f>
        <v>165</v>
      </c>
      <c r="J1667" s="5">
        <f>IFERROR(HousingProblemsTbl5[[#This Row],[Total Rental Units with Severe Housing Problems and Equal to or less than 80% AMI]]/HousingProblemsTbl5[[#This Row],[Total Rental Units Equal to or less than 80% AMI]], "-")</f>
        <v>0.87878787878787878</v>
      </c>
    </row>
    <row r="1668" spans="1:10" x14ac:dyDescent="0.2">
      <c r="A1668">
        <v>13135050225</v>
      </c>
      <c r="B1668" s="7">
        <v>50</v>
      </c>
      <c r="C1668" s="7">
        <v>45</v>
      </c>
      <c r="D1668" s="7">
        <v>55</v>
      </c>
      <c r="E1668" s="7">
        <f>SUM(HousingProblemsTbl5[[#This Row],[T2_est77]:[T2_est91]])</f>
        <v>150</v>
      </c>
      <c r="F1668" s="7">
        <v>95</v>
      </c>
      <c r="G1668" s="7">
        <v>135</v>
      </c>
      <c r="H1668" s="7">
        <v>250</v>
      </c>
      <c r="I1668" s="7">
        <f>SUM(HousingProblemsTbl5[[#This Row],[T7_est109]:[T7_est151]])</f>
        <v>480</v>
      </c>
      <c r="J1668" s="5">
        <f>IFERROR(HousingProblemsTbl5[[#This Row],[Total Rental Units with Severe Housing Problems and Equal to or less than 80% AMI]]/HousingProblemsTbl5[[#This Row],[Total Rental Units Equal to or less than 80% AMI]], "-")</f>
        <v>0.3125</v>
      </c>
    </row>
    <row r="1669" spans="1:10" x14ac:dyDescent="0.2">
      <c r="A1669">
        <v>13135050226</v>
      </c>
      <c r="B1669" s="7">
        <v>95</v>
      </c>
      <c r="C1669" s="7">
        <v>50</v>
      </c>
      <c r="D1669" s="7">
        <v>0</v>
      </c>
      <c r="E1669" s="7">
        <f>SUM(HousingProblemsTbl5[[#This Row],[T2_est77]:[T2_est91]])</f>
        <v>145</v>
      </c>
      <c r="F1669" s="7">
        <v>95</v>
      </c>
      <c r="G1669" s="7">
        <v>50</v>
      </c>
      <c r="H1669" s="7">
        <v>185</v>
      </c>
      <c r="I1669" s="7">
        <f>SUM(HousingProblemsTbl5[[#This Row],[T7_est109]:[T7_est151]])</f>
        <v>330</v>
      </c>
      <c r="J1669" s="5">
        <f>IFERROR(HousingProblemsTbl5[[#This Row],[Total Rental Units with Severe Housing Problems and Equal to or less than 80% AMI]]/HousingProblemsTbl5[[#This Row],[Total Rental Units Equal to or less than 80% AMI]], "-")</f>
        <v>0.43939393939393939</v>
      </c>
    </row>
    <row r="1670" spans="1:10" x14ac:dyDescent="0.2">
      <c r="A1670">
        <v>13135050227</v>
      </c>
      <c r="B1670" s="7">
        <v>0</v>
      </c>
      <c r="C1670" s="7">
        <v>0</v>
      </c>
      <c r="D1670" s="7">
        <v>0</v>
      </c>
      <c r="E1670" s="7">
        <f>SUM(HousingProblemsTbl5[[#This Row],[T2_est77]:[T2_est91]])</f>
        <v>0</v>
      </c>
      <c r="F1670" s="7">
        <v>0</v>
      </c>
      <c r="G1670" s="7">
        <v>0</v>
      </c>
      <c r="H1670" s="7">
        <v>15</v>
      </c>
      <c r="I1670" s="7">
        <f>SUM(HousingProblemsTbl5[[#This Row],[T7_est109]:[T7_est151]])</f>
        <v>15</v>
      </c>
      <c r="J167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71" spans="1:10" x14ac:dyDescent="0.2">
      <c r="A1671">
        <v>13135050228</v>
      </c>
      <c r="B1671" s="7">
        <v>115</v>
      </c>
      <c r="C1671" s="7">
        <v>150</v>
      </c>
      <c r="D1671" s="7">
        <v>0</v>
      </c>
      <c r="E1671" s="7">
        <f>SUM(HousingProblemsTbl5[[#This Row],[T2_est77]:[T2_est91]])</f>
        <v>265</v>
      </c>
      <c r="F1671" s="7">
        <v>120</v>
      </c>
      <c r="G1671" s="7">
        <v>200</v>
      </c>
      <c r="H1671" s="7">
        <v>230</v>
      </c>
      <c r="I1671" s="7">
        <f>SUM(HousingProblemsTbl5[[#This Row],[T7_est109]:[T7_est151]])</f>
        <v>550</v>
      </c>
      <c r="J1671" s="5">
        <f>IFERROR(HousingProblemsTbl5[[#This Row],[Total Rental Units with Severe Housing Problems and Equal to or less than 80% AMI]]/HousingProblemsTbl5[[#This Row],[Total Rental Units Equal to or less than 80% AMI]], "-")</f>
        <v>0.48181818181818181</v>
      </c>
    </row>
    <row r="1672" spans="1:10" x14ac:dyDescent="0.2">
      <c r="A1672">
        <v>13135050229</v>
      </c>
      <c r="B1672" s="7">
        <v>130</v>
      </c>
      <c r="C1672" s="7">
        <v>60</v>
      </c>
      <c r="D1672" s="7">
        <v>50</v>
      </c>
      <c r="E1672" s="7">
        <f>SUM(HousingProblemsTbl5[[#This Row],[T2_est77]:[T2_est91]])</f>
        <v>240</v>
      </c>
      <c r="F1672" s="7">
        <v>150</v>
      </c>
      <c r="G1672" s="7">
        <v>275</v>
      </c>
      <c r="H1672" s="7">
        <v>265</v>
      </c>
      <c r="I1672" s="7">
        <f>SUM(HousingProblemsTbl5[[#This Row],[T7_est109]:[T7_est151]])</f>
        <v>690</v>
      </c>
      <c r="J1672" s="5">
        <f>IFERROR(HousingProblemsTbl5[[#This Row],[Total Rental Units with Severe Housing Problems and Equal to or less than 80% AMI]]/HousingProblemsTbl5[[#This Row],[Total Rental Units Equal to or less than 80% AMI]], "-")</f>
        <v>0.34782608695652173</v>
      </c>
    </row>
    <row r="1673" spans="1:10" x14ac:dyDescent="0.2">
      <c r="A1673">
        <v>13135050230</v>
      </c>
      <c r="B1673" s="7">
        <v>90</v>
      </c>
      <c r="C1673" s="7">
        <v>125</v>
      </c>
      <c r="D1673" s="7">
        <v>0</v>
      </c>
      <c r="E1673" s="7">
        <f>SUM(HousingProblemsTbl5[[#This Row],[T2_est77]:[T2_est91]])</f>
        <v>215</v>
      </c>
      <c r="F1673" s="7">
        <v>120</v>
      </c>
      <c r="G1673" s="7">
        <v>200</v>
      </c>
      <c r="H1673" s="7">
        <v>180</v>
      </c>
      <c r="I1673" s="7">
        <f>SUM(HousingProblemsTbl5[[#This Row],[T7_est109]:[T7_est151]])</f>
        <v>500</v>
      </c>
      <c r="J1673" s="5">
        <f>IFERROR(HousingProblemsTbl5[[#This Row],[Total Rental Units with Severe Housing Problems and Equal to or less than 80% AMI]]/HousingProblemsTbl5[[#This Row],[Total Rental Units Equal to or less than 80% AMI]], "-")</f>
        <v>0.43</v>
      </c>
    </row>
    <row r="1674" spans="1:10" x14ac:dyDescent="0.2">
      <c r="A1674">
        <v>13135050231</v>
      </c>
      <c r="B1674" s="7">
        <v>70</v>
      </c>
      <c r="C1674" s="7">
        <v>130</v>
      </c>
      <c r="D1674" s="7">
        <v>115</v>
      </c>
      <c r="E1674" s="7">
        <f>SUM(HousingProblemsTbl5[[#This Row],[T2_est77]:[T2_est91]])</f>
        <v>315</v>
      </c>
      <c r="F1674" s="7">
        <v>170</v>
      </c>
      <c r="G1674" s="7">
        <v>150</v>
      </c>
      <c r="H1674" s="7">
        <v>230</v>
      </c>
      <c r="I1674" s="7">
        <f>SUM(HousingProblemsTbl5[[#This Row],[T7_est109]:[T7_est151]])</f>
        <v>550</v>
      </c>
      <c r="J1674" s="5">
        <f>IFERROR(HousingProblemsTbl5[[#This Row],[Total Rental Units with Severe Housing Problems and Equal to or less than 80% AMI]]/HousingProblemsTbl5[[#This Row],[Total Rental Units Equal to or less than 80% AMI]], "-")</f>
        <v>0.57272727272727275</v>
      </c>
    </row>
    <row r="1675" spans="1:10" x14ac:dyDescent="0.2">
      <c r="A1675">
        <v>13135050232</v>
      </c>
      <c r="B1675" s="7">
        <v>0</v>
      </c>
      <c r="C1675" s="7">
        <v>20</v>
      </c>
      <c r="D1675" s="7">
        <v>0</v>
      </c>
      <c r="E1675" s="7">
        <f>SUM(HousingProblemsTbl5[[#This Row],[T2_est77]:[T2_est91]])</f>
        <v>20</v>
      </c>
      <c r="F1675" s="7">
        <v>0</v>
      </c>
      <c r="G1675" s="7">
        <v>20</v>
      </c>
      <c r="H1675" s="7">
        <v>0</v>
      </c>
      <c r="I1675" s="7">
        <f>SUM(HousingProblemsTbl5[[#This Row],[T7_est109]:[T7_est151]])</f>
        <v>20</v>
      </c>
      <c r="J167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676" spans="1:10" x14ac:dyDescent="0.2">
      <c r="A1676">
        <v>13135050233</v>
      </c>
      <c r="B1676" s="7">
        <v>40</v>
      </c>
      <c r="C1676" s="7">
        <v>20</v>
      </c>
      <c r="D1676" s="7">
        <v>0</v>
      </c>
      <c r="E1676" s="7">
        <f>SUM(HousingProblemsTbl5[[#This Row],[T2_est77]:[T2_est91]])</f>
        <v>60</v>
      </c>
      <c r="F1676" s="7">
        <v>40</v>
      </c>
      <c r="G1676" s="7">
        <v>25</v>
      </c>
      <c r="H1676" s="7">
        <v>80</v>
      </c>
      <c r="I1676" s="7">
        <f>SUM(HousingProblemsTbl5[[#This Row],[T7_est109]:[T7_est151]])</f>
        <v>145</v>
      </c>
      <c r="J1676" s="5">
        <f>IFERROR(HousingProblemsTbl5[[#This Row],[Total Rental Units with Severe Housing Problems and Equal to or less than 80% AMI]]/HousingProblemsTbl5[[#This Row],[Total Rental Units Equal to or less than 80% AMI]], "-")</f>
        <v>0.41379310344827586</v>
      </c>
    </row>
    <row r="1677" spans="1:10" x14ac:dyDescent="0.2">
      <c r="A1677">
        <v>13135050234</v>
      </c>
      <c r="B1677" s="7">
        <v>20</v>
      </c>
      <c r="C1677" s="7">
        <v>0</v>
      </c>
      <c r="D1677" s="7">
        <v>15</v>
      </c>
      <c r="E1677" s="7">
        <f>SUM(HousingProblemsTbl5[[#This Row],[T2_est77]:[T2_est91]])</f>
        <v>35</v>
      </c>
      <c r="F1677" s="7">
        <v>20</v>
      </c>
      <c r="G1677" s="7">
        <v>0</v>
      </c>
      <c r="H1677" s="7">
        <v>150</v>
      </c>
      <c r="I1677" s="7">
        <f>SUM(HousingProblemsTbl5[[#This Row],[T7_est109]:[T7_est151]])</f>
        <v>170</v>
      </c>
      <c r="J1677" s="5">
        <f>IFERROR(HousingProblemsTbl5[[#This Row],[Total Rental Units with Severe Housing Problems and Equal to or less than 80% AMI]]/HousingProblemsTbl5[[#This Row],[Total Rental Units Equal to or less than 80% AMI]], "-")</f>
        <v>0.20588235294117646</v>
      </c>
    </row>
    <row r="1678" spans="1:10" x14ac:dyDescent="0.2">
      <c r="A1678">
        <v>13135050235</v>
      </c>
      <c r="B1678" s="7">
        <v>35</v>
      </c>
      <c r="C1678" s="7">
        <v>0</v>
      </c>
      <c r="D1678" s="7">
        <v>0</v>
      </c>
      <c r="E1678" s="7">
        <f>SUM(HousingProblemsTbl5[[#This Row],[T2_est77]:[T2_est91]])</f>
        <v>35</v>
      </c>
      <c r="F1678" s="7">
        <v>35</v>
      </c>
      <c r="G1678" s="7">
        <v>0</v>
      </c>
      <c r="H1678" s="7">
        <v>0</v>
      </c>
      <c r="I1678" s="7">
        <f>SUM(HousingProblemsTbl5[[#This Row],[T7_est109]:[T7_est151]])</f>
        <v>35</v>
      </c>
      <c r="J167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679" spans="1:10" x14ac:dyDescent="0.2">
      <c r="A1679">
        <v>13135050236</v>
      </c>
      <c r="B1679" s="7">
        <v>120</v>
      </c>
      <c r="C1679" s="7">
        <v>30</v>
      </c>
      <c r="D1679" s="7">
        <v>15</v>
      </c>
      <c r="E1679" s="7">
        <f>SUM(HousingProblemsTbl5[[#This Row],[T2_est77]:[T2_est91]])</f>
        <v>165</v>
      </c>
      <c r="F1679" s="7">
        <v>200</v>
      </c>
      <c r="G1679" s="7">
        <v>30</v>
      </c>
      <c r="H1679" s="7">
        <v>65</v>
      </c>
      <c r="I1679" s="7">
        <f>SUM(HousingProblemsTbl5[[#This Row],[T7_est109]:[T7_est151]])</f>
        <v>295</v>
      </c>
      <c r="J1679" s="5">
        <f>IFERROR(HousingProblemsTbl5[[#This Row],[Total Rental Units with Severe Housing Problems and Equal to or less than 80% AMI]]/HousingProblemsTbl5[[#This Row],[Total Rental Units Equal to or less than 80% AMI]], "-")</f>
        <v>0.55932203389830504</v>
      </c>
    </row>
    <row r="1680" spans="1:10" x14ac:dyDescent="0.2">
      <c r="A1680">
        <v>13135050237</v>
      </c>
      <c r="B1680" s="7">
        <v>0</v>
      </c>
      <c r="C1680" s="7">
        <v>0</v>
      </c>
      <c r="D1680" s="7">
        <v>10</v>
      </c>
      <c r="E1680" s="7">
        <f>SUM(HousingProblemsTbl5[[#This Row],[T2_est77]:[T2_est91]])</f>
        <v>10</v>
      </c>
      <c r="F1680" s="7">
        <v>0</v>
      </c>
      <c r="G1680" s="7">
        <v>0</v>
      </c>
      <c r="H1680" s="7">
        <v>45</v>
      </c>
      <c r="I1680" s="7">
        <f>SUM(HousingProblemsTbl5[[#This Row],[T7_est109]:[T7_est151]])</f>
        <v>45</v>
      </c>
      <c r="J1680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1681" spans="1:10" x14ac:dyDescent="0.2">
      <c r="A1681">
        <v>13135050238</v>
      </c>
      <c r="B1681" s="7">
        <v>225</v>
      </c>
      <c r="C1681" s="7">
        <v>45</v>
      </c>
      <c r="D1681" s="7">
        <v>0</v>
      </c>
      <c r="E1681" s="7">
        <f>SUM(HousingProblemsTbl5[[#This Row],[T2_est77]:[T2_est91]])</f>
        <v>270</v>
      </c>
      <c r="F1681" s="7">
        <v>225</v>
      </c>
      <c r="G1681" s="7">
        <v>45</v>
      </c>
      <c r="H1681" s="7">
        <v>50</v>
      </c>
      <c r="I1681" s="7">
        <f>SUM(HousingProblemsTbl5[[#This Row],[T7_est109]:[T7_est151]])</f>
        <v>320</v>
      </c>
      <c r="J1681" s="5">
        <f>IFERROR(HousingProblemsTbl5[[#This Row],[Total Rental Units with Severe Housing Problems and Equal to or less than 80% AMI]]/HousingProblemsTbl5[[#This Row],[Total Rental Units Equal to or less than 80% AMI]], "-")</f>
        <v>0.84375</v>
      </c>
    </row>
    <row r="1682" spans="1:10" x14ac:dyDescent="0.2">
      <c r="A1682">
        <v>13135050239</v>
      </c>
      <c r="B1682" s="7">
        <v>0</v>
      </c>
      <c r="C1682" s="7">
        <v>15</v>
      </c>
      <c r="D1682" s="7">
        <v>0</v>
      </c>
      <c r="E1682" s="7">
        <f>SUM(HousingProblemsTbl5[[#This Row],[T2_est77]:[T2_est91]])</f>
        <v>15</v>
      </c>
      <c r="F1682" s="7">
        <v>0</v>
      </c>
      <c r="G1682" s="7">
        <v>15</v>
      </c>
      <c r="H1682" s="7">
        <v>10</v>
      </c>
      <c r="I1682" s="7">
        <f>SUM(HousingProblemsTbl5[[#This Row],[T7_est109]:[T7_est151]])</f>
        <v>25</v>
      </c>
      <c r="J1682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1683" spans="1:10" x14ac:dyDescent="0.2">
      <c r="A1683">
        <v>13135050240</v>
      </c>
      <c r="B1683" s="7">
        <v>0</v>
      </c>
      <c r="C1683" s="7">
        <v>0</v>
      </c>
      <c r="D1683" s="7">
        <v>0</v>
      </c>
      <c r="E1683" s="7">
        <f>SUM(HousingProblemsTbl5[[#This Row],[T2_est77]:[T2_est91]])</f>
        <v>0</v>
      </c>
      <c r="F1683" s="7">
        <v>0</v>
      </c>
      <c r="G1683" s="7">
        <v>0</v>
      </c>
      <c r="H1683" s="7">
        <v>0</v>
      </c>
      <c r="I1683" s="7">
        <f>SUM(HousingProblemsTbl5[[#This Row],[T7_est109]:[T7_est151]])</f>
        <v>0</v>
      </c>
      <c r="J168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84" spans="1:10" x14ac:dyDescent="0.2">
      <c r="A1684">
        <v>13135050241</v>
      </c>
      <c r="B1684" s="7">
        <v>0</v>
      </c>
      <c r="C1684" s="7">
        <v>0</v>
      </c>
      <c r="D1684" s="7">
        <v>0</v>
      </c>
      <c r="E1684" s="7">
        <f>SUM(HousingProblemsTbl5[[#This Row],[T2_est77]:[T2_est91]])</f>
        <v>0</v>
      </c>
      <c r="F1684" s="7">
        <v>0</v>
      </c>
      <c r="G1684" s="7">
        <v>0</v>
      </c>
      <c r="H1684" s="7">
        <v>0</v>
      </c>
      <c r="I1684" s="7">
        <f>SUM(HousingProblemsTbl5[[#This Row],[T7_est109]:[T7_est151]])</f>
        <v>0</v>
      </c>
      <c r="J168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85" spans="1:10" x14ac:dyDescent="0.2">
      <c r="A1685">
        <v>13135050242</v>
      </c>
      <c r="B1685" s="7">
        <v>0</v>
      </c>
      <c r="C1685" s="7">
        <v>0</v>
      </c>
      <c r="D1685" s="7">
        <v>0</v>
      </c>
      <c r="E1685" s="7">
        <f>SUM(HousingProblemsTbl5[[#This Row],[T2_est77]:[T2_est91]])</f>
        <v>0</v>
      </c>
      <c r="F1685" s="7">
        <v>0</v>
      </c>
      <c r="G1685" s="7">
        <v>0</v>
      </c>
      <c r="H1685" s="7">
        <v>0</v>
      </c>
      <c r="I1685" s="7">
        <f>SUM(HousingProblemsTbl5[[#This Row],[T7_est109]:[T7_est151]])</f>
        <v>0</v>
      </c>
      <c r="J1685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86" spans="1:10" x14ac:dyDescent="0.2">
      <c r="A1686">
        <v>13135050243</v>
      </c>
      <c r="B1686" s="7">
        <v>30</v>
      </c>
      <c r="C1686" s="7">
        <v>0</v>
      </c>
      <c r="D1686" s="7">
        <v>0</v>
      </c>
      <c r="E1686" s="7">
        <f>SUM(HousingProblemsTbl5[[#This Row],[T2_est77]:[T2_est91]])</f>
        <v>30</v>
      </c>
      <c r="F1686" s="7">
        <v>30</v>
      </c>
      <c r="G1686" s="7">
        <v>0</v>
      </c>
      <c r="H1686" s="7">
        <v>0</v>
      </c>
      <c r="I1686" s="7">
        <f>SUM(HousingProblemsTbl5[[#This Row],[T7_est109]:[T7_est151]])</f>
        <v>30</v>
      </c>
      <c r="J168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687" spans="1:10" x14ac:dyDescent="0.2">
      <c r="A1687">
        <v>13135050244</v>
      </c>
      <c r="B1687" s="7">
        <v>0</v>
      </c>
      <c r="C1687" s="7">
        <v>0</v>
      </c>
      <c r="D1687" s="7">
        <v>0</v>
      </c>
      <c r="E1687" s="7">
        <f>SUM(HousingProblemsTbl5[[#This Row],[T2_est77]:[T2_est91]])</f>
        <v>0</v>
      </c>
      <c r="F1687" s="7">
        <v>0</v>
      </c>
      <c r="G1687" s="7">
        <v>0</v>
      </c>
      <c r="H1687" s="7">
        <v>0</v>
      </c>
      <c r="I1687" s="7">
        <f>SUM(HousingProblemsTbl5[[#This Row],[T7_est109]:[T7_est151]])</f>
        <v>0</v>
      </c>
      <c r="J168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88" spans="1:10" x14ac:dyDescent="0.2">
      <c r="A1688">
        <v>13135050306</v>
      </c>
      <c r="B1688" s="7">
        <v>40</v>
      </c>
      <c r="C1688" s="7">
        <v>100</v>
      </c>
      <c r="D1688" s="7">
        <v>10</v>
      </c>
      <c r="E1688" s="7">
        <f>SUM(HousingProblemsTbl5[[#This Row],[T2_est77]:[T2_est91]])</f>
        <v>150</v>
      </c>
      <c r="F1688" s="7">
        <v>100</v>
      </c>
      <c r="G1688" s="7">
        <v>140</v>
      </c>
      <c r="H1688" s="7">
        <v>170</v>
      </c>
      <c r="I1688" s="7">
        <f>SUM(HousingProblemsTbl5[[#This Row],[T7_est109]:[T7_est151]])</f>
        <v>410</v>
      </c>
      <c r="J1688" s="5">
        <f>IFERROR(HousingProblemsTbl5[[#This Row],[Total Rental Units with Severe Housing Problems and Equal to or less than 80% AMI]]/HousingProblemsTbl5[[#This Row],[Total Rental Units Equal to or less than 80% AMI]], "-")</f>
        <v>0.36585365853658536</v>
      </c>
    </row>
    <row r="1689" spans="1:10" x14ac:dyDescent="0.2">
      <c r="A1689">
        <v>13135050308</v>
      </c>
      <c r="B1689" s="7">
        <v>0</v>
      </c>
      <c r="C1689" s="7">
        <v>0</v>
      </c>
      <c r="D1689" s="7">
        <v>0</v>
      </c>
      <c r="E1689" s="7">
        <f>SUM(HousingProblemsTbl5[[#This Row],[T2_est77]:[T2_est91]])</f>
        <v>0</v>
      </c>
      <c r="F1689" s="7">
        <v>0</v>
      </c>
      <c r="G1689" s="7">
        <v>0</v>
      </c>
      <c r="H1689" s="7">
        <v>0</v>
      </c>
      <c r="I1689" s="7">
        <f>SUM(HousingProblemsTbl5[[#This Row],[T7_est109]:[T7_est151]])</f>
        <v>0</v>
      </c>
      <c r="J168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690" spans="1:10" x14ac:dyDescent="0.2">
      <c r="A1690">
        <v>13135050311</v>
      </c>
      <c r="B1690" s="7">
        <v>0</v>
      </c>
      <c r="C1690" s="7">
        <v>0</v>
      </c>
      <c r="D1690" s="7">
        <v>0</v>
      </c>
      <c r="E1690" s="7">
        <f>SUM(HousingProblemsTbl5[[#This Row],[T2_est77]:[T2_est91]])</f>
        <v>0</v>
      </c>
      <c r="F1690" s="7">
        <v>20</v>
      </c>
      <c r="G1690" s="7">
        <v>0</v>
      </c>
      <c r="H1690" s="7">
        <v>0</v>
      </c>
      <c r="I1690" s="7">
        <f>SUM(HousingProblemsTbl5[[#This Row],[T7_est109]:[T7_est151]])</f>
        <v>20</v>
      </c>
      <c r="J169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91" spans="1:10" x14ac:dyDescent="0.2">
      <c r="A1691">
        <v>13135050315</v>
      </c>
      <c r="B1691" s="7">
        <v>390</v>
      </c>
      <c r="C1691" s="7">
        <v>195</v>
      </c>
      <c r="D1691" s="7">
        <v>90</v>
      </c>
      <c r="E1691" s="7">
        <f>SUM(HousingProblemsTbl5[[#This Row],[T2_est77]:[T2_est91]])</f>
        <v>675</v>
      </c>
      <c r="F1691" s="7">
        <v>400</v>
      </c>
      <c r="G1691" s="7">
        <v>365</v>
      </c>
      <c r="H1691" s="7">
        <v>680</v>
      </c>
      <c r="I1691" s="7">
        <f>SUM(HousingProblemsTbl5[[#This Row],[T7_est109]:[T7_est151]])</f>
        <v>1445</v>
      </c>
      <c r="J1691" s="5">
        <f>IFERROR(HousingProblemsTbl5[[#This Row],[Total Rental Units with Severe Housing Problems and Equal to or less than 80% AMI]]/HousingProblemsTbl5[[#This Row],[Total Rental Units Equal to or less than 80% AMI]], "-")</f>
        <v>0.4671280276816609</v>
      </c>
    </row>
    <row r="1692" spans="1:10" x14ac:dyDescent="0.2">
      <c r="A1692">
        <v>13135050317</v>
      </c>
      <c r="B1692" s="7">
        <v>230</v>
      </c>
      <c r="C1692" s="7">
        <v>125</v>
      </c>
      <c r="D1692" s="7">
        <v>110</v>
      </c>
      <c r="E1692" s="7">
        <f>SUM(HousingProblemsTbl5[[#This Row],[T2_est77]:[T2_est91]])</f>
        <v>465</v>
      </c>
      <c r="F1692" s="7">
        <v>230</v>
      </c>
      <c r="G1692" s="7">
        <v>245</v>
      </c>
      <c r="H1692" s="7">
        <v>630</v>
      </c>
      <c r="I1692" s="7">
        <f>SUM(HousingProblemsTbl5[[#This Row],[T7_est109]:[T7_est151]])</f>
        <v>1105</v>
      </c>
      <c r="J1692" s="5">
        <f>IFERROR(HousingProblemsTbl5[[#This Row],[Total Rental Units with Severe Housing Problems and Equal to or less than 80% AMI]]/HousingProblemsTbl5[[#This Row],[Total Rental Units Equal to or less than 80% AMI]], "-")</f>
        <v>0.42081447963800905</v>
      </c>
    </row>
    <row r="1693" spans="1:10" x14ac:dyDescent="0.2">
      <c r="A1693">
        <v>13135050318</v>
      </c>
      <c r="B1693" s="7">
        <v>60</v>
      </c>
      <c r="C1693" s="7">
        <v>190</v>
      </c>
      <c r="D1693" s="7">
        <v>55</v>
      </c>
      <c r="E1693" s="7">
        <f>SUM(HousingProblemsTbl5[[#This Row],[T2_est77]:[T2_est91]])</f>
        <v>305</v>
      </c>
      <c r="F1693" s="7">
        <v>125</v>
      </c>
      <c r="G1693" s="7">
        <v>285</v>
      </c>
      <c r="H1693" s="7">
        <v>255</v>
      </c>
      <c r="I1693" s="7">
        <f>SUM(HousingProblemsTbl5[[#This Row],[T7_est109]:[T7_est151]])</f>
        <v>665</v>
      </c>
      <c r="J1693" s="5">
        <f>IFERROR(HousingProblemsTbl5[[#This Row],[Total Rental Units with Severe Housing Problems and Equal to or less than 80% AMI]]/HousingProblemsTbl5[[#This Row],[Total Rental Units Equal to or less than 80% AMI]], "-")</f>
        <v>0.45864661654135336</v>
      </c>
    </row>
    <row r="1694" spans="1:10" x14ac:dyDescent="0.2">
      <c r="A1694">
        <v>13135050321</v>
      </c>
      <c r="B1694" s="7">
        <v>0</v>
      </c>
      <c r="C1694" s="7">
        <v>0</v>
      </c>
      <c r="D1694" s="7">
        <v>10</v>
      </c>
      <c r="E1694" s="7">
        <f>SUM(HousingProblemsTbl5[[#This Row],[T2_est77]:[T2_est91]])</f>
        <v>10</v>
      </c>
      <c r="F1694" s="7">
        <v>0</v>
      </c>
      <c r="G1694" s="7">
        <v>0</v>
      </c>
      <c r="H1694" s="7">
        <v>50</v>
      </c>
      <c r="I1694" s="7">
        <f>SUM(HousingProblemsTbl5[[#This Row],[T7_est109]:[T7_est151]])</f>
        <v>50</v>
      </c>
      <c r="J1694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695" spans="1:10" x14ac:dyDescent="0.2">
      <c r="A1695">
        <v>13135050322</v>
      </c>
      <c r="B1695" s="7">
        <v>10</v>
      </c>
      <c r="C1695" s="7">
        <v>0</v>
      </c>
      <c r="D1695" s="7">
        <v>0</v>
      </c>
      <c r="E1695" s="7">
        <f>SUM(HousingProblemsTbl5[[#This Row],[T2_est77]:[T2_est91]])</f>
        <v>10</v>
      </c>
      <c r="F1695" s="7">
        <v>10</v>
      </c>
      <c r="G1695" s="7">
        <v>0</v>
      </c>
      <c r="H1695" s="7">
        <v>0</v>
      </c>
      <c r="I1695" s="7">
        <f>SUM(HousingProblemsTbl5[[#This Row],[T7_est109]:[T7_est151]])</f>
        <v>10</v>
      </c>
      <c r="J169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696" spans="1:10" x14ac:dyDescent="0.2">
      <c r="A1696">
        <v>13135050323</v>
      </c>
      <c r="B1696" s="7">
        <v>0</v>
      </c>
      <c r="C1696" s="7">
        <v>0</v>
      </c>
      <c r="D1696" s="7">
        <v>0</v>
      </c>
      <c r="E1696" s="7">
        <f>SUM(HousingProblemsTbl5[[#This Row],[T2_est77]:[T2_est91]])</f>
        <v>0</v>
      </c>
      <c r="F1696" s="7">
        <v>0</v>
      </c>
      <c r="G1696" s="7">
        <v>0</v>
      </c>
      <c r="H1696" s="7">
        <v>20</v>
      </c>
      <c r="I1696" s="7">
        <f>SUM(HousingProblemsTbl5[[#This Row],[T7_est109]:[T7_est151]])</f>
        <v>20</v>
      </c>
      <c r="J169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697" spans="1:10" x14ac:dyDescent="0.2">
      <c r="A1697">
        <v>13135050324</v>
      </c>
      <c r="B1697" s="7">
        <v>175</v>
      </c>
      <c r="C1697" s="7">
        <v>115</v>
      </c>
      <c r="D1697" s="7">
        <v>20</v>
      </c>
      <c r="E1697" s="7">
        <f>SUM(HousingProblemsTbl5[[#This Row],[T2_est77]:[T2_est91]])</f>
        <v>310</v>
      </c>
      <c r="F1697" s="7">
        <v>225</v>
      </c>
      <c r="G1697" s="7">
        <v>180</v>
      </c>
      <c r="H1697" s="7">
        <v>355</v>
      </c>
      <c r="I1697" s="7">
        <f>SUM(HousingProblemsTbl5[[#This Row],[T7_est109]:[T7_est151]])</f>
        <v>760</v>
      </c>
      <c r="J1697" s="5">
        <f>IFERROR(HousingProblemsTbl5[[#This Row],[Total Rental Units with Severe Housing Problems and Equal to or less than 80% AMI]]/HousingProblemsTbl5[[#This Row],[Total Rental Units Equal to or less than 80% AMI]], "-")</f>
        <v>0.40789473684210525</v>
      </c>
    </row>
    <row r="1698" spans="1:10" x14ac:dyDescent="0.2">
      <c r="A1698">
        <v>13135050325</v>
      </c>
      <c r="B1698" s="7">
        <v>120</v>
      </c>
      <c r="C1698" s="7">
        <v>30</v>
      </c>
      <c r="D1698" s="7">
        <v>0</v>
      </c>
      <c r="E1698" s="7">
        <f>SUM(HousingProblemsTbl5[[#This Row],[T2_est77]:[T2_est91]])</f>
        <v>150</v>
      </c>
      <c r="F1698" s="7">
        <v>120</v>
      </c>
      <c r="G1698" s="7">
        <v>40</v>
      </c>
      <c r="H1698" s="7">
        <v>45</v>
      </c>
      <c r="I1698" s="7">
        <f>SUM(HousingProblemsTbl5[[#This Row],[T7_est109]:[T7_est151]])</f>
        <v>205</v>
      </c>
      <c r="J1698" s="5">
        <f>IFERROR(HousingProblemsTbl5[[#This Row],[Total Rental Units with Severe Housing Problems and Equal to or less than 80% AMI]]/HousingProblemsTbl5[[#This Row],[Total Rental Units Equal to or less than 80% AMI]], "-")</f>
        <v>0.73170731707317072</v>
      </c>
    </row>
    <row r="1699" spans="1:10" x14ac:dyDescent="0.2">
      <c r="A1699">
        <v>13135050326</v>
      </c>
      <c r="B1699" s="7">
        <v>230</v>
      </c>
      <c r="C1699" s="7">
        <v>30</v>
      </c>
      <c r="D1699" s="7">
        <v>0</v>
      </c>
      <c r="E1699" s="7">
        <f>SUM(HousingProblemsTbl5[[#This Row],[T2_est77]:[T2_est91]])</f>
        <v>260</v>
      </c>
      <c r="F1699" s="7">
        <v>340</v>
      </c>
      <c r="G1699" s="7">
        <v>170</v>
      </c>
      <c r="H1699" s="7">
        <v>60</v>
      </c>
      <c r="I1699" s="7">
        <f>SUM(HousingProblemsTbl5[[#This Row],[T7_est109]:[T7_est151]])</f>
        <v>570</v>
      </c>
      <c r="J1699" s="5">
        <f>IFERROR(HousingProblemsTbl5[[#This Row],[Total Rental Units with Severe Housing Problems and Equal to or less than 80% AMI]]/HousingProblemsTbl5[[#This Row],[Total Rental Units Equal to or less than 80% AMI]], "-")</f>
        <v>0.45614035087719296</v>
      </c>
    </row>
    <row r="1700" spans="1:10" x14ac:dyDescent="0.2">
      <c r="A1700">
        <v>13135050327</v>
      </c>
      <c r="B1700" s="7">
        <v>80</v>
      </c>
      <c r="C1700" s="7">
        <v>55</v>
      </c>
      <c r="D1700" s="7">
        <v>45</v>
      </c>
      <c r="E1700" s="7">
        <f>SUM(HousingProblemsTbl5[[#This Row],[T2_est77]:[T2_est91]])</f>
        <v>180</v>
      </c>
      <c r="F1700" s="7">
        <v>85</v>
      </c>
      <c r="G1700" s="7">
        <v>125</v>
      </c>
      <c r="H1700" s="7">
        <v>170</v>
      </c>
      <c r="I1700" s="7">
        <f>SUM(HousingProblemsTbl5[[#This Row],[T7_est109]:[T7_est151]])</f>
        <v>380</v>
      </c>
      <c r="J1700" s="5">
        <f>IFERROR(HousingProblemsTbl5[[#This Row],[Total Rental Units with Severe Housing Problems and Equal to or less than 80% AMI]]/HousingProblemsTbl5[[#This Row],[Total Rental Units Equal to or less than 80% AMI]], "-")</f>
        <v>0.47368421052631576</v>
      </c>
    </row>
    <row r="1701" spans="1:10" x14ac:dyDescent="0.2">
      <c r="A1701">
        <v>13135050328</v>
      </c>
      <c r="B1701" s="7">
        <v>85</v>
      </c>
      <c r="C1701" s="7">
        <v>65</v>
      </c>
      <c r="D1701" s="7">
        <v>0</v>
      </c>
      <c r="E1701" s="7">
        <f>SUM(HousingProblemsTbl5[[#This Row],[T2_est77]:[T2_est91]])</f>
        <v>150</v>
      </c>
      <c r="F1701" s="7">
        <v>85</v>
      </c>
      <c r="G1701" s="7">
        <v>245</v>
      </c>
      <c r="H1701" s="7">
        <v>105</v>
      </c>
      <c r="I1701" s="7">
        <f>SUM(HousingProblemsTbl5[[#This Row],[T7_est109]:[T7_est151]])</f>
        <v>435</v>
      </c>
      <c r="J1701" s="5">
        <f>IFERROR(HousingProblemsTbl5[[#This Row],[Total Rental Units with Severe Housing Problems and Equal to or less than 80% AMI]]/HousingProblemsTbl5[[#This Row],[Total Rental Units Equal to or less than 80% AMI]], "-")</f>
        <v>0.34482758620689657</v>
      </c>
    </row>
    <row r="1702" spans="1:10" x14ac:dyDescent="0.2">
      <c r="A1702">
        <v>13135050329</v>
      </c>
      <c r="B1702" s="7">
        <v>50</v>
      </c>
      <c r="C1702" s="7">
        <v>200</v>
      </c>
      <c r="D1702" s="7">
        <v>0</v>
      </c>
      <c r="E1702" s="7">
        <f>SUM(HousingProblemsTbl5[[#This Row],[T2_est77]:[T2_est91]])</f>
        <v>250</v>
      </c>
      <c r="F1702" s="7">
        <v>50</v>
      </c>
      <c r="G1702" s="7">
        <v>260</v>
      </c>
      <c r="H1702" s="7">
        <v>125</v>
      </c>
      <c r="I1702" s="7">
        <f>SUM(HousingProblemsTbl5[[#This Row],[T7_est109]:[T7_est151]])</f>
        <v>435</v>
      </c>
      <c r="J1702" s="5">
        <f>IFERROR(HousingProblemsTbl5[[#This Row],[Total Rental Units with Severe Housing Problems and Equal to or less than 80% AMI]]/HousingProblemsTbl5[[#This Row],[Total Rental Units Equal to or less than 80% AMI]], "-")</f>
        <v>0.57471264367816088</v>
      </c>
    </row>
    <row r="1703" spans="1:10" x14ac:dyDescent="0.2">
      <c r="A1703">
        <v>13135050330</v>
      </c>
      <c r="B1703" s="7">
        <v>115</v>
      </c>
      <c r="C1703" s="7">
        <v>20</v>
      </c>
      <c r="D1703" s="7">
        <v>0</v>
      </c>
      <c r="E1703" s="7">
        <f>SUM(HousingProblemsTbl5[[#This Row],[T2_est77]:[T2_est91]])</f>
        <v>135</v>
      </c>
      <c r="F1703" s="7">
        <v>130</v>
      </c>
      <c r="G1703" s="7">
        <v>45</v>
      </c>
      <c r="H1703" s="7">
        <v>95</v>
      </c>
      <c r="I1703" s="7">
        <f>SUM(HousingProblemsTbl5[[#This Row],[T7_est109]:[T7_est151]])</f>
        <v>270</v>
      </c>
      <c r="J1703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704" spans="1:10" x14ac:dyDescent="0.2">
      <c r="A1704">
        <v>13135050331</v>
      </c>
      <c r="B1704" s="7">
        <v>80</v>
      </c>
      <c r="C1704" s="7">
        <v>70</v>
      </c>
      <c r="D1704" s="7">
        <v>0</v>
      </c>
      <c r="E1704" s="7">
        <f>SUM(HousingProblemsTbl5[[#This Row],[T2_est77]:[T2_est91]])</f>
        <v>150</v>
      </c>
      <c r="F1704" s="7">
        <v>105</v>
      </c>
      <c r="G1704" s="7">
        <v>110</v>
      </c>
      <c r="H1704" s="7">
        <v>165</v>
      </c>
      <c r="I1704" s="7">
        <f>SUM(HousingProblemsTbl5[[#This Row],[T7_est109]:[T7_est151]])</f>
        <v>380</v>
      </c>
      <c r="J1704" s="5">
        <f>IFERROR(HousingProblemsTbl5[[#This Row],[Total Rental Units with Severe Housing Problems and Equal to or less than 80% AMI]]/HousingProblemsTbl5[[#This Row],[Total Rental Units Equal to or less than 80% AMI]], "-")</f>
        <v>0.39473684210526316</v>
      </c>
    </row>
    <row r="1705" spans="1:10" x14ac:dyDescent="0.2">
      <c r="A1705">
        <v>13135050332</v>
      </c>
      <c r="B1705" s="7">
        <v>75</v>
      </c>
      <c r="C1705" s="7">
        <v>105</v>
      </c>
      <c r="D1705" s="7">
        <v>50</v>
      </c>
      <c r="E1705" s="7">
        <f>SUM(HousingProblemsTbl5[[#This Row],[T2_est77]:[T2_est91]])</f>
        <v>230</v>
      </c>
      <c r="F1705" s="7">
        <v>75</v>
      </c>
      <c r="G1705" s="7">
        <v>230</v>
      </c>
      <c r="H1705" s="7">
        <v>405</v>
      </c>
      <c r="I1705" s="7">
        <f>SUM(HousingProblemsTbl5[[#This Row],[T7_est109]:[T7_est151]])</f>
        <v>710</v>
      </c>
      <c r="J1705" s="5">
        <f>IFERROR(HousingProblemsTbl5[[#This Row],[Total Rental Units with Severe Housing Problems and Equal to or less than 80% AMI]]/HousingProblemsTbl5[[#This Row],[Total Rental Units Equal to or less than 80% AMI]], "-")</f>
        <v>0.323943661971831</v>
      </c>
    </row>
    <row r="1706" spans="1:10" x14ac:dyDescent="0.2">
      <c r="A1706">
        <v>13135050333</v>
      </c>
      <c r="B1706" s="7">
        <v>120</v>
      </c>
      <c r="C1706" s="7">
        <v>310</v>
      </c>
      <c r="D1706" s="7">
        <v>0</v>
      </c>
      <c r="E1706" s="7">
        <f>SUM(HousingProblemsTbl5[[#This Row],[T2_est77]:[T2_est91]])</f>
        <v>430</v>
      </c>
      <c r="F1706" s="7">
        <v>135</v>
      </c>
      <c r="G1706" s="7">
        <v>385</v>
      </c>
      <c r="H1706" s="7">
        <v>430</v>
      </c>
      <c r="I1706" s="7">
        <f>SUM(HousingProblemsTbl5[[#This Row],[T7_est109]:[T7_est151]])</f>
        <v>950</v>
      </c>
      <c r="J1706" s="5">
        <f>IFERROR(HousingProblemsTbl5[[#This Row],[Total Rental Units with Severe Housing Problems and Equal to or less than 80% AMI]]/HousingProblemsTbl5[[#This Row],[Total Rental Units Equal to or less than 80% AMI]], "-")</f>
        <v>0.45263157894736844</v>
      </c>
    </row>
    <row r="1707" spans="1:10" x14ac:dyDescent="0.2">
      <c r="A1707">
        <v>13135050334</v>
      </c>
      <c r="B1707" s="7">
        <v>70</v>
      </c>
      <c r="C1707" s="7">
        <v>45</v>
      </c>
      <c r="D1707" s="7">
        <v>0</v>
      </c>
      <c r="E1707" s="7">
        <f>SUM(HousingProblemsTbl5[[#This Row],[T2_est77]:[T2_est91]])</f>
        <v>115</v>
      </c>
      <c r="F1707" s="7">
        <v>175</v>
      </c>
      <c r="G1707" s="7">
        <v>175</v>
      </c>
      <c r="H1707" s="7">
        <v>180</v>
      </c>
      <c r="I1707" s="7">
        <f>SUM(HousingProblemsTbl5[[#This Row],[T7_est109]:[T7_est151]])</f>
        <v>530</v>
      </c>
      <c r="J1707" s="5">
        <f>IFERROR(HousingProblemsTbl5[[#This Row],[Total Rental Units with Severe Housing Problems and Equal to or less than 80% AMI]]/HousingProblemsTbl5[[#This Row],[Total Rental Units Equal to or less than 80% AMI]], "-")</f>
        <v>0.21698113207547171</v>
      </c>
    </row>
    <row r="1708" spans="1:10" x14ac:dyDescent="0.2">
      <c r="A1708">
        <v>13135050335</v>
      </c>
      <c r="B1708" s="7">
        <v>95</v>
      </c>
      <c r="C1708" s="7">
        <v>130</v>
      </c>
      <c r="D1708" s="7">
        <v>0</v>
      </c>
      <c r="E1708" s="7">
        <f>SUM(HousingProblemsTbl5[[#This Row],[T2_est77]:[T2_est91]])</f>
        <v>225</v>
      </c>
      <c r="F1708" s="7">
        <v>95</v>
      </c>
      <c r="G1708" s="7">
        <v>130</v>
      </c>
      <c r="H1708" s="7">
        <v>110</v>
      </c>
      <c r="I1708" s="7">
        <f>SUM(HousingProblemsTbl5[[#This Row],[T7_est109]:[T7_est151]])</f>
        <v>335</v>
      </c>
      <c r="J1708" s="5">
        <f>IFERROR(HousingProblemsTbl5[[#This Row],[Total Rental Units with Severe Housing Problems and Equal to or less than 80% AMI]]/HousingProblemsTbl5[[#This Row],[Total Rental Units Equal to or less than 80% AMI]], "-")</f>
        <v>0.67164179104477617</v>
      </c>
    </row>
    <row r="1709" spans="1:10" x14ac:dyDescent="0.2">
      <c r="A1709">
        <v>13135050336</v>
      </c>
      <c r="B1709" s="7">
        <v>0</v>
      </c>
      <c r="C1709" s="7">
        <v>40</v>
      </c>
      <c r="D1709" s="7">
        <v>0</v>
      </c>
      <c r="E1709" s="7">
        <f>SUM(HousingProblemsTbl5[[#This Row],[T2_est77]:[T2_est91]])</f>
        <v>40</v>
      </c>
      <c r="F1709" s="7">
        <v>0</v>
      </c>
      <c r="G1709" s="7">
        <v>40</v>
      </c>
      <c r="H1709" s="7">
        <v>0</v>
      </c>
      <c r="I1709" s="7">
        <f>SUM(HousingProblemsTbl5[[#This Row],[T7_est109]:[T7_est151]])</f>
        <v>40</v>
      </c>
      <c r="J170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10" spans="1:10" x14ac:dyDescent="0.2">
      <c r="A1710">
        <v>13135050415</v>
      </c>
      <c r="B1710" s="7">
        <v>75</v>
      </c>
      <c r="C1710" s="7">
        <v>10</v>
      </c>
      <c r="D1710" s="7">
        <v>0</v>
      </c>
      <c r="E1710" s="7">
        <f>SUM(HousingProblemsTbl5[[#This Row],[T2_est77]:[T2_est91]])</f>
        <v>85</v>
      </c>
      <c r="F1710" s="7">
        <v>75</v>
      </c>
      <c r="G1710" s="7">
        <v>10</v>
      </c>
      <c r="H1710" s="7">
        <v>45</v>
      </c>
      <c r="I1710" s="7">
        <f>SUM(HousingProblemsTbl5[[#This Row],[T7_est109]:[T7_est151]])</f>
        <v>130</v>
      </c>
      <c r="J1710" s="5">
        <f>IFERROR(HousingProblemsTbl5[[#This Row],[Total Rental Units with Severe Housing Problems and Equal to or less than 80% AMI]]/HousingProblemsTbl5[[#This Row],[Total Rental Units Equal to or less than 80% AMI]], "-")</f>
        <v>0.65384615384615385</v>
      </c>
    </row>
    <row r="1711" spans="1:10" x14ac:dyDescent="0.2">
      <c r="A1711">
        <v>13135050416</v>
      </c>
      <c r="B1711" s="7">
        <v>15</v>
      </c>
      <c r="C1711" s="7">
        <v>15</v>
      </c>
      <c r="D1711" s="7">
        <v>0</v>
      </c>
      <c r="E1711" s="7">
        <f>SUM(HousingProblemsTbl5[[#This Row],[T2_est77]:[T2_est91]])</f>
        <v>30</v>
      </c>
      <c r="F1711" s="7">
        <v>15</v>
      </c>
      <c r="G1711" s="7">
        <v>95</v>
      </c>
      <c r="H1711" s="7">
        <v>105</v>
      </c>
      <c r="I1711" s="7">
        <f>SUM(HousingProblemsTbl5[[#This Row],[T7_est109]:[T7_est151]])</f>
        <v>215</v>
      </c>
      <c r="J1711" s="5">
        <f>IFERROR(HousingProblemsTbl5[[#This Row],[Total Rental Units with Severe Housing Problems and Equal to or less than 80% AMI]]/HousingProblemsTbl5[[#This Row],[Total Rental Units Equal to or less than 80% AMI]], "-")</f>
        <v>0.13953488372093023</v>
      </c>
    </row>
    <row r="1712" spans="1:10" x14ac:dyDescent="0.2">
      <c r="A1712">
        <v>13135050425</v>
      </c>
      <c r="B1712" s="7">
        <v>0</v>
      </c>
      <c r="C1712" s="7">
        <v>0</v>
      </c>
      <c r="D1712" s="7">
        <v>0</v>
      </c>
      <c r="E1712" s="7">
        <f>SUM(HousingProblemsTbl5[[#This Row],[T2_est77]:[T2_est91]])</f>
        <v>0</v>
      </c>
      <c r="F1712" s="7">
        <v>0</v>
      </c>
      <c r="G1712" s="7">
        <v>10</v>
      </c>
      <c r="H1712" s="7">
        <v>30</v>
      </c>
      <c r="I1712" s="7">
        <f>SUM(HousingProblemsTbl5[[#This Row],[T7_est109]:[T7_est151]])</f>
        <v>40</v>
      </c>
      <c r="J171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13" spans="1:10" x14ac:dyDescent="0.2">
      <c r="A1713">
        <v>13135050427</v>
      </c>
      <c r="B1713" s="7">
        <v>0</v>
      </c>
      <c r="C1713" s="7">
        <v>35</v>
      </c>
      <c r="D1713" s="7">
        <v>30</v>
      </c>
      <c r="E1713" s="7">
        <f>SUM(HousingProblemsTbl5[[#This Row],[T2_est77]:[T2_est91]])</f>
        <v>65</v>
      </c>
      <c r="F1713" s="7">
        <v>10</v>
      </c>
      <c r="G1713" s="7">
        <v>35</v>
      </c>
      <c r="H1713" s="7">
        <v>30</v>
      </c>
      <c r="I1713" s="7">
        <f>SUM(HousingProblemsTbl5[[#This Row],[T7_est109]:[T7_est151]])</f>
        <v>75</v>
      </c>
      <c r="J1713" s="5">
        <f>IFERROR(HousingProblemsTbl5[[#This Row],[Total Rental Units with Severe Housing Problems and Equal to or less than 80% AMI]]/HousingProblemsTbl5[[#This Row],[Total Rental Units Equal to or less than 80% AMI]], "-")</f>
        <v>0.8666666666666667</v>
      </c>
    </row>
    <row r="1714" spans="1:10" x14ac:dyDescent="0.2">
      <c r="A1714">
        <v>13135050430</v>
      </c>
      <c r="B1714" s="7">
        <v>55</v>
      </c>
      <c r="C1714" s="7">
        <v>60</v>
      </c>
      <c r="D1714" s="7">
        <v>90</v>
      </c>
      <c r="E1714" s="7">
        <f>SUM(HousingProblemsTbl5[[#This Row],[T2_est77]:[T2_est91]])</f>
        <v>205</v>
      </c>
      <c r="F1714" s="7">
        <v>70</v>
      </c>
      <c r="G1714" s="7">
        <v>125</v>
      </c>
      <c r="H1714" s="7">
        <v>250</v>
      </c>
      <c r="I1714" s="7">
        <f>SUM(HousingProblemsTbl5[[#This Row],[T7_est109]:[T7_est151]])</f>
        <v>445</v>
      </c>
      <c r="J1714" s="5">
        <f>IFERROR(HousingProblemsTbl5[[#This Row],[Total Rental Units with Severe Housing Problems and Equal to or less than 80% AMI]]/HousingProblemsTbl5[[#This Row],[Total Rental Units Equal to or less than 80% AMI]], "-")</f>
        <v>0.4606741573033708</v>
      </c>
    </row>
    <row r="1715" spans="1:10" x14ac:dyDescent="0.2">
      <c r="A1715">
        <v>13135050433</v>
      </c>
      <c r="B1715" s="7">
        <v>55</v>
      </c>
      <c r="C1715" s="7">
        <v>105</v>
      </c>
      <c r="D1715" s="7">
        <v>15</v>
      </c>
      <c r="E1715" s="7">
        <f>SUM(HousingProblemsTbl5[[#This Row],[T2_est77]:[T2_est91]])</f>
        <v>175</v>
      </c>
      <c r="F1715" s="7">
        <v>70</v>
      </c>
      <c r="G1715" s="7">
        <v>120</v>
      </c>
      <c r="H1715" s="7">
        <v>175</v>
      </c>
      <c r="I1715" s="7">
        <f>SUM(HousingProblemsTbl5[[#This Row],[T7_est109]:[T7_est151]])</f>
        <v>365</v>
      </c>
      <c r="J1715" s="5">
        <f>IFERROR(HousingProblemsTbl5[[#This Row],[Total Rental Units with Severe Housing Problems and Equal to or less than 80% AMI]]/HousingProblemsTbl5[[#This Row],[Total Rental Units Equal to or less than 80% AMI]], "-")</f>
        <v>0.47945205479452052</v>
      </c>
    </row>
    <row r="1716" spans="1:10" x14ac:dyDescent="0.2">
      <c r="A1716">
        <v>13135050435</v>
      </c>
      <c r="B1716" s="7">
        <v>45</v>
      </c>
      <c r="C1716" s="7">
        <v>65</v>
      </c>
      <c r="D1716" s="7">
        <v>0</v>
      </c>
      <c r="E1716" s="7">
        <f>SUM(HousingProblemsTbl5[[#This Row],[T2_est77]:[T2_est91]])</f>
        <v>110</v>
      </c>
      <c r="F1716" s="7">
        <v>100</v>
      </c>
      <c r="G1716" s="7">
        <v>215</v>
      </c>
      <c r="H1716" s="7">
        <v>180</v>
      </c>
      <c r="I1716" s="7">
        <f>SUM(HousingProblemsTbl5[[#This Row],[T7_est109]:[T7_est151]])</f>
        <v>495</v>
      </c>
      <c r="J1716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1717" spans="1:10" x14ac:dyDescent="0.2">
      <c r="A1717">
        <v>13135050437</v>
      </c>
      <c r="B1717" s="7">
        <v>185</v>
      </c>
      <c r="C1717" s="7">
        <v>0</v>
      </c>
      <c r="D1717" s="7">
        <v>0</v>
      </c>
      <c r="E1717" s="7">
        <f>SUM(HousingProblemsTbl5[[#This Row],[T2_est77]:[T2_est91]])</f>
        <v>185</v>
      </c>
      <c r="F1717" s="7">
        <v>185</v>
      </c>
      <c r="G1717" s="7">
        <v>160</v>
      </c>
      <c r="H1717" s="7">
        <v>195</v>
      </c>
      <c r="I1717" s="7">
        <f>SUM(HousingProblemsTbl5[[#This Row],[T7_est109]:[T7_est151]])</f>
        <v>540</v>
      </c>
      <c r="J1717" s="5">
        <f>IFERROR(HousingProblemsTbl5[[#This Row],[Total Rental Units with Severe Housing Problems and Equal to or less than 80% AMI]]/HousingProblemsTbl5[[#This Row],[Total Rental Units Equal to or less than 80% AMI]], "-")</f>
        <v>0.34259259259259262</v>
      </c>
    </row>
    <row r="1718" spans="1:10" x14ac:dyDescent="0.2">
      <c r="A1718">
        <v>13135050438</v>
      </c>
      <c r="B1718" s="7">
        <v>90</v>
      </c>
      <c r="C1718" s="7">
        <v>60</v>
      </c>
      <c r="D1718" s="7">
        <v>4</v>
      </c>
      <c r="E1718" s="7">
        <f>SUM(HousingProblemsTbl5[[#This Row],[T2_est77]:[T2_est91]])</f>
        <v>154</v>
      </c>
      <c r="F1718" s="7">
        <v>110</v>
      </c>
      <c r="G1718" s="7">
        <v>205</v>
      </c>
      <c r="H1718" s="7">
        <v>255</v>
      </c>
      <c r="I1718" s="7">
        <f>SUM(HousingProblemsTbl5[[#This Row],[T7_est109]:[T7_est151]])</f>
        <v>570</v>
      </c>
      <c r="J1718" s="5">
        <f>IFERROR(HousingProblemsTbl5[[#This Row],[Total Rental Units with Severe Housing Problems and Equal to or less than 80% AMI]]/HousingProblemsTbl5[[#This Row],[Total Rental Units Equal to or less than 80% AMI]], "-")</f>
        <v>0.27017543859649124</v>
      </c>
    </row>
    <row r="1719" spans="1:10" x14ac:dyDescent="0.2">
      <c r="A1719">
        <v>13135050439</v>
      </c>
      <c r="B1719" s="7">
        <v>270</v>
      </c>
      <c r="C1719" s="7">
        <v>70</v>
      </c>
      <c r="D1719" s="7">
        <v>15</v>
      </c>
      <c r="E1719" s="7">
        <f>SUM(HousingProblemsTbl5[[#This Row],[T2_est77]:[T2_est91]])</f>
        <v>355</v>
      </c>
      <c r="F1719" s="7">
        <v>270</v>
      </c>
      <c r="G1719" s="7">
        <v>95</v>
      </c>
      <c r="H1719" s="7">
        <v>185</v>
      </c>
      <c r="I1719" s="7">
        <f>SUM(HousingProblemsTbl5[[#This Row],[T7_est109]:[T7_est151]])</f>
        <v>550</v>
      </c>
      <c r="J1719" s="5">
        <f>IFERROR(HousingProblemsTbl5[[#This Row],[Total Rental Units with Severe Housing Problems and Equal to or less than 80% AMI]]/HousingProblemsTbl5[[#This Row],[Total Rental Units Equal to or less than 80% AMI]], "-")</f>
        <v>0.6454545454545455</v>
      </c>
    </row>
    <row r="1720" spans="1:10" x14ac:dyDescent="0.2">
      <c r="A1720">
        <v>13135050440</v>
      </c>
      <c r="B1720" s="7">
        <v>20</v>
      </c>
      <c r="C1720" s="7">
        <v>370</v>
      </c>
      <c r="D1720" s="7">
        <v>0</v>
      </c>
      <c r="E1720" s="7">
        <f>SUM(HousingProblemsTbl5[[#This Row],[T2_est77]:[T2_est91]])</f>
        <v>390</v>
      </c>
      <c r="F1720" s="7">
        <v>30</v>
      </c>
      <c r="G1720" s="7">
        <v>470</v>
      </c>
      <c r="H1720" s="7">
        <v>190</v>
      </c>
      <c r="I1720" s="7">
        <f>SUM(HousingProblemsTbl5[[#This Row],[T7_est109]:[T7_est151]])</f>
        <v>690</v>
      </c>
      <c r="J1720" s="5">
        <f>IFERROR(HousingProblemsTbl5[[#This Row],[Total Rental Units with Severe Housing Problems and Equal to or less than 80% AMI]]/HousingProblemsTbl5[[#This Row],[Total Rental Units Equal to or less than 80% AMI]], "-")</f>
        <v>0.56521739130434778</v>
      </c>
    </row>
    <row r="1721" spans="1:10" x14ac:dyDescent="0.2">
      <c r="A1721">
        <v>13135050441</v>
      </c>
      <c r="B1721" s="7">
        <v>100</v>
      </c>
      <c r="C1721" s="7">
        <v>115</v>
      </c>
      <c r="D1721" s="7">
        <v>0</v>
      </c>
      <c r="E1721" s="7">
        <f>SUM(HousingProblemsTbl5[[#This Row],[T2_est77]:[T2_est91]])</f>
        <v>215</v>
      </c>
      <c r="F1721" s="7">
        <v>320</v>
      </c>
      <c r="G1721" s="7">
        <v>255</v>
      </c>
      <c r="H1721" s="7">
        <v>240</v>
      </c>
      <c r="I1721" s="7">
        <f>SUM(HousingProblemsTbl5[[#This Row],[T7_est109]:[T7_est151]])</f>
        <v>815</v>
      </c>
      <c r="J1721" s="5">
        <f>IFERROR(HousingProblemsTbl5[[#This Row],[Total Rental Units with Severe Housing Problems and Equal to or less than 80% AMI]]/HousingProblemsTbl5[[#This Row],[Total Rental Units Equal to or less than 80% AMI]], "-")</f>
        <v>0.26380368098159507</v>
      </c>
    </row>
    <row r="1722" spans="1:10" x14ac:dyDescent="0.2">
      <c r="A1722">
        <v>13135050442</v>
      </c>
      <c r="B1722" s="7">
        <v>20</v>
      </c>
      <c r="C1722" s="7">
        <v>0</v>
      </c>
      <c r="D1722" s="7">
        <v>35</v>
      </c>
      <c r="E1722" s="7">
        <f>SUM(HousingProblemsTbl5[[#This Row],[T2_est77]:[T2_est91]])</f>
        <v>55</v>
      </c>
      <c r="F1722" s="7">
        <v>20</v>
      </c>
      <c r="G1722" s="7">
        <v>20</v>
      </c>
      <c r="H1722" s="7">
        <v>150</v>
      </c>
      <c r="I1722" s="7">
        <f>SUM(HousingProblemsTbl5[[#This Row],[T7_est109]:[T7_est151]])</f>
        <v>190</v>
      </c>
      <c r="J1722" s="5">
        <f>IFERROR(HousingProblemsTbl5[[#This Row],[Total Rental Units with Severe Housing Problems and Equal to or less than 80% AMI]]/HousingProblemsTbl5[[#This Row],[Total Rental Units Equal to or less than 80% AMI]], "-")</f>
        <v>0.28947368421052633</v>
      </c>
    </row>
    <row r="1723" spans="1:10" x14ac:dyDescent="0.2">
      <c r="A1723">
        <v>13135050443</v>
      </c>
      <c r="B1723" s="7">
        <v>10</v>
      </c>
      <c r="C1723" s="7">
        <v>25</v>
      </c>
      <c r="D1723" s="7">
        <v>25</v>
      </c>
      <c r="E1723" s="7">
        <f>SUM(HousingProblemsTbl5[[#This Row],[T2_est77]:[T2_est91]])</f>
        <v>60</v>
      </c>
      <c r="F1723" s="7">
        <v>10</v>
      </c>
      <c r="G1723" s="7">
        <v>25</v>
      </c>
      <c r="H1723" s="7">
        <v>70</v>
      </c>
      <c r="I1723" s="7">
        <f>SUM(HousingProblemsTbl5[[#This Row],[T7_est109]:[T7_est151]])</f>
        <v>105</v>
      </c>
      <c r="J1723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1724" spans="1:10" x14ac:dyDescent="0.2">
      <c r="A1724">
        <v>13135050444</v>
      </c>
      <c r="B1724" s="7">
        <v>20</v>
      </c>
      <c r="C1724" s="7">
        <v>45</v>
      </c>
      <c r="D1724" s="7">
        <v>0</v>
      </c>
      <c r="E1724" s="7">
        <f>SUM(HousingProblemsTbl5[[#This Row],[T2_est77]:[T2_est91]])</f>
        <v>65</v>
      </c>
      <c r="F1724" s="7">
        <v>45</v>
      </c>
      <c r="G1724" s="7">
        <v>45</v>
      </c>
      <c r="H1724" s="7">
        <v>45</v>
      </c>
      <c r="I1724" s="7">
        <f>SUM(HousingProblemsTbl5[[#This Row],[T7_est109]:[T7_est151]])</f>
        <v>135</v>
      </c>
      <c r="J1724" s="5">
        <f>IFERROR(HousingProblemsTbl5[[#This Row],[Total Rental Units with Severe Housing Problems and Equal to or less than 80% AMI]]/HousingProblemsTbl5[[#This Row],[Total Rental Units Equal to or less than 80% AMI]], "-")</f>
        <v>0.48148148148148145</v>
      </c>
    </row>
    <row r="1725" spans="1:10" x14ac:dyDescent="0.2">
      <c r="A1725">
        <v>13135050445</v>
      </c>
      <c r="B1725" s="7">
        <v>200</v>
      </c>
      <c r="C1725" s="7">
        <v>310</v>
      </c>
      <c r="D1725" s="7">
        <v>10</v>
      </c>
      <c r="E1725" s="7">
        <f>SUM(HousingProblemsTbl5[[#This Row],[T2_est77]:[T2_est91]])</f>
        <v>520</v>
      </c>
      <c r="F1725" s="7">
        <v>200</v>
      </c>
      <c r="G1725" s="7">
        <v>590</v>
      </c>
      <c r="H1725" s="7">
        <v>310</v>
      </c>
      <c r="I1725" s="7">
        <f>SUM(HousingProblemsTbl5[[#This Row],[T7_est109]:[T7_est151]])</f>
        <v>1100</v>
      </c>
      <c r="J1725" s="5">
        <f>IFERROR(HousingProblemsTbl5[[#This Row],[Total Rental Units with Severe Housing Problems and Equal to or less than 80% AMI]]/HousingProblemsTbl5[[#This Row],[Total Rental Units Equal to or less than 80% AMI]], "-")</f>
        <v>0.47272727272727272</v>
      </c>
    </row>
    <row r="1726" spans="1:10" x14ac:dyDescent="0.2">
      <c r="A1726">
        <v>13135050446</v>
      </c>
      <c r="B1726" s="7">
        <v>195</v>
      </c>
      <c r="C1726" s="7">
        <v>0</v>
      </c>
      <c r="D1726" s="7">
        <v>150</v>
      </c>
      <c r="E1726" s="7">
        <f>SUM(HousingProblemsTbl5[[#This Row],[T2_est77]:[T2_est91]])</f>
        <v>345</v>
      </c>
      <c r="F1726" s="7">
        <v>230</v>
      </c>
      <c r="G1726" s="7">
        <v>0</v>
      </c>
      <c r="H1726" s="7">
        <v>485</v>
      </c>
      <c r="I1726" s="7">
        <f>SUM(HousingProblemsTbl5[[#This Row],[T7_est109]:[T7_est151]])</f>
        <v>715</v>
      </c>
      <c r="J1726" s="5">
        <f>IFERROR(HousingProblemsTbl5[[#This Row],[Total Rental Units with Severe Housing Problems and Equal to or less than 80% AMI]]/HousingProblemsTbl5[[#This Row],[Total Rental Units Equal to or less than 80% AMI]], "-")</f>
        <v>0.4825174825174825</v>
      </c>
    </row>
    <row r="1727" spans="1:10" x14ac:dyDescent="0.2">
      <c r="A1727">
        <v>13135050447</v>
      </c>
      <c r="B1727" s="7">
        <v>130</v>
      </c>
      <c r="C1727" s="7">
        <v>20</v>
      </c>
      <c r="D1727" s="7">
        <v>0</v>
      </c>
      <c r="E1727" s="7">
        <f>SUM(HousingProblemsTbl5[[#This Row],[T2_est77]:[T2_est91]])</f>
        <v>150</v>
      </c>
      <c r="F1727" s="7">
        <v>200</v>
      </c>
      <c r="G1727" s="7">
        <v>130</v>
      </c>
      <c r="H1727" s="7">
        <v>175</v>
      </c>
      <c r="I1727" s="7">
        <f>SUM(HousingProblemsTbl5[[#This Row],[T7_est109]:[T7_est151]])</f>
        <v>505</v>
      </c>
      <c r="J1727" s="5">
        <f>IFERROR(HousingProblemsTbl5[[#This Row],[Total Rental Units with Severe Housing Problems and Equal to or less than 80% AMI]]/HousingProblemsTbl5[[#This Row],[Total Rental Units Equal to or less than 80% AMI]], "-")</f>
        <v>0.29702970297029702</v>
      </c>
    </row>
    <row r="1728" spans="1:10" x14ac:dyDescent="0.2">
      <c r="A1728">
        <v>13135050448</v>
      </c>
      <c r="B1728" s="7">
        <v>325</v>
      </c>
      <c r="C1728" s="7">
        <v>90</v>
      </c>
      <c r="D1728" s="7">
        <v>35</v>
      </c>
      <c r="E1728" s="7">
        <f>SUM(HousingProblemsTbl5[[#This Row],[T2_est77]:[T2_est91]])</f>
        <v>450</v>
      </c>
      <c r="F1728" s="7">
        <v>345</v>
      </c>
      <c r="G1728" s="7">
        <v>210</v>
      </c>
      <c r="H1728" s="7">
        <v>290</v>
      </c>
      <c r="I1728" s="7">
        <f>SUM(HousingProblemsTbl5[[#This Row],[T7_est109]:[T7_est151]])</f>
        <v>845</v>
      </c>
      <c r="J1728" s="5">
        <f>IFERROR(HousingProblemsTbl5[[#This Row],[Total Rental Units with Severe Housing Problems and Equal to or less than 80% AMI]]/HousingProblemsTbl5[[#This Row],[Total Rental Units Equal to or less than 80% AMI]], "-")</f>
        <v>0.53254437869822491</v>
      </c>
    </row>
    <row r="1729" spans="1:10" x14ac:dyDescent="0.2">
      <c r="A1729">
        <v>13135050449</v>
      </c>
      <c r="B1729" s="7">
        <v>160</v>
      </c>
      <c r="C1729" s="7">
        <v>35</v>
      </c>
      <c r="D1729" s="7">
        <v>30</v>
      </c>
      <c r="E1729" s="7">
        <f>SUM(HousingProblemsTbl5[[#This Row],[T2_est77]:[T2_est91]])</f>
        <v>225</v>
      </c>
      <c r="F1729" s="7">
        <v>200</v>
      </c>
      <c r="G1729" s="7">
        <v>100</v>
      </c>
      <c r="H1729" s="7">
        <v>190</v>
      </c>
      <c r="I1729" s="7">
        <f>SUM(HousingProblemsTbl5[[#This Row],[T7_est109]:[T7_est151]])</f>
        <v>490</v>
      </c>
      <c r="J1729" s="5">
        <f>IFERROR(HousingProblemsTbl5[[#This Row],[Total Rental Units with Severe Housing Problems and Equal to or less than 80% AMI]]/HousingProblemsTbl5[[#This Row],[Total Rental Units Equal to or less than 80% AMI]], "-")</f>
        <v>0.45918367346938777</v>
      </c>
    </row>
    <row r="1730" spans="1:10" x14ac:dyDescent="0.2">
      <c r="A1730">
        <v>13135050450</v>
      </c>
      <c r="B1730" s="7">
        <v>30</v>
      </c>
      <c r="C1730" s="7">
        <v>30</v>
      </c>
      <c r="D1730" s="7">
        <v>0</v>
      </c>
      <c r="E1730" s="7">
        <f>SUM(HousingProblemsTbl5[[#This Row],[T2_est77]:[T2_est91]])</f>
        <v>60</v>
      </c>
      <c r="F1730" s="7">
        <v>30</v>
      </c>
      <c r="G1730" s="7">
        <v>80</v>
      </c>
      <c r="H1730" s="7">
        <v>265</v>
      </c>
      <c r="I1730" s="7">
        <f>SUM(HousingProblemsTbl5[[#This Row],[T7_est109]:[T7_est151]])</f>
        <v>375</v>
      </c>
      <c r="J1730" s="5">
        <f>IFERROR(HousingProblemsTbl5[[#This Row],[Total Rental Units with Severe Housing Problems and Equal to or less than 80% AMI]]/HousingProblemsTbl5[[#This Row],[Total Rental Units Equal to or less than 80% AMI]], "-")</f>
        <v>0.16</v>
      </c>
    </row>
    <row r="1731" spans="1:10" x14ac:dyDescent="0.2">
      <c r="A1731">
        <v>13135050451</v>
      </c>
      <c r="B1731" s="7">
        <v>120</v>
      </c>
      <c r="C1731" s="7">
        <v>105</v>
      </c>
      <c r="D1731" s="7">
        <v>15</v>
      </c>
      <c r="E1731" s="7">
        <f>SUM(HousingProblemsTbl5[[#This Row],[T2_est77]:[T2_est91]])</f>
        <v>240</v>
      </c>
      <c r="F1731" s="7">
        <v>180</v>
      </c>
      <c r="G1731" s="7">
        <v>310</v>
      </c>
      <c r="H1731" s="7">
        <v>345</v>
      </c>
      <c r="I1731" s="7">
        <f>SUM(HousingProblemsTbl5[[#This Row],[T7_est109]:[T7_est151]])</f>
        <v>835</v>
      </c>
      <c r="J1731" s="5">
        <f>IFERROR(HousingProblemsTbl5[[#This Row],[Total Rental Units with Severe Housing Problems and Equal to or less than 80% AMI]]/HousingProblemsTbl5[[#This Row],[Total Rental Units Equal to or less than 80% AMI]], "-")</f>
        <v>0.28742514970059879</v>
      </c>
    </row>
    <row r="1732" spans="1:10" x14ac:dyDescent="0.2">
      <c r="A1732">
        <v>13135050452</v>
      </c>
      <c r="B1732" s="7">
        <v>145</v>
      </c>
      <c r="C1732" s="7">
        <v>85</v>
      </c>
      <c r="D1732" s="7">
        <v>0</v>
      </c>
      <c r="E1732" s="7">
        <f>SUM(HousingProblemsTbl5[[#This Row],[T2_est77]:[T2_est91]])</f>
        <v>230</v>
      </c>
      <c r="F1732" s="7">
        <v>215</v>
      </c>
      <c r="G1732" s="7">
        <v>120</v>
      </c>
      <c r="H1732" s="7">
        <v>95</v>
      </c>
      <c r="I1732" s="7">
        <f>SUM(HousingProblemsTbl5[[#This Row],[T7_est109]:[T7_est151]])</f>
        <v>430</v>
      </c>
      <c r="J1732" s="5">
        <f>IFERROR(HousingProblemsTbl5[[#This Row],[Total Rental Units with Severe Housing Problems and Equal to or less than 80% AMI]]/HousingProblemsTbl5[[#This Row],[Total Rental Units Equal to or less than 80% AMI]], "-")</f>
        <v>0.53488372093023251</v>
      </c>
    </row>
    <row r="1733" spans="1:10" x14ac:dyDescent="0.2">
      <c r="A1733">
        <v>13135050453</v>
      </c>
      <c r="B1733" s="7">
        <v>155</v>
      </c>
      <c r="C1733" s="7">
        <v>15</v>
      </c>
      <c r="D1733" s="7">
        <v>95</v>
      </c>
      <c r="E1733" s="7">
        <f>SUM(HousingProblemsTbl5[[#This Row],[T2_est77]:[T2_est91]])</f>
        <v>265</v>
      </c>
      <c r="F1733" s="7">
        <v>220</v>
      </c>
      <c r="G1733" s="7">
        <v>135</v>
      </c>
      <c r="H1733" s="7">
        <v>355</v>
      </c>
      <c r="I1733" s="7">
        <f>SUM(HousingProblemsTbl5[[#This Row],[T7_est109]:[T7_est151]])</f>
        <v>710</v>
      </c>
      <c r="J1733" s="5">
        <f>IFERROR(HousingProblemsTbl5[[#This Row],[Total Rental Units with Severe Housing Problems and Equal to or less than 80% AMI]]/HousingProblemsTbl5[[#This Row],[Total Rental Units Equal to or less than 80% AMI]], "-")</f>
        <v>0.37323943661971831</v>
      </c>
    </row>
    <row r="1734" spans="1:10" x14ac:dyDescent="0.2">
      <c r="A1734">
        <v>13135050454</v>
      </c>
      <c r="B1734" s="7">
        <v>70</v>
      </c>
      <c r="C1734" s="7">
        <v>0</v>
      </c>
      <c r="D1734" s="7">
        <v>0</v>
      </c>
      <c r="E1734" s="7">
        <f>SUM(HousingProblemsTbl5[[#This Row],[T2_est77]:[T2_est91]])</f>
        <v>70</v>
      </c>
      <c r="F1734" s="7">
        <v>90</v>
      </c>
      <c r="G1734" s="7">
        <v>50</v>
      </c>
      <c r="H1734" s="7">
        <v>165</v>
      </c>
      <c r="I1734" s="7">
        <f>SUM(HousingProblemsTbl5[[#This Row],[T7_est109]:[T7_est151]])</f>
        <v>305</v>
      </c>
      <c r="J1734" s="5">
        <f>IFERROR(HousingProblemsTbl5[[#This Row],[Total Rental Units with Severe Housing Problems and Equal to or less than 80% AMI]]/HousingProblemsTbl5[[#This Row],[Total Rental Units Equal to or less than 80% AMI]], "-")</f>
        <v>0.22950819672131148</v>
      </c>
    </row>
    <row r="1735" spans="1:10" x14ac:dyDescent="0.2">
      <c r="A1735">
        <v>13135050455</v>
      </c>
      <c r="B1735" s="7">
        <v>125</v>
      </c>
      <c r="C1735" s="7">
        <v>25</v>
      </c>
      <c r="D1735" s="7">
        <v>0</v>
      </c>
      <c r="E1735" s="7">
        <f>SUM(HousingProblemsTbl5[[#This Row],[T2_est77]:[T2_est91]])</f>
        <v>150</v>
      </c>
      <c r="F1735" s="7">
        <v>125</v>
      </c>
      <c r="G1735" s="7">
        <v>45</v>
      </c>
      <c r="H1735" s="7">
        <v>75</v>
      </c>
      <c r="I1735" s="7">
        <f>SUM(HousingProblemsTbl5[[#This Row],[T7_est109]:[T7_est151]])</f>
        <v>245</v>
      </c>
      <c r="J1735" s="5">
        <f>IFERROR(HousingProblemsTbl5[[#This Row],[Total Rental Units with Severe Housing Problems and Equal to or less than 80% AMI]]/HousingProblemsTbl5[[#This Row],[Total Rental Units Equal to or less than 80% AMI]], "-")</f>
        <v>0.61224489795918369</v>
      </c>
    </row>
    <row r="1736" spans="1:10" x14ac:dyDescent="0.2">
      <c r="A1736">
        <v>13135050456</v>
      </c>
      <c r="B1736" s="7">
        <v>90</v>
      </c>
      <c r="C1736" s="7">
        <v>680</v>
      </c>
      <c r="D1736" s="7">
        <v>0</v>
      </c>
      <c r="E1736" s="7">
        <f>SUM(HousingProblemsTbl5[[#This Row],[T2_est77]:[T2_est91]])</f>
        <v>770</v>
      </c>
      <c r="F1736" s="7">
        <v>120</v>
      </c>
      <c r="G1736" s="7">
        <v>880</v>
      </c>
      <c r="H1736" s="7">
        <v>365</v>
      </c>
      <c r="I1736" s="7">
        <f>SUM(HousingProblemsTbl5[[#This Row],[T7_est109]:[T7_est151]])</f>
        <v>1365</v>
      </c>
      <c r="J1736" s="5">
        <f>IFERROR(HousingProblemsTbl5[[#This Row],[Total Rental Units with Severe Housing Problems and Equal to or less than 80% AMI]]/HousingProblemsTbl5[[#This Row],[Total Rental Units Equal to or less than 80% AMI]], "-")</f>
        <v>0.5641025641025641</v>
      </c>
    </row>
    <row r="1737" spans="1:10" x14ac:dyDescent="0.2">
      <c r="A1737">
        <v>13135050457</v>
      </c>
      <c r="B1737" s="7">
        <v>20</v>
      </c>
      <c r="C1737" s="7">
        <v>0</v>
      </c>
      <c r="D1737" s="7">
        <v>0</v>
      </c>
      <c r="E1737" s="7">
        <f>SUM(HousingProblemsTbl5[[#This Row],[T2_est77]:[T2_est91]])</f>
        <v>20</v>
      </c>
      <c r="F1737" s="7">
        <v>20</v>
      </c>
      <c r="G1737" s="7">
        <v>0</v>
      </c>
      <c r="H1737" s="7">
        <v>20</v>
      </c>
      <c r="I1737" s="7">
        <f>SUM(HousingProblemsTbl5[[#This Row],[T7_est109]:[T7_est151]])</f>
        <v>40</v>
      </c>
      <c r="J1737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738" spans="1:10" x14ac:dyDescent="0.2">
      <c r="A1738">
        <v>13135050458</v>
      </c>
      <c r="B1738" s="7">
        <v>100</v>
      </c>
      <c r="C1738" s="7">
        <v>30</v>
      </c>
      <c r="D1738" s="7">
        <v>4</v>
      </c>
      <c r="E1738" s="7">
        <f>SUM(HousingProblemsTbl5[[#This Row],[T2_est77]:[T2_est91]])</f>
        <v>134</v>
      </c>
      <c r="F1738" s="7">
        <v>100</v>
      </c>
      <c r="G1738" s="7">
        <v>30</v>
      </c>
      <c r="H1738" s="7">
        <v>15</v>
      </c>
      <c r="I1738" s="7">
        <f>SUM(HousingProblemsTbl5[[#This Row],[T7_est109]:[T7_est151]])</f>
        <v>145</v>
      </c>
      <c r="J1738" s="5">
        <f>IFERROR(HousingProblemsTbl5[[#This Row],[Total Rental Units with Severe Housing Problems and Equal to or less than 80% AMI]]/HousingProblemsTbl5[[#This Row],[Total Rental Units Equal to or less than 80% AMI]], "-")</f>
        <v>0.92413793103448272</v>
      </c>
    </row>
    <row r="1739" spans="1:10" x14ac:dyDescent="0.2">
      <c r="A1739">
        <v>13135050459</v>
      </c>
      <c r="B1739" s="7">
        <v>75</v>
      </c>
      <c r="C1739" s="7">
        <v>15</v>
      </c>
      <c r="D1739" s="7">
        <v>45</v>
      </c>
      <c r="E1739" s="7">
        <f>SUM(HousingProblemsTbl5[[#This Row],[T2_est77]:[T2_est91]])</f>
        <v>135</v>
      </c>
      <c r="F1739" s="7">
        <v>80</v>
      </c>
      <c r="G1739" s="7">
        <v>45</v>
      </c>
      <c r="H1739" s="7">
        <v>100</v>
      </c>
      <c r="I1739" s="7">
        <f>SUM(HousingProblemsTbl5[[#This Row],[T7_est109]:[T7_est151]])</f>
        <v>225</v>
      </c>
      <c r="J1739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1740" spans="1:10" x14ac:dyDescent="0.2">
      <c r="A1740">
        <v>13135050460</v>
      </c>
      <c r="B1740" s="7">
        <v>180</v>
      </c>
      <c r="C1740" s="7">
        <v>45</v>
      </c>
      <c r="D1740" s="7">
        <v>40</v>
      </c>
      <c r="E1740" s="7">
        <f>SUM(HousingProblemsTbl5[[#This Row],[T2_est77]:[T2_est91]])</f>
        <v>265</v>
      </c>
      <c r="F1740" s="7">
        <v>185</v>
      </c>
      <c r="G1740" s="7">
        <v>160</v>
      </c>
      <c r="H1740" s="7">
        <v>160</v>
      </c>
      <c r="I1740" s="7">
        <f>SUM(HousingProblemsTbl5[[#This Row],[T7_est109]:[T7_est151]])</f>
        <v>505</v>
      </c>
      <c r="J1740" s="5">
        <f>IFERROR(HousingProblemsTbl5[[#This Row],[Total Rental Units with Severe Housing Problems and Equal to or less than 80% AMI]]/HousingProblemsTbl5[[#This Row],[Total Rental Units Equal to or less than 80% AMI]], "-")</f>
        <v>0.52475247524752477</v>
      </c>
    </row>
    <row r="1741" spans="1:10" x14ac:dyDescent="0.2">
      <c r="A1741">
        <v>13135050461</v>
      </c>
      <c r="B1741" s="7">
        <v>0</v>
      </c>
      <c r="C1741" s="7">
        <v>0</v>
      </c>
      <c r="D1741" s="7">
        <v>0</v>
      </c>
      <c r="E1741" s="7">
        <f>SUM(HousingProblemsTbl5[[#This Row],[T2_est77]:[T2_est91]])</f>
        <v>0</v>
      </c>
      <c r="F1741" s="7">
        <v>0</v>
      </c>
      <c r="G1741" s="7">
        <v>0</v>
      </c>
      <c r="H1741" s="7">
        <v>0</v>
      </c>
      <c r="I1741" s="7">
        <f>SUM(HousingProblemsTbl5[[#This Row],[T7_est109]:[T7_est151]])</f>
        <v>0</v>
      </c>
      <c r="J174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742" spans="1:10" x14ac:dyDescent="0.2">
      <c r="A1742">
        <v>13135050462</v>
      </c>
      <c r="B1742" s="7">
        <v>25</v>
      </c>
      <c r="C1742" s="7">
        <v>45</v>
      </c>
      <c r="D1742" s="7">
        <v>0</v>
      </c>
      <c r="E1742" s="7">
        <f>SUM(HousingProblemsTbl5[[#This Row],[T2_est77]:[T2_est91]])</f>
        <v>70</v>
      </c>
      <c r="F1742" s="7">
        <v>25</v>
      </c>
      <c r="G1742" s="7">
        <v>45</v>
      </c>
      <c r="H1742" s="7">
        <v>0</v>
      </c>
      <c r="I1742" s="7">
        <f>SUM(HousingProblemsTbl5[[#This Row],[T7_est109]:[T7_est151]])</f>
        <v>70</v>
      </c>
      <c r="J174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43" spans="1:10" x14ac:dyDescent="0.2">
      <c r="A1743">
        <v>13135050463</v>
      </c>
      <c r="B1743" s="7">
        <v>105</v>
      </c>
      <c r="C1743" s="7">
        <v>370</v>
      </c>
      <c r="D1743" s="7">
        <v>0</v>
      </c>
      <c r="E1743" s="7">
        <f>SUM(HousingProblemsTbl5[[#This Row],[T2_est77]:[T2_est91]])</f>
        <v>475</v>
      </c>
      <c r="F1743" s="7">
        <v>140</v>
      </c>
      <c r="G1743" s="7">
        <v>435</v>
      </c>
      <c r="H1743" s="7">
        <v>445</v>
      </c>
      <c r="I1743" s="7">
        <f>SUM(HousingProblemsTbl5[[#This Row],[T7_est109]:[T7_est151]])</f>
        <v>1020</v>
      </c>
      <c r="J1743" s="5">
        <f>IFERROR(HousingProblemsTbl5[[#This Row],[Total Rental Units with Severe Housing Problems and Equal to or less than 80% AMI]]/HousingProblemsTbl5[[#This Row],[Total Rental Units Equal to or less than 80% AMI]], "-")</f>
        <v>0.46568627450980393</v>
      </c>
    </row>
    <row r="1744" spans="1:10" x14ac:dyDescent="0.2">
      <c r="A1744">
        <v>13135050464</v>
      </c>
      <c r="B1744" s="7">
        <v>175</v>
      </c>
      <c r="C1744" s="7">
        <v>15</v>
      </c>
      <c r="D1744" s="7">
        <v>30</v>
      </c>
      <c r="E1744" s="7">
        <f>SUM(HousingProblemsTbl5[[#This Row],[T2_est77]:[T2_est91]])</f>
        <v>220</v>
      </c>
      <c r="F1744" s="7">
        <v>175</v>
      </c>
      <c r="G1744" s="7">
        <v>50</v>
      </c>
      <c r="H1744" s="7">
        <v>50</v>
      </c>
      <c r="I1744" s="7">
        <f>SUM(HousingProblemsTbl5[[#This Row],[T7_est109]:[T7_est151]])</f>
        <v>275</v>
      </c>
      <c r="J1744" s="5">
        <f>IFERROR(HousingProblemsTbl5[[#This Row],[Total Rental Units with Severe Housing Problems and Equal to or less than 80% AMI]]/HousingProblemsTbl5[[#This Row],[Total Rental Units Equal to or less than 80% AMI]], "-")</f>
        <v>0.8</v>
      </c>
    </row>
    <row r="1745" spans="1:10" x14ac:dyDescent="0.2">
      <c r="A1745">
        <v>13135050465</v>
      </c>
      <c r="B1745" s="7">
        <v>0</v>
      </c>
      <c r="C1745" s="7">
        <v>0</v>
      </c>
      <c r="D1745" s="7">
        <v>0</v>
      </c>
      <c r="E1745" s="7">
        <f>SUM(HousingProblemsTbl5[[#This Row],[T2_est77]:[T2_est91]])</f>
        <v>0</v>
      </c>
      <c r="F1745" s="7">
        <v>50</v>
      </c>
      <c r="G1745" s="7">
        <v>15</v>
      </c>
      <c r="H1745" s="7">
        <v>15</v>
      </c>
      <c r="I1745" s="7">
        <f>SUM(HousingProblemsTbl5[[#This Row],[T7_est109]:[T7_est151]])</f>
        <v>80</v>
      </c>
      <c r="J17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46" spans="1:10" x14ac:dyDescent="0.2">
      <c r="A1746">
        <v>13135050466</v>
      </c>
      <c r="B1746" s="7">
        <v>30</v>
      </c>
      <c r="C1746" s="7">
        <v>0</v>
      </c>
      <c r="D1746" s="7">
        <v>0</v>
      </c>
      <c r="E1746" s="7">
        <f>SUM(HousingProblemsTbl5[[#This Row],[T2_est77]:[T2_est91]])</f>
        <v>30</v>
      </c>
      <c r="F1746" s="7">
        <v>30</v>
      </c>
      <c r="G1746" s="7">
        <v>0</v>
      </c>
      <c r="H1746" s="7">
        <v>0</v>
      </c>
      <c r="I1746" s="7">
        <f>SUM(HousingProblemsTbl5[[#This Row],[T7_est109]:[T7_est151]])</f>
        <v>30</v>
      </c>
      <c r="J174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47" spans="1:10" x14ac:dyDescent="0.2">
      <c r="A1747">
        <v>13135050520</v>
      </c>
      <c r="B1747" s="7">
        <v>265</v>
      </c>
      <c r="C1747" s="7">
        <v>135</v>
      </c>
      <c r="D1747" s="7">
        <v>10</v>
      </c>
      <c r="E1747" s="7">
        <f>SUM(HousingProblemsTbl5[[#This Row],[T2_est77]:[T2_est91]])</f>
        <v>410</v>
      </c>
      <c r="F1747" s="7">
        <v>325</v>
      </c>
      <c r="G1747" s="7">
        <v>285</v>
      </c>
      <c r="H1747" s="7">
        <v>400</v>
      </c>
      <c r="I1747" s="7">
        <f>SUM(HousingProblemsTbl5[[#This Row],[T7_est109]:[T7_est151]])</f>
        <v>1010</v>
      </c>
      <c r="J1747" s="5">
        <f>IFERROR(HousingProblemsTbl5[[#This Row],[Total Rental Units with Severe Housing Problems and Equal to or less than 80% AMI]]/HousingProblemsTbl5[[#This Row],[Total Rental Units Equal to or less than 80% AMI]], "-")</f>
        <v>0.40594059405940597</v>
      </c>
    </row>
    <row r="1748" spans="1:10" x14ac:dyDescent="0.2">
      <c r="A1748">
        <v>13135050521</v>
      </c>
      <c r="B1748" s="7">
        <v>135</v>
      </c>
      <c r="C1748" s="7">
        <v>60</v>
      </c>
      <c r="D1748" s="7">
        <v>0</v>
      </c>
      <c r="E1748" s="7">
        <f>SUM(HousingProblemsTbl5[[#This Row],[T2_est77]:[T2_est91]])</f>
        <v>195</v>
      </c>
      <c r="F1748" s="7">
        <v>150</v>
      </c>
      <c r="G1748" s="7">
        <v>195</v>
      </c>
      <c r="H1748" s="7">
        <v>235</v>
      </c>
      <c r="I1748" s="7">
        <f>SUM(HousingProblemsTbl5[[#This Row],[T7_est109]:[T7_est151]])</f>
        <v>580</v>
      </c>
      <c r="J1748" s="5">
        <f>IFERROR(HousingProblemsTbl5[[#This Row],[Total Rental Units with Severe Housing Problems and Equal to or less than 80% AMI]]/HousingProblemsTbl5[[#This Row],[Total Rental Units Equal to or less than 80% AMI]], "-")</f>
        <v>0.33620689655172414</v>
      </c>
    </row>
    <row r="1749" spans="1:10" x14ac:dyDescent="0.2">
      <c r="A1749">
        <v>13135050522</v>
      </c>
      <c r="B1749" s="7">
        <v>385</v>
      </c>
      <c r="C1749" s="7">
        <v>145</v>
      </c>
      <c r="D1749" s="7">
        <v>0</v>
      </c>
      <c r="E1749" s="7">
        <f>SUM(HousingProblemsTbl5[[#This Row],[T2_est77]:[T2_est91]])</f>
        <v>530</v>
      </c>
      <c r="F1749" s="7">
        <v>500</v>
      </c>
      <c r="G1749" s="7">
        <v>260</v>
      </c>
      <c r="H1749" s="7">
        <v>220</v>
      </c>
      <c r="I1749" s="7">
        <f>SUM(HousingProblemsTbl5[[#This Row],[T7_est109]:[T7_est151]])</f>
        <v>980</v>
      </c>
      <c r="J1749" s="5">
        <f>IFERROR(HousingProblemsTbl5[[#This Row],[Total Rental Units with Severe Housing Problems and Equal to or less than 80% AMI]]/HousingProblemsTbl5[[#This Row],[Total Rental Units Equal to or less than 80% AMI]], "-")</f>
        <v>0.54081632653061229</v>
      </c>
    </row>
    <row r="1750" spans="1:10" x14ac:dyDescent="0.2">
      <c r="A1750">
        <v>13135050526</v>
      </c>
      <c r="B1750" s="7">
        <v>255</v>
      </c>
      <c r="C1750" s="7">
        <v>90</v>
      </c>
      <c r="D1750" s="7">
        <v>65</v>
      </c>
      <c r="E1750" s="7">
        <f>SUM(HousingProblemsTbl5[[#This Row],[T2_est77]:[T2_est91]])</f>
        <v>410</v>
      </c>
      <c r="F1750" s="7">
        <v>255</v>
      </c>
      <c r="G1750" s="7">
        <v>205</v>
      </c>
      <c r="H1750" s="7">
        <v>260</v>
      </c>
      <c r="I1750" s="7">
        <f>SUM(HousingProblemsTbl5[[#This Row],[T7_est109]:[T7_est151]])</f>
        <v>720</v>
      </c>
      <c r="J1750" s="5">
        <f>IFERROR(HousingProblemsTbl5[[#This Row],[Total Rental Units with Severe Housing Problems and Equal to or less than 80% AMI]]/HousingProblemsTbl5[[#This Row],[Total Rental Units Equal to or less than 80% AMI]], "-")</f>
        <v>0.56944444444444442</v>
      </c>
    </row>
    <row r="1751" spans="1:10" x14ac:dyDescent="0.2">
      <c r="A1751">
        <v>13135050528</v>
      </c>
      <c r="B1751" s="7">
        <v>0</v>
      </c>
      <c r="C1751" s="7">
        <v>0</v>
      </c>
      <c r="D1751" s="7">
        <v>0</v>
      </c>
      <c r="E1751" s="7">
        <f>SUM(HousingProblemsTbl5[[#This Row],[T2_est77]:[T2_est91]])</f>
        <v>0</v>
      </c>
      <c r="F1751" s="7">
        <v>0</v>
      </c>
      <c r="G1751" s="7">
        <v>30</v>
      </c>
      <c r="H1751" s="7">
        <v>0</v>
      </c>
      <c r="I1751" s="7">
        <f>SUM(HousingProblemsTbl5[[#This Row],[T7_est109]:[T7_est151]])</f>
        <v>30</v>
      </c>
      <c r="J175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52" spans="1:10" x14ac:dyDescent="0.2">
      <c r="A1752">
        <v>13135050529</v>
      </c>
      <c r="B1752" s="7">
        <v>20</v>
      </c>
      <c r="C1752" s="7">
        <v>0</v>
      </c>
      <c r="D1752" s="7">
        <v>0</v>
      </c>
      <c r="E1752" s="7">
        <f>SUM(HousingProblemsTbl5[[#This Row],[T2_est77]:[T2_est91]])</f>
        <v>20</v>
      </c>
      <c r="F1752" s="7">
        <v>40</v>
      </c>
      <c r="G1752" s="7">
        <v>40</v>
      </c>
      <c r="H1752" s="7">
        <v>145</v>
      </c>
      <c r="I1752" s="7">
        <f>SUM(HousingProblemsTbl5[[#This Row],[T7_est109]:[T7_est151]])</f>
        <v>225</v>
      </c>
      <c r="J1752" s="5">
        <f>IFERROR(HousingProblemsTbl5[[#This Row],[Total Rental Units with Severe Housing Problems and Equal to or less than 80% AMI]]/HousingProblemsTbl5[[#This Row],[Total Rental Units Equal to or less than 80% AMI]], "-")</f>
        <v>8.8888888888888892E-2</v>
      </c>
    </row>
    <row r="1753" spans="1:10" x14ac:dyDescent="0.2">
      <c r="A1753">
        <v>13135050530</v>
      </c>
      <c r="B1753" s="7">
        <v>40</v>
      </c>
      <c r="C1753" s="7">
        <v>30</v>
      </c>
      <c r="D1753" s="7">
        <v>0</v>
      </c>
      <c r="E1753" s="7">
        <f>SUM(HousingProblemsTbl5[[#This Row],[T2_est77]:[T2_est91]])</f>
        <v>70</v>
      </c>
      <c r="F1753" s="7">
        <v>115</v>
      </c>
      <c r="G1753" s="7">
        <v>35</v>
      </c>
      <c r="H1753" s="7">
        <v>0</v>
      </c>
      <c r="I1753" s="7">
        <f>SUM(HousingProblemsTbl5[[#This Row],[T7_est109]:[T7_est151]])</f>
        <v>150</v>
      </c>
      <c r="J1753" s="5">
        <f>IFERROR(HousingProblemsTbl5[[#This Row],[Total Rental Units with Severe Housing Problems and Equal to or less than 80% AMI]]/HousingProblemsTbl5[[#This Row],[Total Rental Units Equal to or less than 80% AMI]], "-")</f>
        <v>0.46666666666666667</v>
      </c>
    </row>
    <row r="1754" spans="1:10" x14ac:dyDescent="0.2">
      <c r="A1754">
        <v>13135050536</v>
      </c>
      <c r="B1754" s="7">
        <v>100</v>
      </c>
      <c r="C1754" s="7">
        <v>40</v>
      </c>
      <c r="D1754" s="7">
        <v>65</v>
      </c>
      <c r="E1754" s="7">
        <f>SUM(HousingProblemsTbl5[[#This Row],[T2_est77]:[T2_est91]])</f>
        <v>205</v>
      </c>
      <c r="F1754" s="7">
        <v>110</v>
      </c>
      <c r="G1754" s="7">
        <v>175</v>
      </c>
      <c r="H1754" s="7">
        <v>155</v>
      </c>
      <c r="I1754" s="7">
        <f>SUM(HousingProblemsTbl5[[#This Row],[T7_est109]:[T7_est151]])</f>
        <v>440</v>
      </c>
      <c r="J1754" s="5">
        <f>IFERROR(HousingProblemsTbl5[[#This Row],[Total Rental Units with Severe Housing Problems and Equal to or less than 80% AMI]]/HousingProblemsTbl5[[#This Row],[Total Rental Units Equal to or less than 80% AMI]], "-")</f>
        <v>0.46590909090909088</v>
      </c>
    </row>
    <row r="1755" spans="1:10" x14ac:dyDescent="0.2">
      <c r="A1755">
        <v>13135050537</v>
      </c>
      <c r="B1755" s="7">
        <v>265</v>
      </c>
      <c r="C1755" s="7">
        <v>170</v>
      </c>
      <c r="D1755" s="7">
        <v>25</v>
      </c>
      <c r="E1755" s="7">
        <f>SUM(HousingProblemsTbl5[[#This Row],[T2_est77]:[T2_est91]])</f>
        <v>460</v>
      </c>
      <c r="F1755" s="7">
        <v>345</v>
      </c>
      <c r="G1755" s="7">
        <v>285</v>
      </c>
      <c r="H1755" s="7">
        <v>325</v>
      </c>
      <c r="I1755" s="7">
        <f>SUM(HousingProblemsTbl5[[#This Row],[T7_est109]:[T7_est151]])</f>
        <v>955</v>
      </c>
      <c r="J1755" s="5">
        <f>IFERROR(HousingProblemsTbl5[[#This Row],[Total Rental Units with Severe Housing Problems and Equal to or less than 80% AMI]]/HousingProblemsTbl5[[#This Row],[Total Rental Units Equal to or less than 80% AMI]], "-")</f>
        <v>0.48167539267015708</v>
      </c>
    </row>
    <row r="1756" spans="1:10" x14ac:dyDescent="0.2">
      <c r="A1756">
        <v>13135050539</v>
      </c>
      <c r="B1756" s="7">
        <v>210</v>
      </c>
      <c r="C1756" s="7">
        <v>150</v>
      </c>
      <c r="D1756" s="7">
        <v>40</v>
      </c>
      <c r="E1756" s="7">
        <f>SUM(HousingProblemsTbl5[[#This Row],[T2_est77]:[T2_est91]])</f>
        <v>400</v>
      </c>
      <c r="F1756" s="7">
        <v>230</v>
      </c>
      <c r="G1756" s="7">
        <v>220</v>
      </c>
      <c r="H1756" s="7">
        <v>285</v>
      </c>
      <c r="I1756" s="7">
        <f>SUM(HousingProblemsTbl5[[#This Row],[T7_est109]:[T7_est151]])</f>
        <v>735</v>
      </c>
      <c r="J1756" s="5">
        <f>IFERROR(HousingProblemsTbl5[[#This Row],[Total Rental Units with Severe Housing Problems and Equal to or less than 80% AMI]]/HousingProblemsTbl5[[#This Row],[Total Rental Units Equal to or less than 80% AMI]], "-")</f>
        <v>0.54421768707482998</v>
      </c>
    </row>
    <row r="1757" spans="1:10" x14ac:dyDescent="0.2">
      <c r="A1757">
        <v>13135050541</v>
      </c>
      <c r="B1757" s="7">
        <v>300</v>
      </c>
      <c r="C1757" s="7">
        <v>145</v>
      </c>
      <c r="D1757" s="7">
        <v>70</v>
      </c>
      <c r="E1757" s="7">
        <f>SUM(HousingProblemsTbl5[[#This Row],[T2_est77]:[T2_est91]])</f>
        <v>515</v>
      </c>
      <c r="F1757" s="7">
        <v>345</v>
      </c>
      <c r="G1757" s="7">
        <v>320</v>
      </c>
      <c r="H1757" s="7">
        <v>610</v>
      </c>
      <c r="I1757" s="7">
        <f>SUM(HousingProblemsTbl5[[#This Row],[T7_est109]:[T7_est151]])</f>
        <v>1275</v>
      </c>
      <c r="J1757" s="5">
        <f>IFERROR(HousingProblemsTbl5[[#This Row],[Total Rental Units with Severe Housing Problems and Equal to or less than 80% AMI]]/HousingProblemsTbl5[[#This Row],[Total Rental Units Equal to or less than 80% AMI]], "-")</f>
        <v>0.40392156862745099</v>
      </c>
    </row>
    <row r="1758" spans="1:10" x14ac:dyDescent="0.2">
      <c r="A1758">
        <v>13135050542</v>
      </c>
      <c r="B1758" s="7">
        <v>415</v>
      </c>
      <c r="C1758" s="7">
        <v>205</v>
      </c>
      <c r="D1758" s="7">
        <v>15</v>
      </c>
      <c r="E1758" s="7">
        <f>SUM(HousingProblemsTbl5[[#This Row],[T2_est77]:[T2_est91]])</f>
        <v>635</v>
      </c>
      <c r="F1758" s="7">
        <v>430</v>
      </c>
      <c r="G1758" s="7">
        <v>495</v>
      </c>
      <c r="H1758" s="7">
        <v>435</v>
      </c>
      <c r="I1758" s="7">
        <f>SUM(HousingProblemsTbl5[[#This Row],[T7_est109]:[T7_est151]])</f>
        <v>1360</v>
      </c>
      <c r="J1758" s="5">
        <f>IFERROR(HousingProblemsTbl5[[#This Row],[Total Rental Units with Severe Housing Problems and Equal to or less than 80% AMI]]/HousingProblemsTbl5[[#This Row],[Total Rental Units Equal to or less than 80% AMI]], "-")</f>
        <v>0.46691176470588236</v>
      </c>
    </row>
    <row r="1759" spans="1:10" x14ac:dyDescent="0.2">
      <c r="A1759">
        <v>13135050549</v>
      </c>
      <c r="B1759" s="7">
        <v>0</v>
      </c>
      <c r="C1759" s="7">
        <v>135</v>
      </c>
      <c r="D1759" s="7">
        <v>15</v>
      </c>
      <c r="E1759" s="7">
        <f>SUM(HousingProblemsTbl5[[#This Row],[T2_est77]:[T2_est91]])</f>
        <v>150</v>
      </c>
      <c r="F1759" s="7">
        <v>0</v>
      </c>
      <c r="G1759" s="7">
        <v>180</v>
      </c>
      <c r="H1759" s="7">
        <v>100</v>
      </c>
      <c r="I1759" s="7">
        <f>SUM(HousingProblemsTbl5[[#This Row],[T7_est109]:[T7_est151]])</f>
        <v>280</v>
      </c>
      <c r="J1759" s="5">
        <f>IFERROR(HousingProblemsTbl5[[#This Row],[Total Rental Units with Severe Housing Problems and Equal to or less than 80% AMI]]/HousingProblemsTbl5[[#This Row],[Total Rental Units Equal to or less than 80% AMI]], "-")</f>
        <v>0.5357142857142857</v>
      </c>
    </row>
    <row r="1760" spans="1:10" x14ac:dyDescent="0.2">
      <c r="A1760">
        <v>13135050550</v>
      </c>
      <c r="B1760" s="7">
        <v>0</v>
      </c>
      <c r="C1760" s="7">
        <v>20</v>
      </c>
      <c r="D1760" s="7">
        <v>0</v>
      </c>
      <c r="E1760" s="7">
        <f>SUM(HousingProblemsTbl5[[#This Row],[T2_est77]:[T2_est91]])</f>
        <v>20</v>
      </c>
      <c r="F1760" s="7">
        <v>0</v>
      </c>
      <c r="G1760" s="7">
        <v>90</v>
      </c>
      <c r="H1760" s="7">
        <v>145</v>
      </c>
      <c r="I1760" s="7">
        <f>SUM(HousingProblemsTbl5[[#This Row],[T7_est109]:[T7_est151]])</f>
        <v>235</v>
      </c>
      <c r="J1760" s="5">
        <f>IFERROR(HousingProblemsTbl5[[#This Row],[Total Rental Units with Severe Housing Problems and Equal to or less than 80% AMI]]/HousingProblemsTbl5[[#This Row],[Total Rental Units Equal to or less than 80% AMI]], "-")</f>
        <v>8.5106382978723402E-2</v>
      </c>
    </row>
    <row r="1761" spans="1:10" x14ac:dyDescent="0.2">
      <c r="A1761">
        <v>13135050551</v>
      </c>
      <c r="B1761" s="7">
        <v>0</v>
      </c>
      <c r="C1761" s="7">
        <v>0</v>
      </c>
      <c r="D1761" s="7">
        <v>0</v>
      </c>
      <c r="E1761" s="7">
        <f>SUM(HousingProblemsTbl5[[#This Row],[T2_est77]:[T2_est91]])</f>
        <v>0</v>
      </c>
      <c r="F1761" s="7">
        <v>0</v>
      </c>
      <c r="G1761" s="7">
        <v>10</v>
      </c>
      <c r="H1761" s="7">
        <v>55</v>
      </c>
      <c r="I1761" s="7">
        <f>SUM(HousingProblemsTbl5[[#This Row],[T7_est109]:[T7_est151]])</f>
        <v>65</v>
      </c>
      <c r="J176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62" spans="1:10" x14ac:dyDescent="0.2">
      <c r="A1762">
        <v>13135050552</v>
      </c>
      <c r="B1762" s="7">
        <v>0</v>
      </c>
      <c r="C1762" s="7">
        <v>65</v>
      </c>
      <c r="D1762" s="7">
        <v>0</v>
      </c>
      <c r="E1762" s="7">
        <f>SUM(HousingProblemsTbl5[[#This Row],[T2_est77]:[T2_est91]])</f>
        <v>65</v>
      </c>
      <c r="F1762" s="7">
        <v>0</v>
      </c>
      <c r="G1762" s="7">
        <v>115</v>
      </c>
      <c r="H1762" s="7">
        <v>40</v>
      </c>
      <c r="I1762" s="7">
        <f>SUM(HousingProblemsTbl5[[#This Row],[T7_est109]:[T7_est151]])</f>
        <v>155</v>
      </c>
      <c r="J1762" s="5">
        <f>IFERROR(HousingProblemsTbl5[[#This Row],[Total Rental Units with Severe Housing Problems and Equal to or less than 80% AMI]]/HousingProblemsTbl5[[#This Row],[Total Rental Units Equal to or less than 80% AMI]], "-")</f>
        <v>0.41935483870967744</v>
      </c>
    </row>
    <row r="1763" spans="1:10" x14ac:dyDescent="0.2">
      <c r="A1763">
        <v>13135050553</v>
      </c>
      <c r="B1763" s="7">
        <v>0</v>
      </c>
      <c r="C1763" s="7">
        <v>0</v>
      </c>
      <c r="D1763" s="7">
        <v>0</v>
      </c>
      <c r="E1763" s="7">
        <f>SUM(HousingProblemsTbl5[[#This Row],[T2_est77]:[T2_est91]])</f>
        <v>0</v>
      </c>
      <c r="F1763" s="7">
        <v>0</v>
      </c>
      <c r="G1763" s="7">
        <v>0</v>
      </c>
      <c r="H1763" s="7">
        <v>10</v>
      </c>
      <c r="I1763" s="7">
        <f>SUM(HousingProblemsTbl5[[#This Row],[T7_est109]:[T7_est151]])</f>
        <v>10</v>
      </c>
      <c r="J17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64" spans="1:10" x14ac:dyDescent="0.2">
      <c r="A1764">
        <v>13135050554</v>
      </c>
      <c r="B1764" s="7">
        <v>55</v>
      </c>
      <c r="C1764" s="7">
        <v>250</v>
      </c>
      <c r="D1764" s="7">
        <v>0</v>
      </c>
      <c r="E1764" s="7">
        <f>SUM(HousingProblemsTbl5[[#This Row],[T2_est77]:[T2_est91]])</f>
        <v>305</v>
      </c>
      <c r="F1764" s="7">
        <v>55</v>
      </c>
      <c r="G1764" s="7">
        <v>295</v>
      </c>
      <c r="H1764" s="7">
        <v>105</v>
      </c>
      <c r="I1764" s="7">
        <f>SUM(HousingProblemsTbl5[[#This Row],[T7_est109]:[T7_est151]])</f>
        <v>455</v>
      </c>
      <c r="J1764" s="5">
        <f>IFERROR(HousingProblemsTbl5[[#This Row],[Total Rental Units with Severe Housing Problems and Equal to or less than 80% AMI]]/HousingProblemsTbl5[[#This Row],[Total Rental Units Equal to or less than 80% AMI]], "-")</f>
        <v>0.67032967032967028</v>
      </c>
    </row>
    <row r="1765" spans="1:10" x14ac:dyDescent="0.2">
      <c r="A1765">
        <v>13135050555</v>
      </c>
      <c r="B1765" s="7">
        <v>0</v>
      </c>
      <c r="C1765" s="7">
        <v>0</v>
      </c>
      <c r="D1765" s="7">
        <v>0</v>
      </c>
      <c r="E1765" s="7">
        <f>SUM(HousingProblemsTbl5[[#This Row],[T2_est77]:[T2_est91]])</f>
        <v>0</v>
      </c>
      <c r="F1765" s="7">
        <v>0</v>
      </c>
      <c r="G1765" s="7">
        <v>65</v>
      </c>
      <c r="H1765" s="7">
        <v>0</v>
      </c>
      <c r="I1765" s="7">
        <f>SUM(HousingProblemsTbl5[[#This Row],[T7_est109]:[T7_est151]])</f>
        <v>65</v>
      </c>
      <c r="J176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66" spans="1:10" x14ac:dyDescent="0.2">
      <c r="A1766">
        <v>13135050556</v>
      </c>
      <c r="B1766" s="7">
        <v>25</v>
      </c>
      <c r="C1766" s="7">
        <v>0</v>
      </c>
      <c r="D1766" s="7">
        <v>60</v>
      </c>
      <c r="E1766" s="7">
        <f>SUM(HousingProblemsTbl5[[#This Row],[T2_est77]:[T2_est91]])</f>
        <v>85</v>
      </c>
      <c r="F1766" s="7">
        <v>55</v>
      </c>
      <c r="G1766" s="7">
        <v>35</v>
      </c>
      <c r="H1766" s="7">
        <v>245</v>
      </c>
      <c r="I1766" s="7">
        <f>SUM(HousingProblemsTbl5[[#This Row],[T7_est109]:[T7_est151]])</f>
        <v>335</v>
      </c>
      <c r="J1766" s="5">
        <f>IFERROR(HousingProblemsTbl5[[#This Row],[Total Rental Units with Severe Housing Problems and Equal to or less than 80% AMI]]/HousingProblemsTbl5[[#This Row],[Total Rental Units Equal to or less than 80% AMI]], "-")</f>
        <v>0.2537313432835821</v>
      </c>
    </row>
    <row r="1767" spans="1:10" x14ac:dyDescent="0.2">
      <c r="A1767">
        <v>13135050557</v>
      </c>
      <c r="B1767" s="7">
        <v>20</v>
      </c>
      <c r="C1767" s="7">
        <v>0</v>
      </c>
      <c r="D1767" s="7">
        <v>0</v>
      </c>
      <c r="E1767" s="7">
        <f>SUM(HousingProblemsTbl5[[#This Row],[T2_est77]:[T2_est91]])</f>
        <v>20</v>
      </c>
      <c r="F1767" s="7">
        <v>45</v>
      </c>
      <c r="G1767" s="7">
        <v>70</v>
      </c>
      <c r="H1767" s="7">
        <v>90</v>
      </c>
      <c r="I1767" s="7">
        <f>SUM(HousingProblemsTbl5[[#This Row],[T7_est109]:[T7_est151]])</f>
        <v>205</v>
      </c>
      <c r="J1767" s="5">
        <f>IFERROR(HousingProblemsTbl5[[#This Row],[Total Rental Units with Severe Housing Problems and Equal to or less than 80% AMI]]/HousingProblemsTbl5[[#This Row],[Total Rental Units Equal to or less than 80% AMI]], "-")</f>
        <v>9.7560975609756101E-2</v>
      </c>
    </row>
    <row r="1768" spans="1:10" x14ac:dyDescent="0.2">
      <c r="A1768">
        <v>13135050558</v>
      </c>
      <c r="B1768" s="7">
        <v>0</v>
      </c>
      <c r="C1768" s="7">
        <v>90</v>
      </c>
      <c r="D1768" s="7">
        <v>0</v>
      </c>
      <c r="E1768" s="7">
        <f>SUM(HousingProblemsTbl5[[#This Row],[T2_est77]:[T2_est91]])</f>
        <v>90</v>
      </c>
      <c r="F1768" s="7">
        <v>0</v>
      </c>
      <c r="G1768" s="7">
        <v>90</v>
      </c>
      <c r="H1768" s="7">
        <v>20</v>
      </c>
      <c r="I1768" s="7">
        <f>SUM(HousingProblemsTbl5[[#This Row],[T7_est109]:[T7_est151]])</f>
        <v>110</v>
      </c>
      <c r="J1768" s="5">
        <f>IFERROR(HousingProblemsTbl5[[#This Row],[Total Rental Units with Severe Housing Problems and Equal to or less than 80% AMI]]/HousingProblemsTbl5[[#This Row],[Total Rental Units Equal to or less than 80% AMI]], "-")</f>
        <v>0.81818181818181823</v>
      </c>
    </row>
    <row r="1769" spans="1:10" x14ac:dyDescent="0.2">
      <c r="A1769">
        <v>13135050559</v>
      </c>
      <c r="B1769" s="7">
        <v>0</v>
      </c>
      <c r="C1769" s="7">
        <v>40</v>
      </c>
      <c r="D1769" s="7">
        <v>0</v>
      </c>
      <c r="E1769" s="7">
        <f>SUM(HousingProblemsTbl5[[#This Row],[T2_est77]:[T2_est91]])</f>
        <v>40</v>
      </c>
      <c r="F1769" s="7">
        <v>0</v>
      </c>
      <c r="G1769" s="7">
        <v>90</v>
      </c>
      <c r="H1769" s="7">
        <v>80</v>
      </c>
      <c r="I1769" s="7">
        <f>SUM(HousingProblemsTbl5[[#This Row],[T7_est109]:[T7_est151]])</f>
        <v>170</v>
      </c>
      <c r="J1769" s="5">
        <f>IFERROR(HousingProblemsTbl5[[#This Row],[Total Rental Units with Severe Housing Problems and Equal to or less than 80% AMI]]/HousingProblemsTbl5[[#This Row],[Total Rental Units Equal to or less than 80% AMI]], "-")</f>
        <v>0.23529411764705882</v>
      </c>
    </row>
    <row r="1770" spans="1:10" x14ac:dyDescent="0.2">
      <c r="A1770">
        <v>13135050560</v>
      </c>
      <c r="B1770" s="7">
        <v>30</v>
      </c>
      <c r="C1770" s="7">
        <v>65</v>
      </c>
      <c r="D1770" s="7">
        <v>0</v>
      </c>
      <c r="E1770" s="7">
        <f>SUM(HousingProblemsTbl5[[#This Row],[T2_est77]:[T2_est91]])</f>
        <v>95</v>
      </c>
      <c r="F1770" s="7">
        <v>30</v>
      </c>
      <c r="G1770" s="7">
        <v>65</v>
      </c>
      <c r="H1770" s="7">
        <v>0</v>
      </c>
      <c r="I1770" s="7">
        <f>SUM(HousingProblemsTbl5[[#This Row],[T7_est109]:[T7_est151]])</f>
        <v>95</v>
      </c>
      <c r="J1770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71" spans="1:10" x14ac:dyDescent="0.2">
      <c r="A1771">
        <v>13135050561</v>
      </c>
      <c r="B1771" s="7">
        <v>195</v>
      </c>
      <c r="C1771" s="7">
        <v>45</v>
      </c>
      <c r="D1771" s="7">
        <v>0</v>
      </c>
      <c r="E1771" s="7">
        <f>SUM(HousingProblemsTbl5[[#This Row],[T2_est77]:[T2_est91]])</f>
        <v>240</v>
      </c>
      <c r="F1771" s="7">
        <v>240</v>
      </c>
      <c r="G1771" s="7">
        <v>225</v>
      </c>
      <c r="H1771" s="7">
        <v>50</v>
      </c>
      <c r="I1771" s="7">
        <f>SUM(HousingProblemsTbl5[[#This Row],[T7_est109]:[T7_est151]])</f>
        <v>515</v>
      </c>
      <c r="J1771" s="5">
        <f>IFERROR(HousingProblemsTbl5[[#This Row],[Total Rental Units with Severe Housing Problems and Equal to or less than 80% AMI]]/HousingProblemsTbl5[[#This Row],[Total Rental Units Equal to or less than 80% AMI]], "-")</f>
        <v>0.46601941747572817</v>
      </c>
    </row>
    <row r="1772" spans="1:10" x14ac:dyDescent="0.2">
      <c r="A1772">
        <v>13135050562</v>
      </c>
      <c r="B1772" s="7">
        <v>320</v>
      </c>
      <c r="C1772" s="7">
        <v>175</v>
      </c>
      <c r="D1772" s="7">
        <v>0</v>
      </c>
      <c r="E1772" s="7">
        <f>SUM(HousingProblemsTbl5[[#This Row],[T2_est77]:[T2_est91]])</f>
        <v>495</v>
      </c>
      <c r="F1772" s="7">
        <v>390</v>
      </c>
      <c r="G1772" s="7">
        <v>190</v>
      </c>
      <c r="H1772" s="7">
        <v>105</v>
      </c>
      <c r="I1772" s="7">
        <f>SUM(HousingProblemsTbl5[[#This Row],[T7_est109]:[T7_est151]])</f>
        <v>685</v>
      </c>
      <c r="J1772" s="5">
        <f>IFERROR(HousingProblemsTbl5[[#This Row],[Total Rental Units with Severe Housing Problems and Equal to or less than 80% AMI]]/HousingProblemsTbl5[[#This Row],[Total Rental Units Equal to or less than 80% AMI]], "-")</f>
        <v>0.72262773722627738</v>
      </c>
    </row>
    <row r="1773" spans="1:10" x14ac:dyDescent="0.2">
      <c r="A1773">
        <v>13135050563</v>
      </c>
      <c r="B1773" s="7">
        <v>10</v>
      </c>
      <c r="C1773" s="7">
        <v>0</v>
      </c>
      <c r="D1773" s="7">
        <v>0</v>
      </c>
      <c r="E1773" s="7">
        <f>SUM(HousingProblemsTbl5[[#This Row],[T2_est77]:[T2_est91]])</f>
        <v>10</v>
      </c>
      <c r="F1773" s="7">
        <v>10</v>
      </c>
      <c r="G1773" s="7">
        <v>0</v>
      </c>
      <c r="H1773" s="7">
        <v>80</v>
      </c>
      <c r="I1773" s="7">
        <f>SUM(HousingProblemsTbl5[[#This Row],[T7_est109]:[T7_est151]])</f>
        <v>90</v>
      </c>
      <c r="J1773" s="5">
        <f>IFERROR(HousingProblemsTbl5[[#This Row],[Total Rental Units with Severe Housing Problems and Equal to or less than 80% AMI]]/HousingProblemsTbl5[[#This Row],[Total Rental Units Equal to or less than 80% AMI]], "-")</f>
        <v>0.1111111111111111</v>
      </c>
    </row>
    <row r="1774" spans="1:10" x14ac:dyDescent="0.2">
      <c r="A1774">
        <v>13135050564</v>
      </c>
      <c r="B1774" s="7">
        <v>155</v>
      </c>
      <c r="C1774" s="7">
        <v>265</v>
      </c>
      <c r="D1774" s="7">
        <v>0</v>
      </c>
      <c r="E1774" s="7">
        <f>SUM(HousingProblemsTbl5[[#This Row],[T2_est77]:[T2_est91]])</f>
        <v>420</v>
      </c>
      <c r="F1774" s="7">
        <v>160</v>
      </c>
      <c r="G1774" s="7">
        <v>585</v>
      </c>
      <c r="H1774" s="7">
        <v>295</v>
      </c>
      <c r="I1774" s="7">
        <f>SUM(HousingProblemsTbl5[[#This Row],[T7_est109]:[T7_est151]])</f>
        <v>1040</v>
      </c>
      <c r="J1774" s="5">
        <f>IFERROR(HousingProblemsTbl5[[#This Row],[Total Rental Units with Severe Housing Problems and Equal to or less than 80% AMI]]/HousingProblemsTbl5[[#This Row],[Total Rental Units Equal to or less than 80% AMI]], "-")</f>
        <v>0.40384615384615385</v>
      </c>
    </row>
    <row r="1775" spans="1:10" x14ac:dyDescent="0.2">
      <c r="A1775">
        <v>13135050565</v>
      </c>
      <c r="B1775" s="7">
        <v>0</v>
      </c>
      <c r="C1775" s="7">
        <v>0</v>
      </c>
      <c r="D1775" s="7">
        <v>70</v>
      </c>
      <c r="E1775" s="7">
        <f>SUM(HousingProblemsTbl5[[#This Row],[T2_est77]:[T2_est91]])</f>
        <v>70</v>
      </c>
      <c r="F1775" s="7">
        <v>0</v>
      </c>
      <c r="G1775" s="7">
        <v>45</v>
      </c>
      <c r="H1775" s="7">
        <v>95</v>
      </c>
      <c r="I1775" s="7">
        <f>SUM(HousingProblemsTbl5[[#This Row],[T7_est109]:[T7_est151]])</f>
        <v>140</v>
      </c>
      <c r="J177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776" spans="1:10" x14ac:dyDescent="0.2">
      <c r="A1776">
        <v>13135050566</v>
      </c>
      <c r="B1776" s="7">
        <v>0</v>
      </c>
      <c r="C1776" s="7">
        <v>55</v>
      </c>
      <c r="D1776" s="7">
        <v>0</v>
      </c>
      <c r="E1776" s="7">
        <f>SUM(HousingProblemsTbl5[[#This Row],[T2_est77]:[T2_est91]])</f>
        <v>55</v>
      </c>
      <c r="F1776" s="7">
        <v>0</v>
      </c>
      <c r="G1776" s="7">
        <v>55</v>
      </c>
      <c r="H1776" s="7">
        <v>0</v>
      </c>
      <c r="I1776" s="7">
        <f>SUM(HousingProblemsTbl5[[#This Row],[T7_est109]:[T7_est151]])</f>
        <v>55</v>
      </c>
      <c r="J177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77" spans="1:10" x14ac:dyDescent="0.2">
      <c r="A1777">
        <v>13135050567</v>
      </c>
      <c r="B1777" s="7">
        <v>70</v>
      </c>
      <c r="C1777" s="7">
        <v>40</v>
      </c>
      <c r="D1777" s="7">
        <v>35</v>
      </c>
      <c r="E1777" s="7">
        <f>SUM(HousingProblemsTbl5[[#This Row],[T2_est77]:[T2_est91]])</f>
        <v>145</v>
      </c>
      <c r="F1777" s="7">
        <v>70</v>
      </c>
      <c r="G1777" s="7">
        <v>70</v>
      </c>
      <c r="H1777" s="7">
        <v>110</v>
      </c>
      <c r="I1777" s="7">
        <f>SUM(HousingProblemsTbl5[[#This Row],[T7_est109]:[T7_est151]])</f>
        <v>250</v>
      </c>
      <c r="J1777" s="5">
        <f>IFERROR(HousingProblemsTbl5[[#This Row],[Total Rental Units with Severe Housing Problems and Equal to or less than 80% AMI]]/HousingProblemsTbl5[[#This Row],[Total Rental Units Equal to or less than 80% AMI]], "-")</f>
        <v>0.57999999999999996</v>
      </c>
    </row>
    <row r="1778" spans="1:10" x14ac:dyDescent="0.2">
      <c r="A1778">
        <v>13135050568</v>
      </c>
      <c r="B1778" s="7">
        <v>15</v>
      </c>
      <c r="C1778" s="7">
        <v>0</v>
      </c>
      <c r="D1778" s="7">
        <v>0</v>
      </c>
      <c r="E1778" s="7">
        <f>SUM(HousingProblemsTbl5[[#This Row],[T2_est77]:[T2_est91]])</f>
        <v>15</v>
      </c>
      <c r="F1778" s="7">
        <v>15</v>
      </c>
      <c r="G1778" s="7">
        <v>10</v>
      </c>
      <c r="H1778" s="7">
        <v>35</v>
      </c>
      <c r="I1778" s="7">
        <f>SUM(HousingProblemsTbl5[[#This Row],[T7_est109]:[T7_est151]])</f>
        <v>60</v>
      </c>
      <c r="J1778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779" spans="1:10" x14ac:dyDescent="0.2">
      <c r="A1779">
        <v>13135050569</v>
      </c>
      <c r="B1779" s="7">
        <v>425</v>
      </c>
      <c r="C1779" s="7">
        <v>70</v>
      </c>
      <c r="D1779" s="7">
        <v>10</v>
      </c>
      <c r="E1779" s="7">
        <f>SUM(HousingProblemsTbl5[[#This Row],[T2_est77]:[T2_est91]])</f>
        <v>505</v>
      </c>
      <c r="F1779" s="7">
        <v>425</v>
      </c>
      <c r="G1779" s="7">
        <v>200</v>
      </c>
      <c r="H1779" s="7">
        <v>90</v>
      </c>
      <c r="I1779" s="7">
        <f>SUM(HousingProblemsTbl5[[#This Row],[T7_est109]:[T7_est151]])</f>
        <v>715</v>
      </c>
      <c r="J1779" s="5">
        <f>IFERROR(HousingProblemsTbl5[[#This Row],[Total Rental Units with Severe Housing Problems and Equal to or less than 80% AMI]]/HousingProblemsTbl5[[#This Row],[Total Rental Units Equal to or less than 80% AMI]], "-")</f>
        <v>0.70629370629370625</v>
      </c>
    </row>
    <row r="1780" spans="1:10" x14ac:dyDescent="0.2">
      <c r="A1780">
        <v>13135050570</v>
      </c>
      <c r="B1780" s="7">
        <v>0</v>
      </c>
      <c r="C1780" s="7">
        <v>10</v>
      </c>
      <c r="D1780" s="7">
        <v>0</v>
      </c>
      <c r="E1780" s="7">
        <f>SUM(HousingProblemsTbl5[[#This Row],[T2_est77]:[T2_est91]])</f>
        <v>10</v>
      </c>
      <c r="F1780" s="7">
        <v>0</v>
      </c>
      <c r="G1780" s="7">
        <v>105</v>
      </c>
      <c r="H1780" s="7">
        <v>75</v>
      </c>
      <c r="I1780" s="7">
        <f>SUM(HousingProblemsTbl5[[#This Row],[T7_est109]:[T7_est151]])</f>
        <v>180</v>
      </c>
      <c r="J1780" s="5">
        <f>IFERROR(HousingProblemsTbl5[[#This Row],[Total Rental Units with Severe Housing Problems and Equal to or less than 80% AMI]]/HousingProblemsTbl5[[#This Row],[Total Rental Units Equal to or less than 80% AMI]], "-")</f>
        <v>5.5555555555555552E-2</v>
      </c>
    </row>
    <row r="1781" spans="1:10" x14ac:dyDescent="0.2">
      <c r="A1781">
        <v>13135050571</v>
      </c>
      <c r="B1781" s="7">
        <v>45</v>
      </c>
      <c r="C1781" s="7">
        <v>55</v>
      </c>
      <c r="D1781" s="7">
        <v>70</v>
      </c>
      <c r="E1781" s="7">
        <f>SUM(HousingProblemsTbl5[[#This Row],[T2_est77]:[T2_est91]])</f>
        <v>170</v>
      </c>
      <c r="F1781" s="7">
        <v>45</v>
      </c>
      <c r="G1781" s="7">
        <v>65</v>
      </c>
      <c r="H1781" s="7">
        <v>70</v>
      </c>
      <c r="I1781" s="7">
        <f>SUM(HousingProblemsTbl5[[#This Row],[T7_est109]:[T7_est151]])</f>
        <v>180</v>
      </c>
      <c r="J1781" s="5">
        <f>IFERROR(HousingProblemsTbl5[[#This Row],[Total Rental Units with Severe Housing Problems and Equal to or less than 80% AMI]]/HousingProblemsTbl5[[#This Row],[Total Rental Units Equal to or less than 80% AMI]], "-")</f>
        <v>0.94444444444444442</v>
      </c>
    </row>
    <row r="1782" spans="1:10" x14ac:dyDescent="0.2">
      <c r="A1782">
        <v>13135050572</v>
      </c>
      <c r="B1782" s="7">
        <v>35</v>
      </c>
      <c r="C1782" s="7">
        <v>45</v>
      </c>
      <c r="D1782" s="7">
        <v>0</v>
      </c>
      <c r="E1782" s="7">
        <f>SUM(HousingProblemsTbl5[[#This Row],[T2_est77]:[T2_est91]])</f>
        <v>80</v>
      </c>
      <c r="F1782" s="7">
        <v>35</v>
      </c>
      <c r="G1782" s="7">
        <v>55</v>
      </c>
      <c r="H1782" s="7">
        <v>20</v>
      </c>
      <c r="I1782" s="7">
        <f>SUM(HousingProblemsTbl5[[#This Row],[T7_est109]:[T7_est151]])</f>
        <v>110</v>
      </c>
      <c r="J1782" s="5">
        <f>IFERROR(HousingProblemsTbl5[[#This Row],[Total Rental Units with Severe Housing Problems and Equal to or less than 80% AMI]]/HousingProblemsTbl5[[#This Row],[Total Rental Units Equal to or less than 80% AMI]], "-")</f>
        <v>0.72727272727272729</v>
      </c>
    </row>
    <row r="1783" spans="1:10" x14ac:dyDescent="0.2">
      <c r="A1783">
        <v>13135050573</v>
      </c>
      <c r="B1783" s="7">
        <v>0</v>
      </c>
      <c r="C1783" s="7">
        <v>0</v>
      </c>
      <c r="D1783" s="7">
        <v>0</v>
      </c>
      <c r="E1783" s="7">
        <f>SUM(HousingProblemsTbl5[[#This Row],[T2_est77]:[T2_est91]])</f>
        <v>0</v>
      </c>
      <c r="F1783" s="7">
        <v>0</v>
      </c>
      <c r="G1783" s="7">
        <v>25</v>
      </c>
      <c r="H1783" s="7">
        <v>0</v>
      </c>
      <c r="I1783" s="7">
        <f>SUM(HousingProblemsTbl5[[#This Row],[T7_est109]:[T7_est151]])</f>
        <v>25</v>
      </c>
      <c r="J178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84" spans="1:10" x14ac:dyDescent="0.2">
      <c r="A1784">
        <v>13135050574</v>
      </c>
      <c r="B1784" s="7">
        <v>150</v>
      </c>
      <c r="C1784" s="7">
        <v>295</v>
      </c>
      <c r="D1784" s="7">
        <v>20</v>
      </c>
      <c r="E1784" s="7">
        <f>SUM(HousingProblemsTbl5[[#This Row],[T2_est77]:[T2_est91]])</f>
        <v>465</v>
      </c>
      <c r="F1784" s="7">
        <v>310</v>
      </c>
      <c r="G1784" s="7">
        <v>430</v>
      </c>
      <c r="H1784" s="7">
        <v>155</v>
      </c>
      <c r="I1784" s="7">
        <f>SUM(HousingProblemsTbl5[[#This Row],[T7_est109]:[T7_est151]])</f>
        <v>895</v>
      </c>
      <c r="J1784" s="5">
        <f>IFERROR(HousingProblemsTbl5[[#This Row],[Total Rental Units with Severe Housing Problems and Equal to or less than 80% AMI]]/HousingProblemsTbl5[[#This Row],[Total Rental Units Equal to or less than 80% AMI]], "-")</f>
        <v>0.51955307262569828</v>
      </c>
    </row>
    <row r="1785" spans="1:10" x14ac:dyDescent="0.2">
      <c r="A1785">
        <v>13135050575</v>
      </c>
      <c r="B1785" s="7">
        <v>0</v>
      </c>
      <c r="C1785" s="7">
        <v>40</v>
      </c>
      <c r="D1785" s="7">
        <v>0</v>
      </c>
      <c r="E1785" s="7">
        <f>SUM(HousingProblemsTbl5[[#This Row],[T2_est77]:[T2_est91]])</f>
        <v>40</v>
      </c>
      <c r="F1785" s="7">
        <v>0</v>
      </c>
      <c r="G1785" s="7">
        <v>60</v>
      </c>
      <c r="H1785" s="7">
        <v>55</v>
      </c>
      <c r="I1785" s="7">
        <f>SUM(HousingProblemsTbl5[[#This Row],[T7_est109]:[T7_est151]])</f>
        <v>115</v>
      </c>
      <c r="J1785" s="5">
        <f>IFERROR(HousingProblemsTbl5[[#This Row],[Total Rental Units with Severe Housing Problems and Equal to or less than 80% AMI]]/HousingProblemsTbl5[[#This Row],[Total Rental Units Equal to or less than 80% AMI]], "-")</f>
        <v>0.34782608695652173</v>
      </c>
    </row>
    <row r="1786" spans="1:10" x14ac:dyDescent="0.2">
      <c r="A1786">
        <v>13135050576</v>
      </c>
      <c r="B1786" s="7">
        <v>60</v>
      </c>
      <c r="C1786" s="7">
        <v>15</v>
      </c>
      <c r="D1786" s="7">
        <v>0</v>
      </c>
      <c r="E1786" s="7">
        <f>SUM(HousingProblemsTbl5[[#This Row],[T2_est77]:[T2_est91]])</f>
        <v>75</v>
      </c>
      <c r="F1786" s="7">
        <v>70</v>
      </c>
      <c r="G1786" s="7">
        <v>20</v>
      </c>
      <c r="H1786" s="7">
        <v>240</v>
      </c>
      <c r="I1786" s="7">
        <f>SUM(HousingProblemsTbl5[[#This Row],[T7_est109]:[T7_est151]])</f>
        <v>330</v>
      </c>
      <c r="J1786" s="5">
        <f>IFERROR(HousingProblemsTbl5[[#This Row],[Total Rental Units with Severe Housing Problems and Equal to or less than 80% AMI]]/HousingProblemsTbl5[[#This Row],[Total Rental Units Equal to or less than 80% AMI]], "-")</f>
        <v>0.22727272727272727</v>
      </c>
    </row>
    <row r="1787" spans="1:10" x14ac:dyDescent="0.2">
      <c r="A1787">
        <v>13135050577</v>
      </c>
      <c r="B1787" s="7">
        <v>80</v>
      </c>
      <c r="C1787" s="7">
        <v>25</v>
      </c>
      <c r="D1787" s="7">
        <v>0</v>
      </c>
      <c r="E1787" s="7">
        <f>SUM(HousingProblemsTbl5[[#This Row],[T2_est77]:[T2_est91]])</f>
        <v>105</v>
      </c>
      <c r="F1787" s="7">
        <v>80</v>
      </c>
      <c r="G1787" s="7">
        <v>85</v>
      </c>
      <c r="H1787" s="7">
        <v>200</v>
      </c>
      <c r="I1787" s="7">
        <f>SUM(HousingProblemsTbl5[[#This Row],[T7_est109]:[T7_est151]])</f>
        <v>365</v>
      </c>
      <c r="J1787" s="5">
        <f>IFERROR(HousingProblemsTbl5[[#This Row],[Total Rental Units with Severe Housing Problems and Equal to or less than 80% AMI]]/HousingProblemsTbl5[[#This Row],[Total Rental Units Equal to or less than 80% AMI]], "-")</f>
        <v>0.28767123287671231</v>
      </c>
    </row>
    <row r="1788" spans="1:10" x14ac:dyDescent="0.2">
      <c r="A1788">
        <v>13135050578</v>
      </c>
      <c r="B1788" s="7">
        <v>0</v>
      </c>
      <c r="C1788" s="7">
        <v>0</v>
      </c>
      <c r="D1788" s="7">
        <v>0</v>
      </c>
      <c r="E1788" s="7">
        <f>SUM(HousingProblemsTbl5[[#This Row],[T2_est77]:[T2_est91]])</f>
        <v>0</v>
      </c>
      <c r="F1788" s="7">
        <v>0</v>
      </c>
      <c r="G1788" s="7">
        <v>0</v>
      </c>
      <c r="H1788" s="7">
        <v>210</v>
      </c>
      <c r="I1788" s="7">
        <f>SUM(HousingProblemsTbl5[[#This Row],[T7_est109]:[T7_est151]])</f>
        <v>210</v>
      </c>
      <c r="J178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89" spans="1:10" x14ac:dyDescent="0.2">
      <c r="A1789">
        <v>13135050579</v>
      </c>
      <c r="B1789" s="7">
        <v>50</v>
      </c>
      <c r="C1789" s="7">
        <v>0</v>
      </c>
      <c r="D1789" s="7">
        <v>100</v>
      </c>
      <c r="E1789" s="7">
        <f>SUM(HousingProblemsTbl5[[#This Row],[T2_est77]:[T2_est91]])</f>
        <v>150</v>
      </c>
      <c r="F1789" s="7">
        <v>50</v>
      </c>
      <c r="G1789" s="7">
        <v>0</v>
      </c>
      <c r="H1789" s="7">
        <v>210</v>
      </c>
      <c r="I1789" s="7">
        <f>SUM(HousingProblemsTbl5[[#This Row],[T7_est109]:[T7_est151]])</f>
        <v>260</v>
      </c>
      <c r="J1789" s="5">
        <f>IFERROR(HousingProblemsTbl5[[#This Row],[Total Rental Units with Severe Housing Problems and Equal to or less than 80% AMI]]/HousingProblemsTbl5[[#This Row],[Total Rental Units Equal to or less than 80% AMI]], "-")</f>
        <v>0.57692307692307687</v>
      </c>
    </row>
    <row r="1790" spans="1:10" x14ac:dyDescent="0.2">
      <c r="A1790">
        <v>13135050580</v>
      </c>
      <c r="B1790" s="7">
        <v>0</v>
      </c>
      <c r="C1790" s="7">
        <v>4</v>
      </c>
      <c r="D1790" s="7">
        <v>0</v>
      </c>
      <c r="E1790" s="7">
        <f>SUM(HousingProblemsTbl5[[#This Row],[T2_est77]:[T2_est91]])</f>
        <v>4</v>
      </c>
      <c r="F1790" s="7">
        <v>0</v>
      </c>
      <c r="G1790" s="7">
        <v>4</v>
      </c>
      <c r="H1790" s="7">
        <v>125</v>
      </c>
      <c r="I1790" s="7">
        <f>SUM(HousingProblemsTbl5[[#This Row],[T7_est109]:[T7_est151]])</f>
        <v>129</v>
      </c>
      <c r="J1790" s="5">
        <f>IFERROR(HousingProblemsTbl5[[#This Row],[Total Rental Units with Severe Housing Problems and Equal to or less than 80% AMI]]/HousingProblemsTbl5[[#This Row],[Total Rental Units Equal to or less than 80% AMI]], "-")</f>
        <v>3.1007751937984496E-2</v>
      </c>
    </row>
    <row r="1791" spans="1:10" x14ac:dyDescent="0.2">
      <c r="A1791">
        <v>13135050581</v>
      </c>
      <c r="B1791" s="7">
        <v>20</v>
      </c>
      <c r="C1791" s="7">
        <v>10</v>
      </c>
      <c r="D1791" s="7">
        <v>0</v>
      </c>
      <c r="E1791" s="7">
        <f>SUM(HousingProblemsTbl5[[#This Row],[T2_est77]:[T2_est91]])</f>
        <v>30</v>
      </c>
      <c r="F1791" s="7">
        <v>20</v>
      </c>
      <c r="G1791" s="7">
        <v>115</v>
      </c>
      <c r="H1791" s="7">
        <v>135</v>
      </c>
      <c r="I1791" s="7">
        <f>SUM(HousingProblemsTbl5[[#This Row],[T7_est109]:[T7_est151]])</f>
        <v>270</v>
      </c>
      <c r="J1791" s="5">
        <f>IFERROR(HousingProblemsTbl5[[#This Row],[Total Rental Units with Severe Housing Problems and Equal to or less than 80% AMI]]/HousingProblemsTbl5[[#This Row],[Total Rental Units Equal to or less than 80% AMI]], "-")</f>
        <v>0.1111111111111111</v>
      </c>
    </row>
    <row r="1792" spans="1:10" x14ac:dyDescent="0.2">
      <c r="A1792">
        <v>13135050582</v>
      </c>
      <c r="B1792" s="7">
        <v>0</v>
      </c>
      <c r="C1792" s="7">
        <v>0</v>
      </c>
      <c r="D1792" s="7">
        <v>0</v>
      </c>
      <c r="E1792" s="7">
        <f>SUM(HousingProblemsTbl5[[#This Row],[T2_est77]:[T2_est91]])</f>
        <v>0</v>
      </c>
      <c r="F1792" s="7">
        <v>0</v>
      </c>
      <c r="G1792" s="7">
        <v>0</v>
      </c>
      <c r="H1792" s="7">
        <v>0</v>
      </c>
      <c r="I1792" s="7">
        <f>SUM(HousingProblemsTbl5[[#This Row],[T7_est109]:[T7_est151]])</f>
        <v>0</v>
      </c>
      <c r="J179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793" spans="1:10" x14ac:dyDescent="0.2">
      <c r="A1793">
        <v>13135050583</v>
      </c>
      <c r="B1793" s="7">
        <v>20</v>
      </c>
      <c r="C1793" s="7">
        <v>45</v>
      </c>
      <c r="D1793" s="7">
        <v>0</v>
      </c>
      <c r="E1793" s="7">
        <f>SUM(HousingProblemsTbl5[[#This Row],[T2_est77]:[T2_est91]])</f>
        <v>65</v>
      </c>
      <c r="F1793" s="7">
        <v>20</v>
      </c>
      <c r="G1793" s="7">
        <v>45</v>
      </c>
      <c r="H1793" s="7">
        <v>25</v>
      </c>
      <c r="I1793" s="7">
        <f>SUM(HousingProblemsTbl5[[#This Row],[T7_est109]:[T7_est151]])</f>
        <v>90</v>
      </c>
      <c r="J1793" s="5">
        <f>IFERROR(HousingProblemsTbl5[[#This Row],[Total Rental Units with Severe Housing Problems and Equal to or less than 80% AMI]]/HousingProblemsTbl5[[#This Row],[Total Rental Units Equal to or less than 80% AMI]], "-")</f>
        <v>0.72222222222222221</v>
      </c>
    </row>
    <row r="1794" spans="1:10" x14ac:dyDescent="0.2">
      <c r="A1794">
        <v>13135050584</v>
      </c>
      <c r="B1794" s="7">
        <v>0</v>
      </c>
      <c r="C1794" s="7">
        <v>0</v>
      </c>
      <c r="D1794" s="7">
        <v>0</v>
      </c>
      <c r="E1794" s="7">
        <f>SUM(HousingProblemsTbl5[[#This Row],[T2_est77]:[T2_est91]])</f>
        <v>0</v>
      </c>
      <c r="F1794" s="7">
        <v>15</v>
      </c>
      <c r="G1794" s="7">
        <v>0</v>
      </c>
      <c r="H1794" s="7">
        <v>0</v>
      </c>
      <c r="I1794" s="7">
        <f>SUM(HousingProblemsTbl5[[#This Row],[T7_est109]:[T7_est151]])</f>
        <v>15</v>
      </c>
      <c r="J179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95" spans="1:10" x14ac:dyDescent="0.2">
      <c r="A1795">
        <v>13135050585</v>
      </c>
      <c r="B1795" s="7">
        <v>0</v>
      </c>
      <c r="C1795" s="7">
        <v>0</v>
      </c>
      <c r="D1795" s="7">
        <v>0</v>
      </c>
      <c r="E1795" s="7">
        <f>SUM(HousingProblemsTbl5[[#This Row],[T2_est77]:[T2_est91]])</f>
        <v>0</v>
      </c>
      <c r="F1795" s="7">
        <v>0</v>
      </c>
      <c r="G1795" s="7">
        <v>0</v>
      </c>
      <c r="H1795" s="7">
        <v>85</v>
      </c>
      <c r="I1795" s="7">
        <f>SUM(HousingProblemsTbl5[[#This Row],[T7_est109]:[T7_est151]])</f>
        <v>85</v>
      </c>
      <c r="J179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796" spans="1:10" x14ac:dyDescent="0.2">
      <c r="A1796">
        <v>13135050586</v>
      </c>
      <c r="B1796" s="7">
        <v>55</v>
      </c>
      <c r="C1796" s="7">
        <v>30</v>
      </c>
      <c r="D1796" s="7">
        <v>0</v>
      </c>
      <c r="E1796" s="7">
        <f>SUM(HousingProblemsTbl5[[#This Row],[T2_est77]:[T2_est91]])</f>
        <v>85</v>
      </c>
      <c r="F1796" s="7">
        <v>55</v>
      </c>
      <c r="G1796" s="7">
        <v>30</v>
      </c>
      <c r="H1796" s="7">
        <v>0</v>
      </c>
      <c r="I1796" s="7">
        <f>SUM(HousingProblemsTbl5[[#This Row],[T7_est109]:[T7_est151]])</f>
        <v>85</v>
      </c>
      <c r="J179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97" spans="1:10" x14ac:dyDescent="0.2">
      <c r="A1797">
        <v>13135050587</v>
      </c>
      <c r="B1797" s="7">
        <v>115</v>
      </c>
      <c r="C1797" s="7">
        <v>0</v>
      </c>
      <c r="D1797" s="7">
        <v>0</v>
      </c>
      <c r="E1797" s="7">
        <f>SUM(HousingProblemsTbl5[[#This Row],[T2_est77]:[T2_est91]])</f>
        <v>115</v>
      </c>
      <c r="F1797" s="7">
        <v>115</v>
      </c>
      <c r="G1797" s="7">
        <v>0</v>
      </c>
      <c r="H1797" s="7">
        <v>0</v>
      </c>
      <c r="I1797" s="7">
        <f>SUM(HousingProblemsTbl5[[#This Row],[T7_est109]:[T7_est151]])</f>
        <v>115</v>
      </c>
      <c r="J179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98" spans="1:10" x14ac:dyDescent="0.2">
      <c r="A1798">
        <v>13135050588</v>
      </c>
      <c r="B1798" s="7">
        <v>0</v>
      </c>
      <c r="C1798" s="7">
        <v>20</v>
      </c>
      <c r="D1798" s="7">
        <v>0</v>
      </c>
      <c r="E1798" s="7">
        <f>SUM(HousingProblemsTbl5[[#This Row],[T2_est77]:[T2_est91]])</f>
        <v>20</v>
      </c>
      <c r="F1798" s="7">
        <v>0</v>
      </c>
      <c r="G1798" s="7">
        <v>20</v>
      </c>
      <c r="H1798" s="7">
        <v>0</v>
      </c>
      <c r="I1798" s="7">
        <f>SUM(HousingProblemsTbl5[[#This Row],[T7_est109]:[T7_est151]])</f>
        <v>20</v>
      </c>
      <c r="J179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799" spans="1:10" x14ac:dyDescent="0.2">
      <c r="A1799">
        <v>13135050589</v>
      </c>
      <c r="B1799" s="7">
        <v>70</v>
      </c>
      <c r="C1799" s="7">
        <v>15</v>
      </c>
      <c r="D1799" s="7">
        <v>0</v>
      </c>
      <c r="E1799" s="7">
        <f>SUM(HousingProblemsTbl5[[#This Row],[T2_est77]:[T2_est91]])</f>
        <v>85</v>
      </c>
      <c r="F1799" s="7">
        <v>85</v>
      </c>
      <c r="G1799" s="7">
        <v>20</v>
      </c>
      <c r="H1799" s="7">
        <v>0</v>
      </c>
      <c r="I1799" s="7">
        <f>SUM(HousingProblemsTbl5[[#This Row],[T7_est109]:[T7_est151]])</f>
        <v>105</v>
      </c>
      <c r="J1799" s="5">
        <f>IFERROR(HousingProblemsTbl5[[#This Row],[Total Rental Units with Severe Housing Problems and Equal to or less than 80% AMI]]/HousingProblemsTbl5[[#This Row],[Total Rental Units Equal to or less than 80% AMI]], "-")</f>
        <v>0.80952380952380953</v>
      </c>
    </row>
    <row r="1800" spans="1:10" x14ac:dyDescent="0.2">
      <c r="A1800">
        <v>13135050590</v>
      </c>
      <c r="B1800" s="7">
        <v>0</v>
      </c>
      <c r="C1800" s="7">
        <v>35</v>
      </c>
      <c r="D1800" s="7">
        <v>30</v>
      </c>
      <c r="E1800" s="7">
        <f>SUM(HousingProblemsTbl5[[#This Row],[T2_est77]:[T2_est91]])</f>
        <v>65</v>
      </c>
      <c r="F1800" s="7">
        <v>55</v>
      </c>
      <c r="G1800" s="7">
        <v>35</v>
      </c>
      <c r="H1800" s="7">
        <v>95</v>
      </c>
      <c r="I1800" s="7">
        <f>SUM(HousingProblemsTbl5[[#This Row],[T7_est109]:[T7_est151]])</f>
        <v>185</v>
      </c>
      <c r="J1800" s="5">
        <f>IFERROR(HousingProblemsTbl5[[#This Row],[Total Rental Units with Severe Housing Problems and Equal to or less than 80% AMI]]/HousingProblemsTbl5[[#This Row],[Total Rental Units Equal to or less than 80% AMI]], "-")</f>
        <v>0.35135135135135137</v>
      </c>
    </row>
    <row r="1801" spans="1:10" x14ac:dyDescent="0.2">
      <c r="A1801">
        <v>13135050591</v>
      </c>
      <c r="B1801" s="7">
        <v>0</v>
      </c>
      <c r="C1801" s="7">
        <v>0</v>
      </c>
      <c r="D1801" s="7">
        <v>0</v>
      </c>
      <c r="E1801" s="7">
        <f>SUM(HousingProblemsTbl5[[#This Row],[T2_est77]:[T2_est91]])</f>
        <v>0</v>
      </c>
      <c r="F1801" s="7">
        <v>0</v>
      </c>
      <c r="G1801" s="7">
        <v>30</v>
      </c>
      <c r="H1801" s="7">
        <v>0</v>
      </c>
      <c r="I1801" s="7">
        <f>SUM(HousingProblemsTbl5[[#This Row],[T7_est109]:[T7_est151]])</f>
        <v>30</v>
      </c>
      <c r="J180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02" spans="1:10" x14ac:dyDescent="0.2">
      <c r="A1802">
        <v>13135050611</v>
      </c>
      <c r="B1802" s="7">
        <v>0</v>
      </c>
      <c r="C1802" s="7">
        <v>0</v>
      </c>
      <c r="D1802" s="7">
        <v>0</v>
      </c>
      <c r="E1802" s="7">
        <f>SUM(HousingProblemsTbl5[[#This Row],[T2_est77]:[T2_est91]])</f>
        <v>0</v>
      </c>
      <c r="F1802" s="7">
        <v>0</v>
      </c>
      <c r="G1802" s="7">
        <v>0</v>
      </c>
      <c r="H1802" s="7">
        <v>90</v>
      </c>
      <c r="I1802" s="7">
        <f>SUM(HousingProblemsTbl5[[#This Row],[T7_est109]:[T7_est151]])</f>
        <v>90</v>
      </c>
      <c r="J180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03" spans="1:10" x14ac:dyDescent="0.2">
      <c r="A1803">
        <v>13135050612</v>
      </c>
      <c r="B1803" s="7">
        <v>15</v>
      </c>
      <c r="C1803" s="7">
        <v>15</v>
      </c>
      <c r="D1803" s="7">
        <v>0</v>
      </c>
      <c r="E1803" s="7">
        <f>SUM(HousingProblemsTbl5[[#This Row],[T2_est77]:[T2_est91]])</f>
        <v>30</v>
      </c>
      <c r="F1803" s="7">
        <v>35</v>
      </c>
      <c r="G1803" s="7">
        <v>15</v>
      </c>
      <c r="H1803" s="7">
        <v>15</v>
      </c>
      <c r="I1803" s="7">
        <f>SUM(HousingProblemsTbl5[[#This Row],[T7_est109]:[T7_est151]])</f>
        <v>65</v>
      </c>
      <c r="J1803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1804" spans="1:10" x14ac:dyDescent="0.2">
      <c r="A1804">
        <v>13135050613</v>
      </c>
      <c r="B1804" s="7">
        <v>45</v>
      </c>
      <c r="C1804" s="7">
        <v>0</v>
      </c>
      <c r="D1804" s="7">
        <v>0</v>
      </c>
      <c r="E1804" s="7">
        <f>SUM(HousingProblemsTbl5[[#This Row],[T2_est77]:[T2_est91]])</f>
        <v>45</v>
      </c>
      <c r="F1804" s="7">
        <v>45</v>
      </c>
      <c r="G1804" s="7">
        <v>0</v>
      </c>
      <c r="H1804" s="7">
        <v>40</v>
      </c>
      <c r="I1804" s="7">
        <f>SUM(HousingProblemsTbl5[[#This Row],[T7_est109]:[T7_est151]])</f>
        <v>85</v>
      </c>
      <c r="J1804" s="5">
        <f>IFERROR(HousingProblemsTbl5[[#This Row],[Total Rental Units with Severe Housing Problems and Equal to or less than 80% AMI]]/HousingProblemsTbl5[[#This Row],[Total Rental Units Equal to or less than 80% AMI]], "-")</f>
        <v>0.52941176470588236</v>
      </c>
    </row>
    <row r="1805" spans="1:10" x14ac:dyDescent="0.2">
      <c r="A1805">
        <v>13135050614</v>
      </c>
      <c r="B1805" s="7">
        <v>0</v>
      </c>
      <c r="C1805" s="7">
        <v>195</v>
      </c>
      <c r="D1805" s="7">
        <v>0</v>
      </c>
      <c r="E1805" s="7">
        <f>SUM(HousingProblemsTbl5[[#This Row],[T2_est77]:[T2_est91]])</f>
        <v>195</v>
      </c>
      <c r="F1805" s="7">
        <v>0</v>
      </c>
      <c r="G1805" s="7">
        <v>195</v>
      </c>
      <c r="H1805" s="7">
        <v>0</v>
      </c>
      <c r="I1805" s="7">
        <f>SUM(HousingProblemsTbl5[[#This Row],[T7_est109]:[T7_est151]])</f>
        <v>195</v>
      </c>
      <c r="J180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06" spans="1:10" x14ac:dyDescent="0.2">
      <c r="A1806">
        <v>13135050615</v>
      </c>
      <c r="B1806" s="7">
        <v>0</v>
      </c>
      <c r="C1806" s="7">
        <v>0</v>
      </c>
      <c r="D1806" s="7">
        <v>0</v>
      </c>
      <c r="E1806" s="7">
        <f>SUM(HousingProblemsTbl5[[#This Row],[T2_est77]:[T2_est91]])</f>
        <v>0</v>
      </c>
      <c r="F1806" s="7">
        <v>0</v>
      </c>
      <c r="G1806" s="7">
        <v>0</v>
      </c>
      <c r="H1806" s="7">
        <v>70</v>
      </c>
      <c r="I1806" s="7">
        <f>SUM(HousingProblemsTbl5[[#This Row],[T7_est109]:[T7_est151]])</f>
        <v>70</v>
      </c>
      <c r="J180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07" spans="1:10" x14ac:dyDescent="0.2">
      <c r="A1807">
        <v>13135050616</v>
      </c>
      <c r="B1807" s="7">
        <v>0</v>
      </c>
      <c r="C1807" s="7">
        <v>0</v>
      </c>
      <c r="D1807" s="7">
        <v>0</v>
      </c>
      <c r="E1807" s="7">
        <f>SUM(HousingProblemsTbl5[[#This Row],[T2_est77]:[T2_est91]])</f>
        <v>0</v>
      </c>
      <c r="F1807" s="7">
        <v>0</v>
      </c>
      <c r="G1807" s="7">
        <v>20</v>
      </c>
      <c r="H1807" s="7">
        <v>100</v>
      </c>
      <c r="I1807" s="7">
        <f>SUM(HousingProblemsTbl5[[#This Row],[T7_est109]:[T7_est151]])</f>
        <v>120</v>
      </c>
      <c r="J180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08" spans="1:10" x14ac:dyDescent="0.2">
      <c r="A1808">
        <v>13135050617</v>
      </c>
      <c r="B1808" s="7">
        <v>0</v>
      </c>
      <c r="C1808" s="7">
        <v>0</v>
      </c>
      <c r="D1808" s="7">
        <v>35</v>
      </c>
      <c r="E1808" s="7">
        <f>SUM(HousingProblemsTbl5[[#This Row],[T2_est77]:[T2_est91]])</f>
        <v>35</v>
      </c>
      <c r="F1808" s="7">
        <v>20</v>
      </c>
      <c r="G1808" s="7">
        <v>0</v>
      </c>
      <c r="H1808" s="7">
        <v>105</v>
      </c>
      <c r="I1808" s="7">
        <f>SUM(HousingProblemsTbl5[[#This Row],[T7_est109]:[T7_est151]])</f>
        <v>125</v>
      </c>
      <c r="J1808" s="5">
        <f>IFERROR(HousingProblemsTbl5[[#This Row],[Total Rental Units with Severe Housing Problems and Equal to or less than 80% AMI]]/HousingProblemsTbl5[[#This Row],[Total Rental Units Equal to or less than 80% AMI]], "-")</f>
        <v>0.28000000000000003</v>
      </c>
    </row>
    <row r="1809" spans="1:10" x14ac:dyDescent="0.2">
      <c r="A1809">
        <v>13135050618</v>
      </c>
      <c r="B1809" s="7">
        <v>0</v>
      </c>
      <c r="C1809" s="7">
        <v>0</v>
      </c>
      <c r="D1809" s="7">
        <v>0</v>
      </c>
      <c r="E1809" s="7">
        <f>SUM(HousingProblemsTbl5[[#This Row],[T2_est77]:[T2_est91]])</f>
        <v>0</v>
      </c>
      <c r="F1809" s="7">
        <v>0</v>
      </c>
      <c r="G1809" s="7">
        <v>0</v>
      </c>
      <c r="H1809" s="7">
        <v>0</v>
      </c>
      <c r="I1809" s="7">
        <f>SUM(HousingProblemsTbl5[[#This Row],[T7_est109]:[T7_est151]])</f>
        <v>0</v>
      </c>
      <c r="J180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10" spans="1:10" x14ac:dyDescent="0.2">
      <c r="A1810">
        <v>13135050619</v>
      </c>
      <c r="B1810" s="7">
        <v>0</v>
      </c>
      <c r="C1810" s="7">
        <v>30</v>
      </c>
      <c r="D1810" s="7">
        <v>40</v>
      </c>
      <c r="E1810" s="7">
        <f>SUM(HousingProblemsTbl5[[#This Row],[T2_est77]:[T2_est91]])</f>
        <v>70</v>
      </c>
      <c r="F1810" s="7">
        <v>0</v>
      </c>
      <c r="G1810" s="7">
        <v>30</v>
      </c>
      <c r="H1810" s="7">
        <v>100</v>
      </c>
      <c r="I1810" s="7">
        <f>SUM(HousingProblemsTbl5[[#This Row],[T7_est109]:[T7_est151]])</f>
        <v>130</v>
      </c>
      <c r="J1810" s="5">
        <f>IFERROR(HousingProblemsTbl5[[#This Row],[Total Rental Units with Severe Housing Problems and Equal to or less than 80% AMI]]/HousingProblemsTbl5[[#This Row],[Total Rental Units Equal to or less than 80% AMI]], "-")</f>
        <v>0.53846153846153844</v>
      </c>
    </row>
    <row r="1811" spans="1:10" x14ac:dyDescent="0.2">
      <c r="A1811">
        <v>13135050620</v>
      </c>
      <c r="B1811" s="7">
        <v>0</v>
      </c>
      <c r="C1811" s="7">
        <v>30</v>
      </c>
      <c r="D1811" s="7">
        <v>0</v>
      </c>
      <c r="E1811" s="7">
        <f>SUM(HousingProblemsTbl5[[#This Row],[T2_est77]:[T2_est91]])</f>
        <v>30</v>
      </c>
      <c r="F1811" s="7">
        <v>0</v>
      </c>
      <c r="G1811" s="7">
        <v>30</v>
      </c>
      <c r="H1811" s="7">
        <v>0</v>
      </c>
      <c r="I1811" s="7">
        <f>SUM(HousingProblemsTbl5[[#This Row],[T7_est109]:[T7_est151]])</f>
        <v>30</v>
      </c>
      <c r="J181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12" spans="1:10" x14ac:dyDescent="0.2">
      <c r="A1812">
        <v>13135050621</v>
      </c>
      <c r="B1812" s="7">
        <v>30</v>
      </c>
      <c r="C1812" s="7">
        <v>0</v>
      </c>
      <c r="D1812" s="7">
        <v>0</v>
      </c>
      <c r="E1812" s="7">
        <f>SUM(HousingProblemsTbl5[[#This Row],[T2_est77]:[T2_est91]])</f>
        <v>30</v>
      </c>
      <c r="F1812" s="7">
        <v>30</v>
      </c>
      <c r="G1812" s="7">
        <v>0</v>
      </c>
      <c r="H1812" s="7">
        <v>0</v>
      </c>
      <c r="I1812" s="7">
        <f>SUM(HousingProblemsTbl5[[#This Row],[T7_est109]:[T7_est151]])</f>
        <v>30</v>
      </c>
      <c r="J181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13" spans="1:10" x14ac:dyDescent="0.2">
      <c r="A1813">
        <v>13135050622</v>
      </c>
      <c r="B1813" s="7">
        <v>0</v>
      </c>
      <c r="C1813" s="7">
        <v>0</v>
      </c>
      <c r="D1813" s="7">
        <v>35</v>
      </c>
      <c r="E1813" s="7">
        <f>SUM(HousingProblemsTbl5[[#This Row],[T2_est77]:[T2_est91]])</f>
        <v>35</v>
      </c>
      <c r="F1813" s="7">
        <v>0</v>
      </c>
      <c r="G1813" s="7">
        <v>65</v>
      </c>
      <c r="H1813" s="7">
        <v>35</v>
      </c>
      <c r="I1813" s="7">
        <f>SUM(HousingProblemsTbl5[[#This Row],[T7_est109]:[T7_est151]])</f>
        <v>100</v>
      </c>
      <c r="J1813" s="5">
        <f>IFERROR(HousingProblemsTbl5[[#This Row],[Total Rental Units with Severe Housing Problems and Equal to or less than 80% AMI]]/HousingProblemsTbl5[[#This Row],[Total Rental Units Equal to or less than 80% AMI]], "-")</f>
        <v>0.35</v>
      </c>
    </row>
    <row r="1814" spans="1:10" x14ac:dyDescent="0.2">
      <c r="A1814">
        <v>13135050623</v>
      </c>
      <c r="B1814" s="7">
        <v>0</v>
      </c>
      <c r="C1814" s="7">
        <v>0</v>
      </c>
      <c r="D1814" s="7">
        <v>0</v>
      </c>
      <c r="E1814" s="7">
        <f>SUM(HousingProblemsTbl5[[#This Row],[T2_est77]:[T2_est91]])</f>
        <v>0</v>
      </c>
      <c r="F1814" s="7">
        <v>0</v>
      </c>
      <c r="G1814" s="7">
        <v>0</v>
      </c>
      <c r="H1814" s="7">
        <v>0</v>
      </c>
      <c r="I1814" s="7">
        <f>SUM(HousingProblemsTbl5[[#This Row],[T7_est109]:[T7_est151]])</f>
        <v>0</v>
      </c>
      <c r="J181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15" spans="1:10" x14ac:dyDescent="0.2">
      <c r="A1815">
        <v>13135050624</v>
      </c>
      <c r="B1815" s="7">
        <v>30</v>
      </c>
      <c r="C1815" s="7">
        <v>0</v>
      </c>
      <c r="D1815" s="7">
        <v>0</v>
      </c>
      <c r="E1815" s="7">
        <f>SUM(HousingProblemsTbl5[[#This Row],[T2_est77]:[T2_est91]])</f>
        <v>30</v>
      </c>
      <c r="F1815" s="7">
        <v>30</v>
      </c>
      <c r="G1815" s="7">
        <v>0</v>
      </c>
      <c r="H1815" s="7">
        <v>0</v>
      </c>
      <c r="I1815" s="7">
        <f>SUM(HousingProblemsTbl5[[#This Row],[T7_est109]:[T7_est151]])</f>
        <v>30</v>
      </c>
      <c r="J181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16" spans="1:10" x14ac:dyDescent="0.2">
      <c r="A1816">
        <v>13135050625</v>
      </c>
      <c r="B1816" s="7">
        <v>30</v>
      </c>
      <c r="C1816" s="7">
        <v>0</v>
      </c>
      <c r="D1816" s="7">
        <v>0</v>
      </c>
      <c r="E1816" s="7">
        <f>SUM(HousingProblemsTbl5[[#This Row],[T2_est77]:[T2_est91]])</f>
        <v>30</v>
      </c>
      <c r="F1816" s="7">
        <v>30</v>
      </c>
      <c r="G1816" s="7">
        <v>0</v>
      </c>
      <c r="H1816" s="7">
        <v>0</v>
      </c>
      <c r="I1816" s="7">
        <f>SUM(HousingProblemsTbl5[[#This Row],[T7_est109]:[T7_est151]])</f>
        <v>30</v>
      </c>
      <c r="J181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17" spans="1:10" x14ac:dyDescent="0.2">
      <c r="A1817">
        <v>13135050626</v>
      </c>
      <c r="B1817" s="7">
        <v>0</v>
      </c>
      <c r="C1817" s="7">
        <v>0</v>
      </c>
      <c r="D1817" s="7">
        <v>0</v>
      </c>
      <c r="E1817" s="7">
        <f>SUM(HousingProblemsTbl5[[#This Row],[T2_est77]:[T2_est91]])</f>
        <v>0</v>
      </c>
      <c r="F1817" s="7">
        <v>0</v>
      </c>
      <c r="G1817" s="7">
        <v>0</v>
      </c>
      <c r="H1817" s="7">
        <v>35</v>
      </c>
      <c r="I1817" s="7">
        <f>SUM(HousingProblemsTbl5[[#This Row],[T7_est109]:[T7_est151]])</f>
        <v>35</v>
      </c>
      <c r="J181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18" spans="1:10" x14ac:dyDescent="0.2">
      <c r="A1818">
        <v>13135050627</v>
      </c>
      <c r="B1818" s="7">
        <v>75</v>
      </c>
      <c r="C1818" s="7">
        <v>20</v>
      </c>
      <c r="D1818" s="7">
        <v>0</v>
      </c>
      <c r="E1818" s="7">
        <f>SUM(HousingProblemsTbl5[[#This Row],[T2_est77]:[T2_est91]])</f>
        <v>95</v>
      </c>
      <c r="F1818" s="7">
        <v>75</v>
      </c>
      <c r="G1818" s="7">
        <v>20</v>
      </c>
      <c r="H1818" s="7">
        <v>75</v>
      </c>
      <c r="I1818" s="7">
        <f>SUM(HousingProblemsTbl5[[#This Row],[T7_est109]:[T7_est151]])</f>
        <v>170</v>
      </c>
      <c r="J1818" s="5">
        <f>IFERROR(HousingProblemsTbl5[[#This Row],[Total Rental Units with Severe Housing Problems and Equal to or less than 80% AMI]]/HousingProblemsTbl5[[#This Row],[Total Rental Units Equal to or less than 80% AMI]], "-")</f>
        <v>0.55882352941176472</v>
      </c>
    </row>
    <row r="1819" spans="1:10" x14ac:dyDescent="0.2">
      <c r="A1819">
        <v>13135050628</v>
      </c>
      <c r="B1819" s="7">
        <v>0</v>
      </c>
      <c r="C1819" s="7">
        <v>0</v>
      </c>
      <c r="D1819" s="7">
        <v>0</v>
      </c>
      <c r="E1819" s="7">
        <f>SUM(HousingProblemsTbl5[[#This Row],[T2_est77]:[T2_est91]])</f>
        <v>0</v>
      </c>
      <c r="F1819" s="7">
        <v>0</v>
      </c>
      <c r="G1819" s="7">
        <v>15</v>
      </c>
      <c r="H1819" s="7">
        <v>0</v>
      </c>
      <c r="I1819" s="7">
        <f>SUM(HousingProblemsTbl5[[#This Row],[T7_est109]:[T7_est151]])</f>
        <v>15</v>
      </c>
      <c r="J181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20" spans="1:10" x14ac:dyDescent="0.2">
      <c r="A1820">
        <v>13135050629</v>
      </c>
      <c r="B1820" s="7">
        <v>0</v>
      </c>
      <c r="C1820" s="7">
        <v>0</v>
      </c>
      <c r="D1820" s="7">
        <v>0</v>
      </c>
      <c r="E1820" s="7">
        <f>SUM(HousingProblemsTbl5[[#This Row],[T2_est77]:[T2_est91]])</f>
        <v>0</v>
      </c>
      <c r="F1820" s="7">
        <v>0</v>
      </c>
      <c r="G1820" s="7">
        <v>0</v>
      </c>
      <c r="H1820" s="7">
        <v>0</v>
      </c>
      <c r="I1820" s="7">
        <f>SUM(HousingProblemsTbl5[[#This Row],[T7_est109]:[T7_est151]])</f>
        <v>0</v>
      </c>
      <c r="J182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21" spans="1:10" x14ac:dyDescent="0.2">
      <c r="A1821">
        <v>13135050630</v>
      </c>
      <c r="B1821" s="7">
        <v>0</v>
      </c>
      <c r="C1821" s="7">
        <v>35</v>
      </c>
      <c r="D1821" s="7">
        <v>70</v>
      </c>
      <c r="E1821" s="7">
        <f>SUM(HousingProblemsTbl5[[#This Row],[T2_est77]:[T2_est91]])</f>
        <v>105</v>
      </c>
      <c r="F1821" s="7">
        <v>0</v>
      </c>
      <c r="G1821" s="7">
        <v>35</v>
      </c>
      <c r="H1821" s="7">
        <v>115</v>
      </c>
      <c r="I1821" s="7">
        <f>SUM(HousingProblemsTbl5[[#This Row],[T7_est109]:[T7_est151]])</f>
        <v>150</v>
      </c>
      <c r="J1821" s="5">
        <f>IFERROR(HousingProblemsTbl5[[#This Row],[Total Rental Units with Severe Housing Problems and Equal to or less than 80% AMI]]/HousingProblemsTbl5[[#This Row],[Total Rental Units Equal to or less than 80% AMI]], "-")</f>
        <v>0.7</v>
      </c>
    </row>
    <row r="1822" spans="1:10" x14ac:dyDescent="0.2">
      <c r="A1822">
        <v>13135050631</v>
      </c>
      <c r="B1822" s="7">
        <v>0</v>
      </c>
      <c r="C1822" s="7">
        <v>0</v>
      </c>
      <c r="D1822" s="7">
        <v>0</v>
      </c>
      <c r="E1822" s="7">
        <f>SUM(HousingProblemsTbl5[[#This Row],[T2_est77]:[T2_est91]])</f>
        <v>0</v>
      </c>
      <c r="F1822" s="7">
        <v>0</v>
      </c>
      <c r="G1822" s="7">
        <v>0</v>
      </c>
      <c r="H1822" s="7">
        <v>30</v>
      </c>
      <c r="I1822" s="7">
        <f>SUM(HousingProblemsTbl5[[#This Row],[T7_est109]:[T7_est151]])</f>
        <v>30</v>
      </c>
      <c r="J182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23" spans="1:10" x14ac:dyDescent="0.2">
      <c r="A1823">
        <v>13135050632</v>
      </c>
      <c r="B1823" s="7">
        <v>0</v>
      </c>
      <c r="C1823" s="7">
        <v>0</v>
      </c>
      <c r="D1823" s="7">
        <v>0</v>
      </c>
      <c r="E1823" s="7">
        <f>SUM(HousingProblemsTbl5[[#This Row],[T2_est77]:[T2_est91]])</f>
        <v>0</v>
      </c>
      <c r="F1823" s="7">
        <v>0</v>
      </c>
      <c r="G1823" s="7">
        <v>0</v>
      </c>
      <c r="H1823" s="7">
        <v>0</v>
      </c>
      <c r="I1823" s="7">
        <f>SUM(HousingProblemsTbl5[[#This Row],[T7_est109]:[T7_est151]])</f>
        <v>0</v>
      </c>
      <c r="J182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24" spans="1:10" x14ac:dyDescent="0.2">
      <c r="A1824">
        <v>13135050633</v>
      </c>
      <c r="B1824" s="7">
        <v>140</v>
      </c>
      <c r="C1824" s="7">
        <v>60</v>
      </c>
      <c r="D1824" s="7">
        <v>0</v>
      </c>
      <c r="E1824" s="7">
        <f>SUM(HousingProblemsTbl5[[#This Row],[T2_est77]:[T2_est91]])</f>
        <v>200</v>
      </c>
      <c r="F1824" s="7">
        <v>140</v>
      </c>
      <c r="G1824" s="7">
        <v>205</v>
      </c>
      <c r="H1824" s="7">
        <v>160</v>
      </c>
      <c r="I1824" s="7">
        <f>SUM(HousingProblemsTbl5[[#This Row],[T7_est109]:[T7_est151]])</f>
        <v>505</v>
      </c>
      <c r="J1824" s="5">
        <f>IFERROR(HousingProblemsTbl5[[#This Row],[Total Rental Units with Severe Housing Problems and Equal to or less than 80% AMI]]/HousingProblemsTbl5[[#This Row],[Total Rental Units Equal to or less than 80% AMI]], "-")</f>
        <v>0.39603960396039606</v>
      </c>
    </row>
    <row r="1825" spans="1:10" x14ac:dyDescent="0.2">
      <c r="A1825">
        <v>13135050634</v>
      </c>
      <c r="B1825" s="7">
        <v>95</v>
      </c>
      <c r="C1825" s="7">
        <v>0</v>
      </c>
      <c r="D1825" s="7">
        <v>0</v>
      </c>
      <c r="E1825" s="7">
        <f>SUM(HousingProblemsTbl5[[#This Row],[T2_est77]:[T2_est91]])</f>
        <v>95</v>
      </c>
      <c r="F1825" s="7">
        <v>95</v>
      </c>
      <c r="G1825" s="7">
        <v>0</v>
      </c>
      <c r="H1825" s="7">
        <v>270</v>
      </c>
      <c r="I1825" s="7">
        <f>SUM(HousingProblemsTbl5[[#This Row],[T7_est109]:[T7_est151]])</f>
        <v>365</v>
      </c>
      <c r="J1825" s="5">
        <f>IFERROR(HousingProblemsTbl5[[#This Row],[Total Rental Units with Severe Housing Problems and Equal to or less than 80% AMI]]/HousingProblemsTbl5[[#This Row],[Total Rental Units Equal to or less than 80% AMI]], "-")</f>
        <v>0.26027397260273971</v>
      </c>
    </row>
    <row r="1826" spans="1:10" x14ac:dyDescent="0.2">
      <c r="A1826">
        <v>13135050635</v>
      </c>
      <c r="B1826" s="7">
        <v>0</v>
      </c>
      <c r="C1826" s="7">
        <v>0</v>
      </c>
      <c r="D1826" s="7">
        <v>0</v>
      </c>
      <c r="E1826" s="7">
        <f>SUM(HousingProblemsTbl5[[#This Row],[T2_est77]:[T2_est91]])</f>
        <v>0</v>
      </c>
      <c r="F1826" s="7">
        <v>0</v>
      </c>
      <c r="G1826" s="7">
        <v>0</v>
      </c>
      <c r="H1826" s="7">
        <v>95</v>
      </c>
      <c r="I1826" s="7">
        <f>SUM(HousingProblemsTbl5[[#This Row],[T7_est109]:[T7_est151]])</f>
        <v>95</v>
      </c>
      <c r="J182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27" spans="1:10" x14ac:dyDescent="0.2">
      <c r="A1827">
        <v>13135050636</v>
      </c>
      <c r="B1827" s="7">
        <v>0</v>
      </c>
      <c r="C1827" s="7">
        <v>0</v>
      </c>
      <c r="D1827" s="7">
        <v>0</v>
      </c>
      <c r="E1827" s="7">
        <f>SUM(HousingProblemsTbl5[[#This Row],[T2_est77]:[T2_est91]])</f>
        <v>0</v>
      </c>
      <c r="F1827" s="7">
        <v>0</v>
      </c>
      <c r="G1827" s="7">
        <v>0</v>
      </c>
      <c r="H1827" s="7">
        <v>0</v>
      </c>
      <c r="I1827" s="7">
        <f>SUM(HousingProblemsTbl5[[#This Row],[T7_est109]:[T7_est151]])</f>
        <v>0</v>
      </c>
      <c r="J182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28" spans="1:10" x14ac:dyDescent="0.2">
      <c r="A1828">
        <v>13135050715</v>
      </c>
      <c r="B1828" s="7">
        <v>30</v>
      </c>
      <c r="C1828" s="7">
        <v>0</v>
      </c>
      <c r="D1828" s="7">
        <v>25</v>
      </c>
      <c r="E1828" s="7">
        <f>SUM(HousingProblemsTbl5[[#This Row],[T2_est77]:[T2_est91]])</f>
        <v>55</v>
      </c>
      <c r="F1828" s="7">
        <v>35</v>
      </c>
      <c r="G1828" s="7">
        <v>10</v>
      </c>
      <c r="H1828" s="7">
        <v>80</v>
      </c>
      <c r="I1828" s="7">
        <f>SUM(HousingProblemsTbl5[[#This Row],[T7_est109]:[T7_est151]])</f>
        <v>125</v>
      </c>
      <c r="J1828" s="5">
        <f>IFERROR(HousingProblemsTbl5[[#This Row],[Total Rental Units with Severe Housing Problems and Equal to or less than 80% AMI]]/HousingProblemsTbl5[[#This Row],[Total Rental Units Equal to or less than 80% AMI]], "-")</f>
        <v>0.44</v>
      </c>
    </row>
    <row r="1829" spans="1:10" x14ac:dyDescent="0.2">
      <c r="A1829">
        <v>13135050719</v>
      </c>
      <c r="B1829" s="7">
        <v>105</v>
      </c>
      <c r="C1829" s="7">
        <v>70</v>
      </c>
      <c r="D1829" s="7">
        <v>65</v>
      </c>
      <c r="E1829" s="7">
        <f>SUM(HousingProblemsTbl5[[#This Row],[T2_est77]:[T2_est91]])</f>
        <v>240</v>
      </c>
      <c r="F1829" s="7">
        <v>155</v>
      </c>
      <c r="G1829" s="7">
        <v>220</v>
      </c>
      <c r="H1829" s="7">
        <v>285</v>
      </c>
      <c r="I1829" s="7">
        <f>SUM(HousingProblemsTbl5[[#This Row],[T7_est109]:[T7_est151]])</f>
        <v>660</v>
      </c>
      <c r="J1829" s="5">
        <f>IFERROR(HousingProblemsTbl5[[#This Row],[Total Rental Units with Severe Housing Problems and Equal to or less than 80% AMI]]/HousingProblemsTbl5[[#This Row],[Total Rental Units Equal to or less than 80% AMI]], "-")</f>
        <v>0.36363636363636365</v>
      </c>
    </row>
    <row r="1830" spans="1:10" x14ac:dyDescent="0.2">
      <c r="A1830">
        <v>13135050722</v>
      </c>
      <c r="B1830" s="7">
        <v>4</v>
      </c>
      <c r="C1830" s="7">
        <v>4</v>
      </c>
      <c r="D1830" s="7">
        <v>0</v>
      </c>
      <c r="E1830" s="7">
        <f>SUM(HousingProblemsTbl5[[#This Row],[T2_est77]:[T2_est91]])</f>
        <v>8</v>
      </c>
      <c r="F1830" s="7">
        <v>4</v>
      </c>
      <c r="G1830" s="7">
        <v>4</v>
      </c>
      <c r="H1830" s="7">
        <v>55</v>
      </c>
      <c r="I1830" s="7">
        <f>SUM(HousingProblemsTbl5[[#This Row],[T7_est109]:[T7_est151]])</f>
        <v>63</v>
      </c>
      <c r="J1830" s="5">
        <f>IFERROR(HousingProblemsTbl5[[#This Row],[Total Rental Units with Severe Housing Problems and Equal to or less than 80% AMI]]/HousingProblemsTbl5[[#This Row],[Total Rental Units Equal to or less than 80% AMI]], "-")</f>
        <v>0.12698412698412698</v>
      </c>
    </row>
    <row r="1831" spans="1:10" x14ac:dyDescent="0.2">
      <c r="A1831">
        <v>13135050725</v>
      </c>
      <c r="B1831" s="7">
        <v>10</v>
      </c>
      <c r="C1831" s="7">
        <v>20</v>
      </c>
      <c r="D1831" s="7">
        <v>20</v>
      </c>
      <c r="E1831" s="7">
        <f>SUM(HousingProblemsTbl5[[#This Row],[T2_est77]:[T2_est91]])</f>
        <v>50</v>
      </c>
      <c r="F1831" s="7">
        <v>55</v>
      </c>
      <c r="G1831" s="7">
        <v>60</v>
      </c>
      <c r="H1831" s="7">
        <v>135</v>
      </c>
      <c r="I1831" s="7">
        <f>SUM(HousingProblemsTbl5[[#This Row],[T7_est109]:[T7_est151]])</f>
        <v>250</v>
      </c>
      <c r="J1831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832" spans="1:10" x14ac:dyDescent="0.2">
      <c r="A1832">
        <v>13135050729</v>
      </c>
      <c r="B1832" s="7">
        <v>70</v>
      </c>
      <c r="C1832" s="7">
        <v>75</v>
      </c>
      <c r="D1832" s="7">
        <v>0</v>
      </c>
      <c r="E1832" s="7">
        <f>SUM(HousingProblemsTbl5[[#This Row],[T2_est77]:[T2_est91]])</f>
        <v>145</v>
      </c>
      <c r="F1832" s="7">
        <v>105</v>
      </c>
      <c r="G1832" s="7">
        <v>110</v>
      </c>
      <c r="H1832" s="7">
        <v>125</v>
      </c>
      <c r="I1832" s="7">
        <f>SUM(HousingProblemsTbl5[[#This Row],[T7_est109]:[T7_est151]])</f>
        <v>340</v>
      </c>
      <c r="J1832" s="5">
        <f>IFERROR(HousingProblemsTbl5[[#This Row],[Total Rental Units with Severe Housing Problems and Equal to or less than 80% AMI]]/HousingProblemsTbl5[[#This Row],[Total Rental Units Equal to or less than 80% AMI]], "-")</f>
        <v>0.4264705882352941</v>
      </c>
    </row>
    <row r="1833" spans="1:10" x14ac:dyDescent="0.2">
      <c r="A1833">
        <v>13135050732</v>
      </c>
      <c r="B1833" s="7">
        <v>45</v>
      </c>
      <c r="C1833" s="7">
        <v>90</v>
      </c>
      <c r="D1833" s="7">
        <v>0</v>
      </c>
      <c r="E1833" s="7">
        <f>SUM(HousingProblemsTbl5[[#This Row],[T2_est77]:[T2_est91]])</f>
        <v>135</v>
      </c>
      <c r="F1833" s="7">
        <v>140</v>
      </c>
      <c r="G1833" s="7">
        <v>90</v>
      </c>
      <c r="H1833" s="7">
        <v>95</v>
      </c>
      <c r="I1833" s="7">
        <f>SUM(HousingProblemsTbl5[[#This Row],[T7_est109]:[T7_est151]])</f>
        <v>325</v>
      </c>
      <c r="J1833" s="5">
        <f>IFERROR(HousingProblemsTbl5[[#This Row],[Total Rental Units with Severe Housing Problems and Equal to or less than 80% AMI]]/HousingProblemsTbl5[[#This Row],[Total Rental Units Equal to or less than 80% AMI]], "-")</f>
        <v>0.41538461538461541</v>
      </c>
    </row>
    <row r="1834" spans="1:10" x14ac:dyDescent="0.2">
      <c r="A1834">
        <v>13135050733</v>
      </c>
      <c r="B1834" s="7">
        <v>75</v>
      </c>
      <c r="C1834" s="7">
        <v>4</v>
      </c>
      <c r="D1834" s="7">
        <v>0</v>
      </c>
      <c r="E1834" s="7">
        <f>SUM(HousingProblemsTbl5[[#This Row],[T2_est77]:[T2_est91]])</f>
        <v>79</v>
      </c>
      <c r="F1834" s="7">
        <v>75</v>
      </c>
      <c r="G1834" s="7">
        <v>60</v>
      </c>
      <c r="H1834" s="7">
        <v>65</v>
      </c>
      <c r="I1834" s="7">
        <f>SUM(HousingProblemsTbl5[[#This Row],[T7_est109]:[T7_est151]])</f>
        <v>200</v>
      </c>
      <c r="J1834" s="5">
        <f>IFERROR(HousingProblemsTbl5[[#This Row],[Total Rental Units with Severe Housing Problems and Equal to or less than 80% AMI]]/HousingProblemsTbl5[[#This Row],[Total Rental Units Equal to or less than 80% AMI]], "-")</f>
        <v>0.39500000000000002</v>
      </c>
    </row>
    <row r="1835" spans="1:10" x14ac:dyDescent="0.2">
      <c r="A1835">
        <v>13135050734</v>
      </c>
      <c r="B1835" s="7">
        <v>0</v>
      </c>
      <c r="C1835" s="7">
        <v>90</v>
      </c>
      <c r="D1835" s="7">
        <v>0</v>
      </c>
      <c r="E1835" s="7">
        <f>SUM(HousingProblemsTbl5[[#This Row],[T2_est77]:[T2_est91]])</f>
        <v>90</v>
      </c>
      <c r="F1835" s="7">
        <v>15</v>
      </c>
      <c r="G1835" s="7">
        <v>95</v>
      </c>
      <c r="H1835" s="7">
        <v>75</v>
      </c>
      <c r="I1835" s="7">
        <f>SUM(HousingProblemsTbl5[[#This Row],[T7_est109]:[T7_est151]])</f>
        <v>185</v>
      </c>
      <c r="J1835" s="5">
        <f>IFERROR(HousingProblemsTbl5[[#This Row],[Total Rental Units with Severe Housing Problems and Equal to or less than 80% AMI]]/HousingProblemsTbl5[[#This Row],[Total Rental Units Equal to or less than 80% AMI]], "-")</f>
        <v>0.48648648648648651</v>
      </c>
    </row>
    <row r="1836" spans="1:10" x14ac:dyDescent="0.2">
      <c r="A1836">
        <v>13135050735</v>
      </c>
      <c r="B1836" s="7">
        <v>70</v>
      </c>
      <c r="C1836" s="7">
        <v>0</v>
      </c>
      <c r="D1836" s="7">
        <v>0</v>
      </c>
      <c r="E1836" s="7">
        <f>SUM(HousingProblemsTbl5[[#This Row],[T2_est77]:[T2_est91]])</f>
        <v>70</v>
      </c>
      <c r="F1836" s="7">
        <v>70</v>
      </c>
      <c r="G1836" s="7">
        <v>40</v>
      </c>
      <c r="H1836" s="7">
        <v>90</v>
      </c>
      <c r="I1836" s="7">
        <f>SUM(HousingProblemsTbl5[[#This Row],[T7_est109]:[T7_est151]])</f>
        <v>200</v>
      </c>
      <c r="J1836" s="5">
        <f>IFERROR(HousingProblemsTbl5[[#This Row],[Total Rental Units with Severe Housing Problems and Equal to or less than 80% AMI]]/HousingProblemsTbl5[[#This Row],[Total Rental Units Equal to or less than 80% AMI]], "-")</f>
        <v>0.35</v>
      </c>
    </row>
    <row r="1837" spans="1:10" x14ac:dyDescent="0.2">
      <c r="A1837">
        <v>13135050736</v>
      </c>
      <c r="B1837" s="7">
        <v>0</v>
      </c>
      <c r="C1837" s="7">
        <v>0</v>
      </c>
      <c r="D1837" s="7">
        <v>0</v>
      </c>
      <c r="E1837" s="7">
        <f>SUM(HousingProblemsTbl5[[#This Row],[T2_est77]:[T2_est91]])</f>
        <v>0</v>
      </c>
      <c r="F1837" s="7">
        <v>0</v>
      </c>
      <c r="G1837" s="7">
        <v>0</v>
      </c>
      <c r="H1837" s="7">
        <v>275</v>
      </c>
      <c r="I1837" s="7">
        <f>SUM(HousingProblemsTbl5[[#This Row],[T7_est109]:[T7_est151]])</f>
        <v>275</v>
      </c>
      <c r="J183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38" spans="1:10" x14ac:dyDescent="0.2">
      <c r="A1838">
        <v>13135050737</v>
      </c>
      <c r="B1838" s="7">
        <v>20</v>
      </c>
      <c r="C1838" s="7">
        <v>0</v>
      </c>
      <c r="D1838" s="7">
        <v>0</v>
      </c>
      <c r="E1838" s="7">
        <f>SUM(HousingProblemsTbl5[[#This Row],[T2_est77]:[T2_est91]])</f>
        <v>20</v>
      </c>
      <c r="F1838" s="7">
        <v>20</v>
      </c>
      <c r="G1838" s="7">
        <v>0</v>
      </c>
      <c r="H1838" s="7">
        <v>0</v>
      </c>
      <c r="I1838" s="7">
        <f>SUM(HousingProblemsTbl5[[#This Row],[T7_est109]:[T7_est151]])</f>
        <v>20</v>
      </c>
      <c r="J1838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39" spans="1:10" x14ac:dyDescent="0.2">
      <c r="A1839">
        <v>13135050738</v>
      </c>
      <c r="B1839" s="7">
        <v>0</v>
      </c>
      <c r="C1839" s="7">
        <v>0</v>
      </c>
      <c r="D1839" s="7">
        <v>0</v>
      </c>
      <c r="E1839" s="7">
        <f>SUM(HousingProblemsTbl5[[#This Row],[T2_est77]:[T2_est91]])</f>
        <v>0</v>
      </c>
      <c r="F1839" s="7">
        <v>0</v>
      </c>
      <c r="G1839" s="7">
        <v>0</v>
      </c>
      <c r="H1839" s="7">
        <v>0</v>
      </c>
      <c r="I1839" s="7">
        <f>SUM(HousingProblemsTbl5[[#This Row],[T7_est109]:[T7_est151]])</f>
        <v>0</v>
      </c>
      <c r="J183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40" spans="1:10" x14ac:dyDescent="0.2">
      <c r="A1840">
        <v>13135050739</v>
      </c>
      <c r="B1840" s="7">
        <v>0</v>
      </c>
      <c r="C1840" s="7">
        <v>0</v>
      </c>
      <c r="D1840" s="7">
        <v>0</v>
      </c>
      <c r="E1840" s="7">
        <f>SUM(HousingProblemsTbl5[[#This Row],[T2_est77]:[T2_est91]])</f>
        <v>0</v>
      </c>
      <c r="F1840" s="7">
        <v>0</v>
      </c>
      <c r="G1840" s="7">
        <v>0</v>
      </c>
      <c r="H1840" s="7">
        <v>175</v>
      </c>
      <c r="I1840" s="7">
        <f>SUM(HousingProblemsTbl5[[#This Row],[T7_est109]:[T7_est151]])</f>
        <v>175</v>
      </c>
      <c r="J184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41" spans="1:10" x14ac:dyDescent="0.2">
      <c r="A1841">
        <v>13135050740</v>
      </c>
      <c r="B1841" s="7">
        <v>0</v>
      </c>
      <c r="C1841" s="7">
        <v>0</v>
      </c>
      <c r="D1841" s="7">
        <v>0</v>
      </c>
      <c r="E1841" s="7">
        <f>SUM(HousingProblemsTbl5[[#This Row],[T2_est77]:[T2_est91]])</f>
        <v>0</v>
      </c>
      <c r="F1841" s="7">
        <v>0</v>
      </c>
      <c r="G1841" s="7">
        <v>0</v>
      </c>
      <c r="H1841" s="7">
        <v>35</v>
      </c>
      <c r="I1841" s="7">
        <f>SUM(HousingProblemsTbl5[[#This Row],[T7_est109]:[T7_est151]])</f>
        <v>35</v>
      </c>
      <c r="J184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42" spans="1:10" x14ac:dyDescent="0.2">
      <c r="A1842">
        <v>13135050741</v>
      </c>
      <c r="B1842" s="7">
        <v>0</v>
      </c>
      <c r="C1842" s="7">
        <v>30</v>
      </c>
      <c r="D1842" s="7">
        <v>0</v>
      </c>
      <c r="E1842" s="7">
        <f>SUM(HousingProblemsTbl5[[#This Row],[T2_est77]:[T2_est91]])</f>
        <v>30</v>
      </c>
      <c r="F1842" s="7">
        <v>10</v>
      </c>
      <c r="G1842" s="7">
        <v>40</v>
      </c>
      <c r="H1842" s="7">
        <v>15</v>
      </c>
      <c r="I1842" s="7">
        <f>SUM(HousingProblemsTbl5[[#This Row],[T7_est109]:[T7_est151]])</f>
        <v>65</v>
      </c>
      <c r="J1842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1843" spans="1:10" x14ac:dyDescent="0.2">
      <c r="A1843">
        <v>13135050742</v>
      </c>
      <c r="B1843" s="7">
        <v>55</v>
      </c>
      <c r="C1843" s="7">
        <v>0</v>
      </c>
      <c r="D1843" s="7">
        <v>0</v>
      </c>
      <c r="E1843" s="7">
        <f>SUM(HousingProblemsTbl5[[#This Row],[T2_est77]:[T2_est91]])</f>
        <v>55</v>
      </c>
      <c r="F1843" s="7">
        <v>55</v>
      </c>
      <c r="G1843" s="7">
        <v>0</v>
      </c>
      <c r="H1843" s="7">
        <v>4</v>
      </c>
      <c r="I1843" s="7">
        <f>SUM(HousingProblemsTbl5[[#This Row],[T7_est109]:[T7_est151]])</f>
        <v>59</v>
      </c>
      <c r="J1843" s="5">
        <f>IFERROR(HousingProblemsTbl5[[#This Row],[Total Rental Units with Severe Housing Problems and Equal to or less than 80% AMI]]/HousingProblemsTbl5[[#This Row],[Total Rental Units Equal to or less than 80% AMI]], "-")</f>
        <v>0.93220338983050843</v>
      </c>
    </row>
    <row r="1844" spans="1:10" x14ac:dyDescent="0.2">
      <c r="A1844">
        <v>13135050743</v>
      </c>
      <c r="B1844" s="7">
        <v>0</v>
      </c>
      <c r="C1844" s="7">
        <v>45</v>
      </c>
      <c r="D1844" s="7">
        <v>15</v>
      </c>
      <c r="E1844" s="7">
        <f>SUM(HousingProblemsTbl5[[#This Row],[T2_est77]:[T2_est91]])</f>
        <v>60</v>
      </c>
      <c r="F1844" s="7">
        <v>0</v>
      </c>
      <c r="G1844" s="7">
        <v>60</v>
      </c>
      <c r="H1844" s="7">
        <v>15</v>
      </c>
      <c r="I1844" s="7">
        <f>SUM(HousingProblemsTbl5[[#This Row],[T7_est109]:[T7_est151]])</f>
        <v>75</v>
      </c>
      <c r="J1844" s="5">
        <f>IFERROR(HousingProblemsTbl5[[#This Row],[Total Rental Units with Severe Housing Problems and Equal to or less than 80% AMI]]/HousingProblemsTbl5[[#This Row],[Total Rental Units Equal to or less than 80% AMI]], "-")</f>
        <v>0.8</v>
      </c>
    </row>
    <row r="1845" spans="1:10" x14ac:dyDescent="0.2">
      <c r="A1845">
        <v>13135050744</v>
      </c>
      <c r="B1845" s="7">
        <v>0</v>
      </c>
      <c r="C1845" s="7">
        <v>0</v>
      </c>
      <c r="D1845" s="7">
        <v>0</v>
      </c>
      <c r="E1845" s="7">
        <f>SUM(HousingProblemsTbl5[[#This Row],[T2_est77]:[T2_est91]])</f>
        <v>0</v>
      </c>
      <c r="F1845" s="7">
        <v>0</v>
      </c>
      <c r="G1845" s="7">
        <v>80</v>
      </c>
      <c r="H1845" s="7">
        <v>15</v>
      </c>
      <c r="I1845" s="7">
        <f>SUM(HousingProblemsTbl5[[#This Row],[T7_est109]:[T7_est151]])</f>
        <v>95</v>
      </c>
      <c r="J18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46" spans="1:10" x14ac:dyDescent="0.2">
      <c r="A1846">
        <v>13135050745</v>
      </c>
      <c r="B1846" s="7">
        <v>0</v>
      </c>
      <c r="C1846" s="7">
        <v>0</v>
      </c>
      <c r="D1846" s="7">
        <v>0</v>
      </c>
      <c r="E1846" s="7">
        <f>SUM(HousingProblemsTbl5[[#This Row],[T2_est77]:[T2_est91]])</f>
        <v>0</v>
      </c>
      <c r="F1846" s="7">
        <v>0</v>
      </c>
      <c r="G1846" s="7">
        <v>0</v>
      </c>
      <c r="H1846" s="7">
        <v>135</v>
      </c>
      <c r="I1846" s="7">
        <f>SUM(HousingProblemsTbl5[[#This Row],[T7_est109]:[T7_est151]])</f>
        <v>135</v>
      </c>
      <c r="J18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47" spans="1:10" x14ac:dyDescent="0.2">
      <c r="A1847">
        <v>13135050746</v>
      </c>
      <c r="B1847" s="7">
        <v>0</v>
      </c>
      <c r="C1847" s="7">
        <v>0</v>
      </c>
      <c r="D1847" s="7">
        <v>0</v>
      </c>
      <c r="E1847" s="7">
        <f>SUM(HousingProblemsTbl5[[#This Row],[T2_est77]:[T2_est91]])</f>
        <v>0</v>
      </c>
      <c r="F1847" s="7">
        <v>0</v>
      </c>
      <c r="G1847" s="7">
        <v>275</v>
      </c>
      <c r="H1847" s="7">
        <v>50</v>
      </c>
      <c r="I1847" s="7">
        <f>SUM(HousingProblemsTbl5[[#This Row],[T7_est109]:[T7_est151]])</f>
        <v>325</v>
      </c>
      <c r="J184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48" spans="1:10" x14ac:dyDescent="0.2">
      <c r="A1848">
        <v>13135050747</v>
      </c>
      <c r="B1848" s="7">
        <v>0</v>
      </c>
      <c r="C1848" s="7">
        <v>100</v>
      </c>
      <c r="D1848" s="7">
        <v>0</v>
      </c>
      <c r="E1848" s="7">
        <f>SUM(HousingProblemsTbl5[[#This Row],[T2_est77]:[T2_est91]])</f>
        <v>100</v>
      </c>
      <c r="F1848" s="7">
        <v>25</v>
      </c>
      <c r="G1848" s="7">
        <v>100</v>
      </c>
      <c r="H1848" s="7">
        <v>150</v>
      </c>
      <c r="I1848" s="7">
        <f>SUM(HousingProblemsTbl5[[#This Row],[T7_est109]:[T7_est151]])</f>
        <v>275</v>
      </c>
      <c r="J1848" s="5">
        <f>IFERROR(HousingProblemsTbl5[[#This Row],[Total Rental Units with Severe Housing Problems and Equal to or less than 80% AMI]]/HousingProblemsTbl5[[#This Row],[Total Rental Units Equal to or less than 80% AMI]], "-")</f>
        <v>0.36363636363636365</v>
      </c>
    </row>
    <row r="1849" spans="1:10" x14ac:dyDescent="0.2">
      <c r="A1849">
        <v>13135050748</v>
      </c>
      <c r="B1849" s="7">
        <v>0</v>
      </c>
      <c r="C1849" s="7">
        <v>4</v>
      </c>
      <c r="D1849" s="7">
        <v>0</v>
      </c>
      <c r="E1849" s="7">
        <f>SUM(HousingProblemsTbl5[[#This Row],[T2_est77]:[T2_est91]])</f>
        <v>4</v>
      </c>
      <c r="F1849" s="7">
        <v>0</v>
      </c>
      <c r="G1849" s="7">
        <v>4</v>
      </c>
      <c r="H1849" s="7">
        <v>0</v>
      </c>
      <c r="I1849" s="7">
        <f>SUM(HousingProblemsTbl5[[#This Row],[T7_est109]:[T7_est151]])</f>
        <v>4</v>
      </c>
      <c r="J184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50" spans="1:10" x14ac:dyDescent="0.2">
      <c r="A1850">
        <v>13135050749</v>
      </c>
      <c r="B1850" s="7">
        <v>0</v>
      </c>
      <c r="C1850" s="7">
        <v>20</v>
      </c>
      <c r="D1850" s="7">
        <v>0</v>
      </c>
      <c r="E1850" s="7">
        <f>SUM(HousingProblemsTbl5[[#This Row],[T2_est77]:[T2_est91]])</f>
        <v>20</v>
      </c>
      <c r="F1850" s="7">
        <v>0</v>
      </c>
      <c r="G1850" s="7">
        <v>20</v>
      </c>
      <c r="H1850" s="7">
        <v>10</v>
      </c>
      <c r="I1850" s="7">
        <f>SUM(HousingProblemsTbl5[[#This Row],[T7_est109]:[T7_est151]])</f>
        <v>30</v>
      </c>
      <c r="J1850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851" spans="1:10" x14ac:dyDescent="0.2">
      <c r="A1851">
        <v>13135050750</v>
      </c>
      <c r="B1851" s="7">
        <v>0</v>
      </c>
      <c r="C1851" s="7">
        <v>0</v>
      </c>
      <c r="D1851" s="7">
        <v>20</v>
      </c>
      <c r="E1851" s="7">
        <f>SUM(HousingProblemsTbl5[[#This Row],[T2_est77]:[T2_est91]])</f>
        <v>20</v>
      </c>
      <c r="F1851" s="7">
        <v>0</v>
      </c>
      <c r="G1851" s="7">
        <v>0</v>
      </c>
      <c r="H1851" s="7">
        <v>20</v>
      </c>
      <c r="I1851" s="7">
        <f>SUM(HousingProblemsTbl5[[#This Row],[T7_est109]:[T7_est151]])</f>
        <v>20</v>
      </c>
      <c r="J1851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52" spans="1:10" x14ac:dyDescent="0.2">
      <c r="A1852">
        <v>13135050751</v>
      </c>
      <c r="B1852" s="7">
        <v>45</v>
      </c>
      <c r="C1852" s="7">
        <v>25</v>
      </c>
      <c r="D1852" s="7">
        <v>0</v>
      </c>
      <c r="E1852" s="7">
        <f>SUM(HousingProblemsTbl5[[#This Row],[T2_est77]:[T2_est91]])</f>
        <v>70</v>
      </c>
      <c r="F1852" s="7">
        <v>45</v>
      </c>
      <c r="G1852" s="7">
        <v>175</v>
      </c>
      <c r="H1852" s="7">
        <v>45</v>
      </c>
      <c r="I1852" s="7">
        <f>SUM(HousingProblemsTbl5[[#This Row],[T7_est109]:[T7_est151]])</f>
        <v>265</v>
      </c>
      <c r="J1852" s="5">
        <f>IFERROR(HousingProblemsTbl5[[#This Row],[Total Rental Units with Severe Housing Problems and Equal to or less than 80% AMI]]/HousingProblemsTbl5[[#This Row],[Total Rental Units Equal to or less than 80% AMI]], "-")</f>
        <v>0.26415094339622641</v>
      </c>
    </row>
    <row r="1853" spans="1:10" x14ac:dyDescent="0.2">
      <c r="A1853">
        <v>13135050752</v>
      </c>
      <c r="B1853" s="7">
        <v>0</v>
      </c>
      <c r="C1853" s="7">
        <v>85</v>
      </c>
      <c r="D1853" s="7">
        <v>15</v>
      </c>
      <c r="E1853" s="7">
        <f>SUM(HousingProblemsTbl5[[#This Row],[T2_est77]:[T2_est91]])</f>
        <v>100</v>
      </c>
      <c r="F1853" s="7">
        <v>0</v>
      </c>
      <c r="G1853" s="7">
        <v>150</v>
      </c>
      <c r="H1853" s="7">
        <v>40</v>
      </c>
      <c r="I1853" s="7">
        <f>SUM(HousingProblemsTbl5[[#This Row],[T7_est109]:[T7_est151]])</f>
        <v>190</v>
      </c>
      <c r="J1853" s="5">
        <f>IFERROR(HousingProblemsTbl5[[#This Row],[Total Rental Units with Severe Housing Problems and Equal to or less than 80% AMI]]/HousingProblemsTbl5[[#This Row],[Total Rental Units Equal to or less than 80% AMI]], "-")</f>
        <v>0.52631578947368418</v>
      </c>
    </row>
    <row r="1854" spans="1:10" x14ac:dyDescent="0.2">
      <c r="A1854">
        <v>13135050753</v>
      </c>
      <c r="B1854" s="7">
        <v>50</v>
      </c>
      <c r="C1854" s="7">
        <v>0</v>
      </c>
      <c r="D1854" s="7">
        <v>20</v>
      </c>
      <c r="E1854" s="7">
        <f>SUM(HousingProblemsTbl5[[#This Row],[T2_est77]:[T2_est91]])</f>
        <v>70</v>
      </c>
      <c r="F1854" s="7">
        <v>65</v>
      </c>
      <c r="G1854" s="7">
        <v>0</v>
      </c>
      <c r="H1854" s="7">
        <v>185</v>
      </c>
      <c r="I1854" s="7">
        <f>SUM(HousingProblemsTbl5[[#This Row],[T7_est109]:[T7_est151]])</f>
        <v>250</v>
      </c>
      <c r="J1854" s="5">
        <f>IFERROR(HousingProblemsTbl5[[#This Row],[Total Rental Units with Severe Housing Problems and Equal to or less than 80% AMI]]/HousingProblemsTbl5[[#This Row],[Total Rental Units Equal to or less than 80% AMI]], "-")</f>
        <v>0.28000000000000003</v>
      </c>
    </row>
    <row r="1855" spans="1:10" x14ac:dyDescent="0.2">
      <c r="A1855">
        <v>13135050754</v>
      </c>
      <c r="B1855" s="7">
        <v>20</v>
      </c>
      <c r="C1855" s="7">
        <v>25</v>
      </c>
      <c r="D1855" s="7">
        <v>70</v>
      </c>
      <c r="E1855" s="7">
        <f>SUM(HousingProblemsTbl5[[#This Row],[T2_est77]:[T2_est91]])</f>
        <v>115</v>
      </c>
      <c r="F1855" s="7">
        <v>20</v>
      </c>
      <c r="G1855" s="7">
        <v>25</v>
      </c>
      <c r="H1855" s="7">
        <v>140</v>
      </c>
      <c r="I1855" s="7">
        <f>SUM(HousingProblemsTbl5[[#This Row],[T7_est109]:[T7_est151]])</f>
        <v>185</v>
      </c>
      <c r="J1855" s="5">
        <f>IFERROR(HousingProblemsTbl5[[#This Row],[Total Rental Units with Severe Housing Problems and Equal to or less than 80% AMI]]/HousingProblemsTbl5[[#This Row],[Total Rental Units Equal to or less than 80% AMI]], "-")</f>
        <v>0.6216216216216216</v>
      </c>
    </row>
    <row r="1856" spans="1:10" x14ac:dyDescent="0.2">
      <c r="A1856">
        <v>13135050755</v>
      </c>
      <c r="B1856" s="7">
        <v>0</v>
      </c>
      <c r="C1856" s="7">
        <v>0</v>
      </c>
      <c r="D1856" s="7">
        <v>30</v>
      </c>
      <c r="E1856" s="7">
        <f>SUM(HousingProblemsTbl5[[#This Row],[T2_est77]:[T2_est91]])</f>
        <v>30</v>
      </c>
      <c r="F1856" s="7">
        <v>0</v>
      </c>
      <c r="G1856" s="7">
        <v>0</v>
      </c>
      <c r="H1856" s="7">
        <v>30</v>
      </c>
      <c r="I1856" s="7">
        <f>SUM(HousingProblemsTbl5[[#This Row],[T7_est109]:[T7_est151]])</f>
        <v>30</v>
      </c>
      <c r="J185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57" spans="1:10" x14ac:dyDescent="0.2">
      <c r="A1857">
        <v>13135050756</v>
      </c>
      <c r="B1857" s="7">
        <v>45</v>
      </c>
      <c r="C1857" s="7">
        <v>0</v>
      </c>
      <c r="D1857" s="7">
        <v>0</v>
      </c>
      <c r="E1857" s="7">
        <f>SUM(HousingProblemsTbl5[[#This Row],[T2_est77]:[T2_est91]])</f>
        <v>45</v>
      </c>
      <c r="F1857" s="7">
        <v>45</v>
      </c>
      <c r="G1857" s="7">
        <v>0</v>
      </c>
      <c r="H1857" s="7">
        <v>0</v>
      </c>
      <c r="I1857" s="7">
        <f>SUM(HousingProblemsTbl5[[#This Row],[T7_est109]:[T7_est151]])</f>
        <v>45</v>
      </c>
      <c r="J185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58" spans="1:10" x14ac:dyDescent="0.2">
      <c r="A1858">
        <v>13135050757</v>
      </c>
      <c r="B1858" s="7">
        <v>0</v>
      </c>
      <c r="C1858" s="7">
        <v>0</v>
      </c>
      <c r="D1858" s="7">
        <v>0</v>
      </c>
      <c r="E1858" s="7">
        <f>SUM(HousingProblemsTbl5[[#This Row],[T2_est77]:[T2_est91]])</f>
        <v>0</v>
      </c>
      <c r="F1858" s="7">
        <v>0</v>
      </c>
      <c r="G1858" s="7">
        <v>0</v>
      </c>
      <c r="H1858" s="7">
        <v>95</v>
      </c>
      <c r="I1858" s="7">
        <f>SUM(HousingProblemsTbl5[[#This Row],[T7_est109]:[T7_est151]])</f>
        <v>95</v>
      </c>
      <c r="J185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59" spans="1:10" x14ac:dyDescent="0.2">
      <c r="A1859">
        <v>13135050758</v>
      </c>
      <c r="B1859" s="7">
        <v>60</v>
      </c>
      <c r="C1859" s="7">
        <v>60</v>
      </c>
      <c r="D1859" s="7">
        <v>30</v>
      </c>
      <c r="E1859" s="7">
        <f>SUM(HousingProblemsTbl5[[#This Row],[T2_est77]:[T2_est91]])</f>
        <v>150</v>
      </c>
      <c r="F1859" s="7">
        <v>60</v>
      </c>
      <c r="G1859" s="7">
        <v>60</v>
      </c>
      <c r="H1859" s="7">
        <v>50</v>
      </c>
      <c r="I1859" s="7">
        <f>SUM(HousingProblemsTbl5[[#This Row],[T7_est109]:[T7_est151]])</f>
        <v>170</v>
      </c>
      <c r="J1859" s="5">
        <f>IFERROR(HousingProblemsTbl5[[#This Row],[Total Rental Units with Severe Housing Problems and Equal to or less than 80% AMI]]/HousingProblemsTbl5[[#This Row],[Total Rental Units Equal to or less than 80% AMI]], "-")</f>
        <v>0.88235294117647056</v>
      </c>
    </row>
    <row r="1860" spans="1:10" x14ac:dyDescent="0.2">
      <c r="A1860">
        <v>13135050759</v>
      </c>
      <c r="B1860" s="7">
        <v>0</v>
      </c>
      <c r="C1860" s="7">
        <v>10</v>
      </c>
      <c r="D1860" s="7">
        <v>0</v>
      </c>
      <c r="E1860" s="7">
        <f>SUM(HousingProblemsTbl5[[#This Row],[T2_est77]:[T2_est91]])</f>
        <v>10</v>
      </c>
      <c r="F1860" s="7">
        <v>0</v>
      </c>
      <c r="G1860" s="7">
        <v>10</v>
      </c>
      <c r="H1860" s="7">
        <v>0</v>
      </c>
      <c r="I1860" s="7">
        <f>SUM(HousingProblemsTbl5[[#This Row],[T7_est109]:[T7_est151]])</f>
        <v>10</v>
      </c>
      <c r="J1860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61" spans="1:10" x14ac:dyDescent="0.2">
      <c r="A1861">
        <v>13135050760</v>
      </c>
      <c r="B1861" s="7">
        <v>10</v>
      </c>
      <c r="C1861" s="7">
        <v>0</v>
      </c>
      <c r="D1861" s="7">
        <v>45</v>
      </c>
      <c r="E1861" s="7">
        <f>SUM(HousingProblemsTbl5[[#This Row],[T2_est77]:[T2_est91]])</f>
        <v>55</v>
      </c>
      <c r="F1861" s="7">
        <v>10</v>
      </c>
      <c r="G1861" s="7">
        <v>10</v>
      </c>
      <c r="H1861" s="7">
        <v>45</v>
      </c>
      <c r="I1861" s="7">
        <f>SUM(HousingProblemsTbl5[[#This Row],[T7_est109]:[T7_est151]])</f>
        <v>65</v>
      </c>
      <c r="J1861" s="5">
        <f>IFERROR(HousingProblemsTbl5[[#This Row],[Total Rental Units with Severe Housing Problems and Equal to or less than 80% AMI]]/HousingProblemsTbl5[[#This Row],[Total Rental Units Equal to or less than 80% AMI]], "-")</f>
        <v>0.84615384615384615</v>
      </c>
    </row>
    <row r="1862" spans="1:10" x14ac:dyDescent="0.2">
      <c r="A1862">
        <v>13135050761</v>
      </c>
      <c r="B1862" s="7">
        <v>40</v>
      </c>
      <c r="C1862" s="7">
        <v>0</v>
      </c>
      <c r="D1862" s="7">
        <v>0</v>
      </c>
      <c r="E1862" s="7">
        <f>SUM(HousingProblemsTbl5[[#This Row],[T2_est77]:[T2_est91]])</f>
        <v>40</v>
      </c>
      <c r="F1862" s="7">
        <v>40</v>
      </c>
      <c r="G1862" s="7">
        <v>0</v>
      </c>
      <c r="H1862" s="7">
        <v>0</v>
      </c>
      <c r="I1862" s="7">
        <f>SUM(HousingProblemsTbl5[[#This Row],[T7_est109]:[T7_est151]])</f>
        <v>40</v>
      </c>
      <c r="J186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63" spans="1:10" x14ac:dyDescent="0.2">
      <c r="A1863">
        <v>13135050762</v>
      </c>
      <c r="B1863" s="7">
        <v>0</v>
      </c>
      <c r="C1863" s="7">
        <v>0</v>
      </c>
      <c r="D1863" s="7">
        <v>0</v>
      </c>
      <c r="E1863" s="7">
        <f>SUM(HousingProblemsTbl5[[#This Row],[T2_est77]:[T2_est91]])</f>
        <v>0</v>
      </c>
      <c r="F1863" s="7">
        <v>0</v>
      </c>
      <c r="G1863" s="7">
        <v>0</v>
      </c>
      <c r="H1863" s="7">
        <v>40</v>
      </c>
      <c r="I1863" s="7">
        <f>SUM(HousingProblemsTbl5[[#This Row],[T7_est109]:[T7_est151]])</f>
        <v>40</v>
      </c>
      <c r="J18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64" spans="1:10" x14ac:dyDescent="0.2">
      <c r="A1864">
        <v>13135050763</v>
      </c>
      <c r="B1864" s="7">
        <v>0</v>
      </c>
      <c r="C1864" s="7">
        <v>0</v>
      </c>
      <c r="D1864" s="7">
        <v>0</v>
      </c>
      <c r="E1864" s="7">
        <f>SUM(HousingProblemsTbl5[[#This Row],[T2_est77]:[T2_est91]])</f>
        <v>0</v>
      </c>
      <c r="F1864" s="7">
        <v>15</v>
      </c>
      <c r="G1864" s="7">
        <v>0</v>
      </c>
      <c r="H1864" s="7">
        <v>25</v>
      </c>
      <c r="I1864" s="7">
        <f>SUM(HousingProblemsTbl5[[#This Row],[T7_est109]:[T7_est151]])</f>
        <v>40</v>
      </c>
      <c r="J186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65" spans="1:10" x14ac:dyDescent="0.2">
      <c r="A1865">
        <v>13135050764</v>
      </c>
      <c r="B1865" s="7">
        <v>0</v>
      </c>
      <c r="C1865" s="7">
        <v>4</v>
      </c>
      <c r="D1865" s="7">
        <v>10</v>
      </c>
      <c r="E1865" s="7">
        <f>SUM(HousingProblemsTbl5[[#This Row],[T2_est77]:[T2_est91]])</f>
        <v>14</v>
      </c>
      <c r="F1865" s="7">
        <v>0</v>
      </c>
      <c r="G1865" s="7">
        <v>40</v>
      </c>
      <c r="H1865" s="7">
        <v>120</v>
      </c>
      <c r="I1865" s="7">
        <f>SUM(HousingProblemsTbl5[[#This Row],[T7_est109]:[T7_est151]])</f>
        <v>160</v>
      </c>
      <c r="J1865" s="5">
        <f>IFERROR(HousingProblemsTbl5[[#This Row],[Total Rental Units with Severe Housing Problems and Equal to or less than 80% AMI]]/HousingProblemsTbl5[[#This Row],[Total Rental Units Equal to or less than 80% AMI]], "-")</f>
        <v>8.7499999999999994E-2</v>
      </c>
    </row>
    <row r="1866" spans="1:10" x14ac:dyDescent="0.2">
      <c r="A1866">
        <v>13135050765</v>
      </c>
      <c r="B1866" s="7">
        <v>4</v>
      </c>
      <c r="C1866" s="7">
        <v>0</v>
      </c>
      <c r="D1866" s="7">
        <v>0</v>
      </c>
      <c r="E1866" s="7">
        <f>SUM(HousingProblemsTbl5[[#This Row],[T2_est77]:[T2_est91]])</f>
        <v>4</v>
      </c>
      <c r="F1866" s="7">
        <v>4</v>
      </c>
      <c r="G1866" s="7">
        <v>25</v>
      </c>
      <c r="H1866" s="7">
        <v>10</v>
      </c>
      <c r="I1866" s="7">
        <f>SUM(HousingProblemsTbl5[[#This Row],[T7_est109]:[T7_est151]])</f>
        <v>39</v>
      </c>
      <c r="J1866" s="5">
        <f>IFERROR(HousingProblemsTbl5[[#This Row],[Total Rental Units with Severe Housing Problems and Equal to or less than 80% AMI]]/HousingProblemsTbl5[[#This Row],[Total Rental Units Equal to or less than 80% AMI]], "-")</f>
        <v>0.10256410256410256</v>
      </c>
    </row>
    <row r="1867" spans="1:10" x14ac:dyDescent="0.2">
      <c r="A1867">
        <v>13137000100</v>
      </c>
      <c r="B1867" s="7">
        <v>0</v>
      </c>
      <c r="C1867" s="7">
        <v>10</v>
      </c>
      <c r="D1867" s="7">
        <v>0</v>
      </c>
      <c r="E1867" s="7">
        <f>SUM(HousingProblemsTbl5[[#This Row],[T2_est77]:[T2_est91]])</f>
        <v>10</v>
      </c>
      <c r="F1867" s="7">
        <v>20</v>
      </c>
      <c r="G1867" s="7">
        <v>40</v>
      </c>
      <c r="H1867" s="7">
        <v>35</v>
      </c>
      <c r="I1867" s="7">
        <f>SUM(HousingProblemsTbl5[[#This Row],[T7_est109]:[T7_est151]])</f>
        <v>95</v>
      </c>
      <c r="J1867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1868" spans="1:10" x14ac:dyDescent="0.2">
      <c r="A1868">
        <v>13137000201</v>
      </c>
      <c r="B1868" s="7">
        <v>45</v>
      </c>
      <c r="C1868" s="7">
        <v>0</v>
      </c>
      <c r="D1868" s="7">
        <v>0</v>
      </c>
      <c r="E1868" s="7">
        <f>SUM(HousingProblemsTbl5[[#This Row],[T2_est77]:[T2_est91]])</f>
        <v>45</v>
      </c>
      <c r="F1868" s="7">
        <v>75</v>
      </c>
      <c r="G1868" s="7">
        <v>40</v>
      </c>
      <c r="H1868" s="7">
        <v>30</v>
      </c>
      <c r="I1868" s="7">
        <f>SUM(HousingProblemsTbl5[[#This Row],[T7_est109]:[T7_est151]])</f>
        <v>145</v>
      </c>
      <c r="J1868" s="5">
        <f>IFERROR(HousingProblemsTbl5[[#This Row],[Total Rental Units with Severe Housing Problems and Equal to or less than 80% AMI]]/HousingProblemsTbl5[[#This Row],[Total Rental Units Equal to or less than 80% AMI]], "-")</f>
        <v>0.31034482758620691</v>
      </c>
    </row>
    <row r="1869" spans="1:10" x14ac:dyDescent="0.2">
      <c r="A1869">
        <v>13137000203</v>
      </c>
      <c r="B1869" s="7">
        <v>10</v>
      </c>
      <c r="C1869" s="7">
        <v>0</v>
      </c>
      <c r="D1869" s="7">
        <v>0</v>
      </c>
      <c r="E1869" s="7">
        <f>SUM(HousingProblemsTbl5[[#This Row],[T2_est77]:[T2_est91]])</f>
        <v>10</v>
      </c>
      <c r="F1869" s="7">
        <v>25</v>
      </c>
      <c r="G1869" s="7">
        <v>0</v>
      </c>
      <c r="H1869" s="7">
        <v>15</v>
      </c>
      <c r="I1869" s="7">
        <f>SUM(HousingProblemsTbl5[[#This Row],[T7_est109]:[T7_est151]])</f>
        <v>40</v>
      </c>
      <c r="J1869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870" spans="1:10" x14ac:dyDescent="0.2">
      <c r="A1870">
        <v>13137000204</v>
      </c>
      <c r="B1870" s="7">
        <v>0</v>
      </c>
      <c r="C1870" s="7">
        <v>0</v>
      </c>
      <c r="D1870" s="7">
        <v>0</v>
      </c>
      <c r="E1870" s="7">
        <f>SUM(HousingProblemsTbl5[[#This Row],[T2_est77]:[T2_est91]])</f>
        <v>0</v>
      </c>
      <c r="F1870" s="7">
        <v>0</v>
      </c>
      <c r="G1870" s="7">
        <v>0</v>
      </c>
      <c r="H1870" s="7">
        <v>0</v>
      </c>
      <c r="I1870" s="7">
        <f>SUM(HousingProblemsTbl5[[#This Row],[T7_est109]:[T7_est151]])</f>
        <v>0</v>
      </c>
      <c r="J187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871" spans="1:10" x14ac:dyDescent="0.2">
      <c r="A1871">
        <v>13137000300</v>
      </c>
      <c r="B1871" s="7">
        <v>40</v>
      </c>
      <c r="C1871" s="7">
        <v>0</v>
      </c>
      <c r="D1871" s="7">
        <v>15</v>
      </c>
      <c r="E1871" s="7">
        <f>SUM(HousingProblemsTbl5[[#This Row],[T2_est77]:[T2_est91]])</f>
        <v>55</v>
      </c>
      <c r="F1871" s="7">
        <v>95</v>
      </c>
      <c r="G1871" s="7">
        <v>105</v>
      </c>
      <c r="H1871" s="7">
        <v>150</v>
      </c>
      <c r="I1871" s="7">
        <f>SUM(HousingProblemsTbl5[[#This Row],[T7_est109]:[T7_est151]])</f>
        <v>350</v>
      </c>
      <c r="J1871" s="5">
        <f>IFERROR(HousingProblemsTbl5[[#This Row],[Total Rental Units with Severe Housing Problems and Equal to or less than 80% AMI]]/HousingProblemsTbl5[[#This Row],[Total Rental Units Equal to or less than 80% AMI]], "-")</f>
        <v>0.15714285714285714</v>
      </c>
    </row>
    <row r="1872" spans="1:10" x14ac:dyDescent="0.2">
      <c r="A1872">
        <v>13137000400</v>
      </c>
      <c r="B1872" s="7">
        <v>4</v>
      </c>
      <c r="C1872" s="7">
        <v>0</v>
      </c>
      <c r="D1872" s="7">
        <v>0</v>
      </c>
      <c r="E1872" s="7">
        <f>SUM(HousingProblemsTbl5[[#This Row],[T2_est77]:[T2_est91]])</f>
        <v>4</v>
      </c>
      <c r="F1872" s="7">
        <v>4</v>
      </c>
      <c r="G1872" s="7">
        <v>0</v>
      </c>
      <c r="H1872" s="7">
        <v>90</v>
      </c>
      <c r="I1872" s="7">
        <f>SUM(HousingProblemsTbl5[[#This Row],[T7_est109]:[T7_est151]])</f>
        <v>94</v>
      </c>
      <c r="J1872" s="5">
        <f>IFERROR(HousingProblemsTbl5[[#This Row],[Total Rental Units with Severe Housing Problems and Equal to or less than 80% AMI]]/HousingProblemsTbl5[[#This Row],[Total Rental Units Equal to or less than 80% AMI]], "-")</f>
        <v>4.2553191489361701E-2</v>
      </c>
    </row>
    <row r="1873" spans="1:10" x14ac:dyDescent="0.2">
      <c r="A1873">
        <v>13137000501</v>
      </c>
      <c r="B1873" s="7">
        <v>80</v>
      </c>
      <c r="C1873" s="7">
        <v>0</v>
      </c>
      <c r="D1873" s="7">
        <v>0</v>
      </c>
      <c r="E1873" s="7">
        <f>SUM(HousingProblemsTbl5[[#This Row],[T2_est77]:[T2_est91]])</f>
        <v>80</v>
      </c>
      <c r="F1873" s="7">
        <v>80</v>
      </c>
      <c r="G1873" s="7">
        <v>0</v>
      </c>
      <c r="H1873" s="7">
        <v>0</v>
      </c>
      <c r="I1873" s="7">
        <f>SUM(HousingProblemsTbl5[[#This Row],[T7_est109]:[T7_est151]])</f>
        <v>80</v>
      </c>
      <c r="J187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874" spans="1:10" x14ac:dyDescent="0.2">
      <c r="A1874">
        <v>13137000502</v>
      </c>
      <c r="B1874" s="7">
        <v>30</v>
      </c>
      <c r="C1874" s="7">
        <v>20</v>
      </c>
      <c r="D1874" s="7">
        <v>10</v>
      </c>
      <c r="E1874" s="7">
        <f>SUM(HousingProblemsTbl5[[#This Row],[T2_est77]:[T2_est91]])</f>
        <v>60</v>
      </c>
      <c r="F1874" s="7">
        <v>85</v>
      </c>
      <c r="G1874" s="7">
        <v>55</v>
      </c>
      <c r="H1874" s="7">
        <v>100</v>
      </c>
      <c r="I1874" s="7">
        <f>SUM(HousingProblemsTbl5[[#This Row],[T7_est109]:[T7_est151]])</f>
        <v>240</v>
      </c>
      <c r="J1874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875" spans="1:10" x14ac:dyDescent="0.2">
      <c r="A1875">
        <v>13137000601</v>
      </c>
      <c r="B1875" s="7">
        <v>65</v>
      </c>
      <c r="C1875" s="7">
        <v>4</v>
      </c>
      <c r="D1875" s="7">
        <v>15</v>
      </c>
      <c r="E1875" s="7">
        <f>SUM(HousingProblemsTbl5[[#This Row],[T2_est77]:[T2_est91]])</f>
        <v>84</v>
      </c>
      <c r="F1875" s="7">
        <v>80</v>
      </c>
      <c r="G1875" s="7">
        <v>50</v>
      </c>
      <c r="H1875" s="7">
        <v>30</v>
      </c>
      <c r="I1875" s="7">
        <f>SUM(HousingProblemsTbl5[[#This Row],[T7_est109]:[T7_est151]])</f>
        <v>160</v>
      </c>
      <c r="J1875" s="5">
        <f>IFERROR(HousingProblemsTbl5[[#This Row],[Total Rental Units with Severe Housing Problems and Equal to or less than 80% AMI]]/HousingProblemsTbl5[[#This Row],[Total Rental Units Equal to or less than 80% AMI]], "-")</f>
        <v>0.52500000000000002</v>
      </c>
    </row>
    <row r="1876" spans="1:10" x14ac:dyDescent="0.2">
      <c r="A1876">
        <v>13137000603</v>
      </c>
      <c r="B1876" s="7">
        <v>45</v>
      </c>
      <c r="C1876" s="7">
        <v>110</v>
      </c>
      <c r="D1876" s="7">
        <v>0</v>
      </c>
      <c r="E1876" s="7">
        <f>SUM(HousingProblemsTbl5[[#This Row],[T2_est77]:[T2_est91]])</f>
        <v>155</v>
      </c>
      <c r="F1876" s="7">
        <v>45</v>
      </c>
      <c r="G1876" s="7">
        <v>110</v>
      </c>
      <c r="H1876" s="7">
        <v>50</v>
      </c>
      <c r="I1876" s="7">
        <f>SUM(HousingProblemsTbl5[[#This Row],[T7_est109]:[T7_est151]])</f>
        <v>205</v>
      </c>
      <c r="J1876" s="5">
        <f>IFERROR(HousingProblemsTbl5[[#This Row],[Total Rental Units with Severe Housing Problems and Equal to or less than 80% AMI]]/HousingProblemsTbl5[[#This Row],[Total Rental Units Equal to or less than 80% AMI]], "-")</f>
        <v>0.75609756097560976</v>
      </c>
    </row>
    <row r="1877" spans="1:10" x14ac:dyDescent="0.2">
      <c r="A1877">
        <v>13137000604</v>
      </c>
      <c r="B1877" s="7">
        <v>60</v>
      </c>
      <c r="C1877" s="7">
        <v>0</v>
      </c>
      <c r="D1877" s="7">
        <v>25</v>
      </c>
      <c r="E1877" s="7">
        <f>SUM(HousingProblemsTbl5[[#This Row],[T2_est77]:[T2_est91]])</f>
        <v>85</v>
      </c>
      <c r="F1877" s="7">
        <v>120</v>
      </c>
      <c r="G1877" s="7">
        <v>105</v>
      </c>
      <c r="H1877" s="7">
        <v>110</v>
      </c>
      <c r="I1877" s="7">
        <f>SUM(HousingProblemsTbl5[[#This Row],[T7_est109]:[T7_est151]])</f>
        <v>335</v>
      </c>
      <c r="J1877" s="5">
        <f>IFERROR(HousingProblemsTbl5[[#This Row],[Total Rental Units with Severe Housing Problems and Equal to or less than 80% AMI]]/HousingProblemsTbl5[[#This Row],[Total Rental Units Equal to or less than 80% AMI]], "-")</f>
        <v>0.2537313432835821</v>
      </c>
    </row>
    <row r="1878" spans="1:10" x14ac:dyDescent="0.2">
      <c r="A1878">
        <v>13139000101</v>
      </c>
      <c r="B1878" s="7">
        <v>40</v>
      </c>
      <c r="C1878" s="7">
        <v>4</v>
      </c>
      <c r="D1878" s="7">
        <v>4</v>
      </c>
      <c r="E1878" s="7">
        <f>SUM(HousingProblemsTbl5[[#This Row],[T2_est77]:[T2_est91]])</f>
        <v>48</v>
      </c>
      <c r="F1878" s="7">
        <v>85</v>
      </c>
      <c r="G1878" s="7">
        <v>100</v>
      </c>
      <c r="H1878" s="7">
        <v>195</v>
      </c>
      <c r="I1878" s="7">
        <f>SUM(HousingProblemsTbl5[[#This Row],[T7_est109]:[T7_est151]])</f>
        <v>380</v>
      </c>
      <c r="J1878" s="5">
        <f>IFERROR(HousingProblemsTbl5[[#This Row],[Total Rental Units with Severe Housing Problems and Equal to or less than 80% AMI]]/HousingProblemsTbl5[[#This Row],[Total Rental Units Equal to or less than 80% AMI]], "-")</f>
        <v>0.12631578947368421</v>
      </c>
    </row>
    <row r="1879" spans="1:10" x14ac:dyDescent="0.2">
      <c r="A1879">
        <v>13139000102</v>
      </c>
      <c r="B1879" s="7">
        <v>0</v>
      </c>
      <c r="C1879" s="7">
        <v>0</v>
      </c>
      <c r="D1879" s="7">
        <v>0</v>
      </c>
      <c r="E1879" s="7">
        <f>SUM(HousingProblemsTbl5[[#This Row],[T2_est77]:[T2_est91]])</f>
        <v>0</v>
      </c>
      <c r="F1879" s="7">
        <v>10</v>
      </c>
      <c r="G1879" s="7">
        <v>30</v>
      </c>
      <c r="H1879" s="7">
        <v>105</v>
      </c>
      <c r="I1879" s="7">
        <f>SUM(HousingProblemsTbl5[[#This Row],[T7_est109]:[T7_est151]])</f>
        <v>145</v>
      </c>
      <c r="J187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880" spans="1:10" x14ac:dyDescent="0.2">
      <c r="A1880">
        <v>13139000203</v>
      </c>
      <c r="B1880" s="7">
        <v>50</v>
      </c>
      <c r="C1880" s="7">
        <v>10</v>
      </c>
      <c r="D1880" s="7">
        <v>25</v>
      </c>
      <c r="E1880" s="7">
        <f>SUM(HousingProblemsTbl5[[#This Row],[T2_est77]:[T2_est91]])</f>
        <v>85</v>
      </c>
      <c r="F1880" s="7">
        <v>55</v>
      </c>
      <c r="G1880" s="7">
        <v>25</v>
      </c>
      <c r="H1880" s="7">
        <v>55</v>
      </c>
      <c r="I1880" s="7">
        <f>SUM(HousingProblemsTbl5[[#This Row],[T7_est109]:[T7_est151]])</f>
        <v>135</v>
      </c>
      <c r="J1880" s="5">
        <f>IFERROR(HousingProblemsTbl5[[#This Row],[Total Rental Units with Severe Housing Problems and Equal to or less than 80% AMI]]/HousingProblemsTbl5[[#This Row],[Total Rental Units Equal to or less than 80% AMI]], "-")</f>
        <v>0.62962962962962965</v>
      </c>
    </row>
    <row r="1881" spans="1:10" x14ac:dyDescent="0.2">
      <c r="A1881">
        <v>13139000204</v>
      </c>
      <c r="B1881" s="7">
        <v>65</v>
      </c>
      <c r="C1881" s="7">
        <v>10</v>
      </c>
      <c r="D1881" s="7">
        <v>0</v>
      </c>
      <c r="E1881" s="7">
        <f>SUM(HousingProblemsTbl5[[#This Row],[T2_est77]:[T2_est91]])</f>
        <v>75</v>
      </c>
      <c r="F1881" s="7">
        <v>65</v>
      </c>
      <c r="G1881" s="7">
        <v>50</v>
      </c>
      <c r="H1881" s="7">
        <v>20</v>
      </c>
      <c r="I1881" s="7">
        <f>SUM(HousingProblemsTbl5[[#This Row],[T7_est109]:[T7_est151]])</f>
        <v>135</v>
      </c>
      <c r="J1881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1882" spans="1:10" x14ac:dyDescent="0.2">
      <c r="A1882">
        <v>13139000205</v>
      </c>
      <c r="B1882" s="7">
        <v>10</v>
      </c>
      <c r="C1882" s="7">
        <v>0</v>
      </c>
      <c r="D1882" s="7">
        <v>0</v>
      </c>
      <c r="E1882" s="7">
        <f>SUM(HousingProblemsTbl5[[#This Row],[T2_est77]:[T2_est91]])</f>
        <v>10</v>
      </c>
      <c r="F1882" s="7">
        <v>25</v>
      </c>
      <c r="G1882" s="7">
        <v>0</v>
      </c>
      <c r="H1882" s="7">
        <v>15</v>
      </c>
      <c r="I1882" s="7">
        <f>SUM(HousingProblemsTbl5[[#This Row],[T7_est109]:[T7_est151]])</f>
        <v>40</v>
      </c>
      <c r="J1882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883" spans="1:10" x14ac:dyDescent="0.2">
      <c r="A1883">
        <v>13139000206</v>
      </c>
      <c r="B1883" s="7">
        <v>35</v>
      </c>
      <c r="C1883" s="7">
        <v>35</v>
      </c>
      <c r="D1883" s="7">
        <v>0</v>
      </c>
      <c r="E1883" s="7">
        <f>SUM(HousingProblemsTbl5[[#This Row],[T2_est77]:[T2_est91]])</f>
        <v>70</v>
      </c>
      <c r="F1883" s="7">
        <v>40</v>
      </c>
      <c r="G1883" s="7">
        <v>40</v>
      </c>
      <c r="H1883" s="7">
        <v>95</v>
      </c>
      <c r="I1883" s="7">
        <f>SUM(HousingProblemsTbl5[[#This Row],[T7_est109]:[T7_est151]])</f>
        <v>175</v>
      </c>
      <c r="J1883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884" spans="1:10" x14ac:dyDescent="0.2">
      <c r="A1884">
        <v>13139000303</v>
      </c>
      <c r="B1884" s="7">
        <v>10</v>
      </c>
      <c r="C1884" s="7">
        <v>0</v>
      </c>
      <c r="D1884" s="7">
        <v>85</v>
      </c>
      <c r="E1884" s="7">
        <f>SUM(HousingProblemsTbl5[[#This Row],[T2_est77]:[T2_est91]])</f>
        <v>95</v>
      </c>
      <c r="F1884" s="7">
        <v>10</v>
      </c>
      <c r="G1884" s="7">
        <v>10</v>
      </c>
      <c r="H1884" s="7">
        <v>135</v>
      </c>
      <c r="I1884" s="7">
        <f>SUM(HousingProblemsTbl5[[#This Row],[T7_est109]:[T7_est151]])</f>
        <v>155</v>
      </c>
      <c r="J1884" s="5">
        <f>IFERROR(HousingProblemsTbl5[[#This Row],[Total Rental Units with Severe Housing Problems and Equal to or less than 80% AMI]]/HousingProblemsTbl5[[#This Row],[Total Rental Units Equal to or less than 80% AMI]], "-")</f>
        <v>0.61290322580645162</v>
      </c>
    </row>
    <row r="1885" spans="1:10" x14ac:dyDescent="0.2">
      <c r="A1885">
        <v>13139000304</v>
      </c>
      <c r="B1885" s="7">
        <v>35</v>
      </c>
      <c r="C1885" s="7">
        <v>10</v>
      </c>
      <c r="D1885" s="7">
        <v>0</v>
      </c>
      <c r="E1885" s="7">
        <f>SUM(HousingProblemsTbl5[[#This Row],[T2_est77]:[T2_est91]])</f>
        <v>45</v>
      </c>
      <c r="F1885" s="7">
        <v>35</v>
      </c>
      <c r="G1885" s="7">
        <v>10</v>
      </c>
      <c r="H1885" s="7">
        <v>10</v>
      </c>
      <c r="I1885" s="7">
        <f>SUM(HousingProblemsTbl5[[#This Row],[T7_est109]:[T7_est151]])</f>
        <v>55</v>
      </c>
      <c r="J1885" s="5">
        <f>IFERROR(HousingProblemsTbl5[[#This Row],[Total Rental Units with Severe Housing Problems and Equal to or less than 80% AMI]]/HousingProblemsTbl5[[#This Row],[Total Rental Units Equal to or less than 80% AMI]], "-")</f>
        <v>0.81818181818181823</v>
      </c>
    </row>
    <row r="1886" spans="1:10" x14ac:dyDescent="0.2">
      <c r="A1886">
        <v>13139000305</v>
      </c>
      <c r="B1886" s="7">
        <v>55</v>
      </c>
      <c r="C1886" s="7">
        <v>0</v>
      </c>
      <c r="D1886" s="7">
        <v>0</v>
      </c>
      <c r="E1886" s="7">
        <f>SUM(HousingProblemsTbl5[[#This Row],[T2_est77]:[T2_est91]])</f>
        <v>55</v>
      </c>
      <c r="F1886" s="7">
        <v>65</v>
      </c>
      <c r="G1886" s="7">
        <v>55</v>
      </c>
      <c r="H1886" s="7">
        <v>35</v>
      </c>
      <c r="I1886" s="7">
        <f>SUM(HousingProblemsTbl5[[#This Row],[T7_est109]:[T7_est151]])</f>
        <v>155</v>
      </c>
      <c r="J1886" s="5">
        <f>IFERROR(HousingProblemsTbl5[[#This Row],[Total Rental Units with Severe Housing Problems and Equal to or less than 80% AMI]]/HousingProblemsTbl5[[#This Row],[Total Rental Units Equal to or less than 80% AMI]], "-")</f>
        <v>0.35483870967741937</v>
      </c>
    </row>
    <row r="1887" spans="1:10" x14ac:dyDescent="0.2">
      <c r="A1887">
        <v>13139000306</v>
      </c>
      <c r="B1887" s="7">
        <v>10</v>
      </c>
      <c r="C1887" s="7">
        <v>0</v>
      </c>
      <c r="D1887" s="7">
        <v>0</v>
      </c>
      <c r="E1887" s="7">
        <f>SUM(HousingProblemsTbl5[[#This Row],[T2_est77]:[T2_est91]])</f>
        <v>10</v>
      </c>
      <c r="F1887" s="7">
        <v>10</v>
      </c>
      <c r="G1887" s="7">
        <v>15</v>
      </c>
      <c r="H1887" s="7">
        <v>0</v>
      </c>
      <c r="I1887" s="7">
        <f>SUM(HousingProblemsTbl5[[#This Row],[T7_est109]:[T7_est151]])</f>
        <v>25</v>
      </c>
      <c r="J1887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888" spans="1:10" x14ac:dyDescent="0.2">
      <c r="A1888">
        <v>13139000307</v>
      </c>
      <c r="B1888" s="7">
        <v>15</v>
      </c>
      <c r="C1888" s="7">
        <v>0</v>
      </c>
      <c r="D1888" s="7">
        <v>0</v>
      </c>
      <c r="E1888" s="7">
        <f>SUM(HousingProblemsTbl5[[#This Row],[T2_est77]:[T2_est91]])</f>
        <v>15</v>
      </c>
      <c r="F1888" s="7">
        <v>15</v>
      </c>
      <c r="G1888" s="7">
        <v>40</v>
      </c>
      <c r="H1888" s="7">
        <v>175</v>
      </c>
      <c r="I1888" s="7">
        <f>SUM(HousingProblemsTbl5[[#This Row],[T7_est109]:[T7_est151]])</f>
        <v>230</v>
      </c>
      <c r="J1888" s="5">
        <f>IFERROR(HousingProblemsTbl5[[#This Row],[Total Rental Units with Severe Housing Problems and Equal to or less than 80% AMI]]/HousingProblemsTbl5[[#This Row],[Total Rental Units Equal to or less than 80% AMI]], "-")</f>
        <v>6.5217391304347824E-2</v>
      </c>
    </row>
    <row r="1889" spans="1:10" x14ac:dyDescent="0.2">
      <c r="A1889">
        <v>13139000401</v>
      </c>
      <c r="B1889" s="7">
        <v>35</v>
      </c>
      <c r="C1889" s="7">
        <v>60</v>
      </c>
      <c r="D1889" s="7">
        <v>0</v>
      </c>
      <c r="E1889" s="7">
        <f>SUM(HousingProblemsTbl5[[#This Row],[T2_est77]:[T2_est91]])</f>
        <v>95</v>
      </c>
      <c r="F1889" s="7">
        <v>45</v>
      </c>
      <c r="G1889" s="7">
        <v>60</v>
      </c>
      <c r="H1889" s="7">
        <v>190</v>
      </c>
      <c r="I1889" s="7">
        <f>SUM(HousingProblemsTbl5[[#This Row],[T7_est109]:[T7_est151]])</f>
        <v>295</v>
      </c>
      <c r="J1889" s="5">
        <f>IFERROR(HousingProblemsTbl5[[#This Row],[Total Rental Units with Severe Housing Problems and Equal to or less than 80% AMI]]/HousingProblemsTbl5[[#This Row],[Total Rental Units Equal to or less than 80% AMI]], "-")</f>
        <v>0.32203389830508472</v>
      </c>
    </row>
    <row r="1890" spans="1:10" x14ac:dyDescent="0.2">
      <c r="A1890">
        <v>13139000402</v>
      </c>
      <c r="B1890" s="7">
        <v>0</v>
      </c>
      <c r="C1890" s="7">
        <v>10</v>
      </c>
      <c r="D1890" s="7">
        <v>15</v>
      </c>
      <c r="E1890" s="7">
        <f>SUM(HousingProblemsTbl5[[#This Row],[T2_est77]:[T2_est91]])</f>
        <v>25</v>
      </c>
      <c r="F1890" s="7">
        <v>0</v>
      </c>
      <c r="G1890" s="7">
        <v>10</v>
      </c>
      <c r="H1890" s="7">
        <v>40</v>
      </c>
      <c r="I1890" s="7">
        <f>SUM(HousingProblemsTbl5[[#This Row],[T7_est109]:[T7_est151]])</f>
        <v>50</v>
      </c>
      <c r="J1890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1891" spans="1:10" x14ac:dyDescent="0.2">
      <c r="A1891">
        <v>13139000501</v>
      </c>
      <c r="B1891" s="7">
        <v>50</v>
      </c>
      <c r="C1891" s="7">
        <v>50</v>
      </c>
      <c r="D1891" s="7">
        <v>0</v>
      </c>
      <c r="E1891" s="7">
        <f>SUM(HousingProblemsTbl5[[#This Row],[T2_est77]:[T2_est91]])</f>
        <v>100</v>
      </c>
      <c r="F1891" s="7">
        <v>65</v>
      </c>
      <c r="G1891" s="7">
        <v>110</v>
      </c>
      <c r="H1891" s="7">
        <v>220</v>
      </c>
      <c r="I1891" s="7">
        <f>SUM(HousingProblemsTbl5[[#This Row],[T7_est109]:[T7_est151]])</f>
        <v>395</v>
      </c>
      <c r="J1891" s="5">
        <f>IFERROR(HousingProblemsTbl5[[#This Row],[Total Rental Units with Severe Housing Problems and Equal to or less than 80% AMI]]/HousingProblemsTbl5[[#This Row],[Total Rental Units Equal to or less than 80% AMI]], "-")</f>
        <v>0.25316455696202533</v>
      </c>
    </row>
    <row r="1892" spans="1:10" x14ac:dyDescent="0.2">
      <c r="A1892">
        <v>13139000502</v>
      </c>
      <c r="B1892" s="7">
        <v>240</v>
      </c>
      <c r="C1892" s="7">
        <v>45</v>
      </c>
      <c r="D1892" s="7">
        <v>45</v>
      </c>
      <c r="E1892" s="7">
        <f>SUM(HousingProblemsTbl5[[#This Row],[T2_est77]:[T2_est91]])</f>
        <v>330</v>
      </c>
      <c r="F1892" s="7">
        <v>240</v>
      </c>
      <c r="G1892" s="7">
        <v>50</v>
      </c>
      <c r="H1892" s="7">
        <v>185</v>
      </c>
      <c r="I1892" s="7">
        <f>SUM(HousingProblemsTbl5[[#This Row],[T7_est109]:[T7_est151]])</f>
        <v>475</v>
      </c>
      <c r="J1892" s="5">
        <f>IFERROR(HousingProblemsTbl5[[#This Row],[Total Rental Units with Severe Housing Problems and Equal to or less than 80% AMI]]/HousingProblemsTbl5[[#This Row],[Total Rental Units Equal to or less than 80% AMI]], "-")</f>
        <v>0.69473684210526321</v>
      </c>
    </row>
    <row r="1893" spans="1:10" x14ac:dyDescent="0.2">
      <c r="A1893">
        <v>13139000601</v>
      </c>
      <c r="B1893" s="7">
        <v>195</v>
      </c>
      <c r="C1893" s="7">
        <v>0</v>
      </c>
      <c r="D1893" s="7">
        <v>20</v>
      </c>
      <c r="E1893" s="7">
        <f>SUM(HousingProblemsTbl5[[#This Row],[T2_est77]:[T2_est91]])</f>
        <v>215</v>
      </c>
      <c r="F1893" s="7">
        <v>230</v>
      </c>
      <c r="G1893" s="7">
        <v>110</v>
      </c>
      <c r="H1893" s="7">
        <v>115</v>
      </c>
      <c r="I1893" s="7">
        <f>SUM(HousingProblemsTbl5[[#This Row],[T7_est109]:[T7_est151]])</f>
        <v>455</v>
      </c>
      <c r="J1893" s="5">
        <f>IFERROR(HousingProblemsTbl5[[#This Row],[Total Rental Units with Severe Housing Problems and Equal to or less than 80% AMI]]/HousingProblemsTbl5[[#This Row],[Total Rental Units Equal to or less than 80% AMI]], "-")</f>
        <v>0.47252747252747251</v>
      </c>
    </row>
    <row r="1894" spans="1:10" x14ac:dyDescent="0.2">
      <c r="A1894">
        <v>13139000602</v>
      </c>
      <c r="B1894" s="7">
        <v>100</v>
      </c>
      <c r="C1894" s="7">
        <v>10</v>
      </c>
      <c r="D1894" s="7">
        <v>45</v>
      </c>
      <c r="E1894" s="7">
        <f>SUM(HousingProblemsTbl5[[#This Row],[T2_est77]:[T2_est91]])</f>
        <v>155</v>
      </c>
      <c r="F1894" s="7">
        <v>100</v>
      </c>
      <c r="G1894" s="7">
        <v>85</v>
      </c>
      <c r="H1894" s="7">
        <v>110</v>
      </c>
      <c r="I1894" s="7">
        <f>SUM(HousingProblemsTbl5[[#This Row],[T7_est109]:[T7_est151]])</f>
        <v>295</v>
      </c>
      <c r="J1894" s="5">
        <f>IFERROR(HousingProblemsTbl5[[#This Row],[Total Rental Units with Severe Housing Problems and Equal to or less than 80% AMI]]/HousingProblemsTbl5[[#This Row],[Total Rental Units Equal to or less than 80% AMI]], "-")</f>
        <v>0.52542372881355937</v>
      </c>
    </row>
    <row r="1895" spans="1:10" x14ac:dyDescent="0.2">
      <c r="A1895">
        <v>13139000702</v>
      </c>
      <c r="B1895" s="7">
        <v>40</v>
      </c>
      <c r="C1895" s="7">
        <v>0</v>
      </c>
      <c r="D1895" s="7">
        <v>0</v>
      </c>
      <c r="E1895" s="7">
        <f>SUM(HousingProblemsTbl5[[#This Row],[T2_est77]:[T2_est91]])</f>
        <v>40</v>
      </c>
      <c r="F1895" s="7">
        <v>55</v>
      </c>
      <c r="G1895" s="7">
        <v>115</v>
      </c>
      <c r="H1895" s="7">
        <v>20</v>
      </c>
      <c r="I1895" s="7">
        <f>SUM(HousingProblemsTbl5[[#This Row],[T7_est109]:[T7_est151]])</f>
        <v>190</v>
      </c>
      <c r="J1895" s="5">
        <f>IFERROR(HousingProblemsTbl5[[#This Row],[Total Rental Units with Severe Housing Problems and Equal to or less than 80% AMI]]/HousingProblemsTbl5[[#This Row],[Total Rental Units Equal to or less than 80% AMI]], "-")</f>
        <v>0.21052631578947367</v>
      </c>
    </row>
    <row r="1896" spans="1:10" x14ac:dyDescent="0.2">
      <c r="A1896">
        <v>13139000703</v>
      </c>
      <c r="B1896" s="7">
        <v>300</v>
      </c>
      <c r="C1896" s="7">
        <v>60</v>
      </c>
      <c r="D1896" s="7">
        <v>0</v>
      </c>
      <c r="E1896" s="7">
        <f>SUM(HousingProblemsTbl5[[#This Row],[T2_est77]:[T2_est91]])</f>
        <v>360</v>
      </c>
      <c r="F1896" s="7">
        <v>355</v>
      </c>
      <c r="G1896" s="7">
        <v>125</v>
      </c>
      <c r="H1896" s="7">
        <v>85</v>
      </c>
      <c r="I1896" s="7">
        <f>SUM(HousingProblemsTbl5[[#This Row],[T7_est109]:[T7_est151]])</f>
        <v>565</v>
      </c>
      <c r="J1896" s="5">
        <f>IFERROR(HousingProblemsTbl5[[#This Row],[Total Rental Units with Severe Housing Problems and Equal to or less than 80% AMI]]/HousingProblemsTbl5[[#This Row],[Total Rental Units Equal to or less than 80% AMI]], "-")</f>
        <v>0.63716814159292035</v>
      </c>
    </row>
    <row r="1897" spans="1:10" x14ac:dyDescent="0.2">
      <c r="A1897">
        <v>13139000704</v>
      </c>
      <c r="B1897" s="7">
        <v>135</v>
      </c>
      <c r="C1897" s="7">
        <v>15</v>
      </c>
      <c r="D1897" s="7">
        <v>0</v>
      </c>
      <c r="E1897" s="7">
        <f>SUM(HousingProblemsTbl5[[#This Row],[T2_est77]:[T2_est91]])</f>
        <v>150</v>
      </c>
      <c r="F1897" s="7">
        <v>165</v>
      </c>
      <c r="G1897" s="7">
        <v>25</v>
      </c>
      <c r="H1897" s="7">
        <v>30</v>
      </c>
      <c r="I1897" s="7">
        <f>SUM(HousingProblemsTbl5[[#This Row],[T7_est109]:[T7_est151]])</f>
        <v>220</v>
      </c>
      <c r="J1897" s="5">
        <f>IFERROR(HousingProblemsTbl5[[#This Row],[Total Rental Units with Severe Housing Problems and Equal to or less than 80% AMI]]/HousingProblemsTbl5[[#This Row],[Total Rental Units Equal to or less than 80% AMI]], "-")</f>
        <v>0.68181818181818177</v>
      </c>
    </row>
    <row r="1898" spans="1:10" x14ac:dyDescent="0.2">
      <c r="A1898">
        <v>13139000800</v>
      </c>
      <c r="B1898" s="7">
        <v>340</v>
      </c>
      <c r="C1898" s="7">
        <v>25</v>
      </c>
      <c r="D1898" s="7">
        <v>15</v>
      </c>
      <c r="E1898" s="7">
        <f>SUM(HousingProblemsTbl5[[#This Row],[T2_est77]:[T2_est91]])</f>
        <v>380</v>
      </c>
      <c r="F1898" s="7">
        <v>435</v>
      </c>
      <c r="G1898" s="7">
        <v>110</v>
      </c>
      <c r="H1898" s="7">
        <v>145</v>
      </c>
      <c r="I1898" s="7">
        <f>SUM(HousingProblemsTbl5[[#This Row],[T7_est109]:[T7_est151]])</f>
        <v>690</v>
      </c>
      <c r="J1898" s="5">
        <f>IFERROR(HousingProblemsTbl5[[#This Row],[Total Rental Units with Severe Housing Problems and Equal to or less than 80% AMI]]/HousingProblemsTbl5[[#This Row],[Total Rental Units Equal to or less than 80% AMI]], "-")</f>
        <v>0.55072463768115942</v>
      </c>
    </row>
    <row r="1899" spans="1:10" x14ac:dyDescent="0.2">
      <c r="A1899">
        <v>13139000901</v>
      </c>
      <c r="B1899" s="7">
        <v>45</v>
      </c>
      <c r="C1899" s="7">
        <v>15</v>
      </c>
      <c r="D1899" s="7">
        <v>0</v>
      </c>
      <c r="E1899" s="7">
        <f>SUM(HousingProblemsTbl5[[#This Row],[T2_est77]:[T2_est91]])</f>
        <v>60</v>
      </c>
      <c r="F1899" s="7">
        <v>75</v>
      </c>
      <c r="G1899" s="7">
        <v>30</v>
      </c>
      <c r="H1899" s="7">
        <v>20</v>
      </c>
      <c r="I1899" s="7">
        <f>SUM(HousingProblemsTbl5[[#This Row],[T7_est109]:[T7_est151]])</f>
        <v>125</v>
      </c>
      <c r="J1899" s="5">
        <f>IFERROR(HousingProblemsTbl5[[#This Row],[Total Rental Units with Severe Housing Problems and Equal to or less than 80% AMI]]/HousingProblemsTbl5[[#This Row],[Total Rental Units Equal to or less than 80% AMI]], "-")</f>
        <v>0.48</v>
      </c>
    </row>
    <row r="1900" spans="1:10" x14ac:dyDescent="0.2">
      <c r="A1900">
        <v>13139000902</v>
      </c>
      <c r="B1900" s="7">
        <v>145</v>
      </c>
      <c r="C1900" s="7">
        <v>90</v>
      </c>
      <c r="D1900" s="7">
        <v>10</v>
      </c>
      <c r="E1900" s="7">
        <f>SUM(HousingProblemsTbl5[[#This Row],[T2_est77]:[T2_est91]])</f>
        <v>245</v>
      </c>
      <c r="F1900" s="7">
        <v>145</v>
      </c>
      <c r="G1900" s="7">
        <v>105</v>
      </c>
      <c r="H1900" s="7">
        <v>340</v>
      </c>
      <c r="I1900" s="7">
        <f>SUM(HousingProblemsTbl5[[#This Row],[T7_est109]:[T7_est151]])</f>
        <v>590</v>
      </c>
      <c r="J1900" s="5">
        <f>IFERROR(HousingProblemsTbl5[[#This Row],[Total Rental Units with Severe Housing Problems and Equal to or less than 80% AMI]]/HousingProblemsTbl5[[#This Row],[Total Rental Units Equal to or less than 80% AMI]], "-")</f>
        <v>0.4152542372881356</v>
      </c>
    </row>
    <row r="1901" spans="1:10" x14ac:dyDescent="0.2">
      <c r="A1901">
        <v>13139001004</v>
      </c>
      <c r="B1901" s="7">
        <v>70</v>
      </c>
      <c r="C1901" s="7">
        <v>35</v>
      </c>
      <c r="D1901" s="7">
        <v>30</v>
      </c>
      <c r="E1901" s="7">
        <f>SUM(HousingProblemsTbl5[[#This Row],[T2_est77]:[T2_est91]])</f>
        <v>135</v>
      </c>
      <c r="F1901" s="7">
        <v>175</v>
      </c>
      <c r="G1901" s="7">
        <v>35</v>
      </c>
      <c r="H1901" s="7">
        <v>215</v>
      </c>
      <c r="I1901" s="7">
        <f>SUM(HousingProblemsTbl5[[#This Row],[T7_est109]:[T7_est151]])</f>
        <v>425</v>
      </c>
      <c r="J1901" s="5">
        <f>IFERROR(HousingProblemsTbl5[[#This Row],[Total Rental Units with Severe Housing Problems and Equal to or less than 80% AMI]]/HousingProblemsTbl5[[#This Row],[Total Rental Units Equal to or less than 80% AMI]], "-")</f>
        <v>0.31764705882352939</v>
      </c>
    </row>
    <row r="1902" spans="1:10" x14ac:dyDescent="0.2">
      <c r="A1902">
        <v>13139001005</v>
      </c>
      <c r="B1902" s="7">
        <v>0</v>
      </c>
      <c r="C1902" s="7">
        <v>0</v>
      </c>
      <c r="D1902" s="7">
        <v>0</v>
      </c>
      <c r="E1902" s="7">
        <f>SUM(HousingProblemsTbl5[[#This Row],[T2_est77]:[T2_est91]])</f>
        <v>0</v>
      </c>
      <c r="F1902" s="7">
        <v>0</v>
      </c>
      <c r="G1902" s="7">
        <v>220</v>
      </c>
      <c r="H1902" s="7">
        <v>105</v>
      </c>
      <c r="I1902" s="7">
        <f>SUM(HousingProblemsTbl5[[#This Row],[T7_est109]:[T7_est151]])</f>
        <v>325</v>
      </c>
      <c r="J190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03" spans="1:10" x14ac:dyDescent="0.2">
      <c r="A1903">
        <v>13139001006</v>
      </c>
      <c r="B1903" s="7">
        <v>50</v>
      </c>
      <c r="C1903" s="7">
        <v>0</v>
      </c>
      <c r="D1903" s="7">
        <v>0</v>
      </c>
      <c r="E1903" s="7">
        <f>SUM(HousingProblemsTbl5[[#This Row],[T2_est77]:[T2_est91]])</f>
        <v>50</v>
      </c>
      <c r="F1903" s="7">
        <v>80</v>
      </c>
      <c r="G1903" s="7">
        <v>10</v>
      </c>
      <c r="H1903" s="7">
        <v>145</v>
      </c>
      <c r="I1903" s="7">
        <f>SUM(HousingProblemsTbl5[[#This Row],[T7_est109]:[T7_est151]])</f>
        <v>235</v>
      </c>
      <c r="J1903" s="5">
        <f>IFERROR(HousingProblemsTbl5[[#This Row],[Total Rental Units with Severe Housing Problems and Equal to or less than 80% AMI]]/HousingProblemsTbl5[[#This Row],[Total Rental Units Equal to or less than 80% AMI]], "-")</f>
        <v>0.21276595744680851</v>
      </c>
    </row>
    <row r="1904" spans="1:10" x14ac:dyDescent="0.2">
      <c r="A1904">
        <v>13139001007</v>
      </c>
      <c r="B1904" s="7">
        <v>135</v>
      </c>
      <c r="C1904" s="7">
        <v>80</v>
      </c>
      <c r="D1904" s="7">
        <v>0</v>
      </c>
      <c r="E1904" s="7">
        <f>SUM(HousingProblemsTbl5[[#This Row],[T2_est77]:[T2_est91]])</f>
        <v>215</v>
      </c>
      <c r="F1904" s="7">
        <v>135</v>
      </c>
      <c r="G1904" s="7">
        <v>205</v>
      </c>
      <c r="H1904" s="7">
        <v>195</v>
      </c>
      <c r="I1904" s="7">
        <f>SUM(HousingProblemsTbl5[[#This Row],[T7_est109]:[T7_est151]])</f>
        <v>535</v>
      </c>
      <c r="J1904" s="5">
        <f>IFERROR(HousingProblemsTbl5[[#This Row],[Total Rental Units with Severe Housing Problems and Equal to or less than 80% AMI]]/HousingProblemsTbl5[[#This Row],[Total Rental Units Equal to or less than 80% AMI]], "-")</f>
        <v>0.40186915887850466</v>
      </c>
    </row>
    <row r="1905" spans="1:10" x14ac:dyDescent="0.2">
      <c r="A1905">
        <v>13139001008</v>
      </c>
      <c r="B1905" s="7">
        <v>120</v>
      </c>
      <c r="C1905" s="7">
        <v>130</v>
      </c>
      <c r="D1905" s="7">
        <v>10</v>
      </c>
      <c r="E1905" s="7">
        <f>SUM(HousingProblemsTbl5[[#This Row],[T2_est77]:[T2_est91]])</f>
        <v>260</v>
      </c>
      <c r="F1905" s="7">
        <v>220</v>
      </c>
      <c r="G1905" s="7">
        <v>285</v>
      </c>
      <c r="H1905" s="7">
        <v>290</v>
      </c>
      <c r="I1905" s="7">
        <f>SUM(HousingProblemsTbl5[[#This Row],[T7_est109]:[T7_est151]])</f>
        <v>795</v>
      </c>
      <c r="J1905" s="5">
        <f>IFERROR(HousingProblemsTbl5[[#This Row],[Total Rental Units with Severe Housing Problems and Equal to or less than 80% AMI]]/HousingProblemsTbl5[[#This Row],[Total Rental Units Equal to or less than 80% AMI]], "-")</f>
        <v>0.32704402515723269</v>
      </c>
    </row>
    <row r="1906" spans="1:10" x14ac:dyDescent="0.2">
      <c r="A1906">
        <v>13139001101</v>
      </c>
      <c r="B1906" s="7">
        <v>320</v>
      </c>
      <c r="C1906" s="7">
        <v>15</v>
      </c>
      <c r="D1906" s="7">
        <v>65</v>
      </c>
      <c r="E1906" s="7">
        <f>SUM(HousingProblemsTbl5[[#This Row],[T2_est77]:[T2_est91]])</f>
        <v>400</v>
      </c>
      <c r="F1906" s="7">
        <v>410</v>
      </c>
      <c r="G1906" s="7">
        <v>95</v>
      </c>
      <c r="H1906" s="7">
        <v>280</v>
      </c>
      <c r="I1906" s="7">
        <f>SUM(HousingProblemsTbl5[[#This Row],[T7_est109]:[T7_est151]])</f>
        <v>785</v>
      </c>
      <c r="J1906" s="5">
        <f>IFERROR(HousingProblemsTbl5[[#This Row],[Total Rental Units with Severe Housing Problems and Equal to or less than 80% AMI]]/HousingProblemsTbl5[[#This Row],[Total Rental Units Equal to or less than 80% AMI]], "-")</f>
        <v>0.50955414012738853</v>
      </c>
    </row>
    <row r="1907" spans="1:10" x14ac:dyDescent="0.2">
      <c r="A1907">
        <v>13139001102</v>
      </c>
      <c r="B1907" s="7">
        <v>40</v>
      </c>
      <c r="C1907" s="7">
        <v>85</v>
      </c>
      <c r="D1907" s="7">
        <v>80</v>
      </c>
      <c r="E1907" s="7">
        <f>SUM(HousingProblemsTbl5[[#This Row],[T2_est77]:[T2_est91]])</f>
        <v>205</v>
      </c>
      <c r="F1907" s="7">
        <v>60</v>
      </c>
      <c r="G1907" s="7">
        <v>115</v>
      </c>
      <c r="H1907" s="7">
        <v>120</v>
      </c>
      <c r="I1907" s="7">
        <f>SUM(HousingProblemsTbl5[[#This Row],[T7_est109]:[T7_est151]])</f>
        <v>295</v>
      </c>
      <c r="J1907" s="5">
        <f>IFERROR(HousingProblemsTbl5[[#This Row],[Total Rental Units with Severe Housing Problems and Equal to or less than 80% AMI]]/HousingProblemsTbl5[[#This Row],[Total Rental Units Equal to or less than 80% AMI]], "-")</f>
        <v>0.69491525423728817</v>
      </c>
    </row>
    <row r="1908" spans="1:10" x14ac:dyDescent="0.2">
      <c r="A1908">
        <v>13139001202</v>
      </c>
      <c r="B1908" s="7">
        <v>185</v>
      </c>
      <c r="C1908" s="7">
        <v>105</v>
      </c>
      <c r="D1908" s="7">
        <v>80</v>
      </c>
      <c r="E1908" s="7">
        <f>SUM(HousingProblemsTbl5[[#This Row],[T2_est77]:[T2_est91]])</f>
        <v>370</v>
      </c>
      <c r="F1908" s="7">
        <v>195</v>
      </c>
      <c r="G1908" s="7">
        <v>110</v>
      </c>
      <c r="H1908" s="7">
        <v>220</v>
      </c>
      <c r="I1908" s="7">
        <f>SUM(HousingProblemsTbl5[[#This Row],[T7_est109]:[T7_est151]])</f>
        <v>525</v>
      </c>
      <c r="J1908" s="5">
        <f>IFERROR(HousingProblemsTbl5[[#This Row],[Total Rental Units with Severe Housing Problems and Equal to or less than 80% AMI]]/HousingProblemsTbl5[[#This Row],[Total Rental Units Equal to or less than 80% AMI]], "-")</f>
        <v>0.70476190476190481</v>
      </c>
    </row>
    <row r="1909" spans="1:10" x14ac:dyDescent="0.2">
      <c r="A1909">
        <v>13139001203</v>
      </c>
      <c r="B1909" s="7">
        <v>45</v>
      </c>
      <c r="C1909" s="7">
        <v>0</v>
      </c>
      <c r="D1909" s="7">
        <v>0</v>
      </c>
      <c r="E1909" s="7">
        <f>SUM(HousingProblemsTbl5[[#This Row],[T2_est77]:[T2_est91]])</f>
        <v>45</v>
      </c>
      <c r="F1909" s="7">
        <v>45</v>
      </c>
      <c r="G1909" s="7">
        <v>50</v>
      </c>
      <c r="H1909" s="7">
        <v>55</v>
      </c>
      <c r="I1909" s="7">
        <f>SUM(HousingProblemsTbl5[[#This Row],[T7_est109]:[T7_est151]])</f>
        <v>150</v>
      </c>
      <c r="J1909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1910" spans="1:10" x14ac:dyDescent="0.2">
      <c r="A1910">
        <v>13139001204</v>
      </c>
      <c r="B1910" s="7">
        <v>75</v>
      </c>
      <c r="C1910" s="7">
        <v>10</v>
      </c>
      <c r="D1910" s="7">
        <v>0</v>
      </c>
      <c r="E1910" s="7">
        <f>SUM(HousingProblemsTbl5[[#This Row],[T2_est77]:[T2_est91]])</f>
        <v>85</v>
      </c>
      <c r="F1910" s="7">
        <v>75</v>
      </c>
      <c r="G1910" s="7">
        <v>30</v>
      </c>
      <c r="H1910" s="7">
        <v>130</v>
      </c>
      <c r="I1910" s="7">
        <f>SUM(HousingProblemsTbl5[[#This Row],[T7_est109]:[T7_est151]])</f>
        <v>235</v>
      </c>
      <c r="J1910" s="5">
        <f>IFERROR(HousingProblemsTbl5[[#This Row],[Total Rental Units with Severe Housing Problems and Equal to or less than 80% AMI]]/HousingProblemsTbl5[[#This Row],[Total Rental Units Equal to or less than 80% AMI]], "-")</f>
        <v>0.36170212765957449</v>
      </c>
    </row>
    <row r="1911" spans="1:10" x14ac:dyDescent="0.2">
      <c r="A1911">
        <v>13139001302</v>
      </c>
      <c r="B1911" s="7">
        <v>20</v>
      </c>
      <c r="C1911" s="7">
        <v>0</v>
      </c>
      <c r="D1911" s="7">
        <v>0</v>
      </c>
      <c r="E1911" s="7">
        <f>SUM(HousingProblemsTbl5[[#This Row],[T2_est77]:[T2_est91]])</f>
        <v>20</v>
      </c>
      <c r="F1911" s="7">
        <v>20</v>
      </c>
      <c r="G1911" s="7">
        <v>15</v>
      </c>
      <c r="H1911" s="7">
        <v>70</v>
      </c>
      <c r="I1911" s="7">
        <f>SUM(HousingProblemsTbl5[[#This Row],[T7_est109]:[T7_est151]])</f>
        <v>105</v>
      </c>
      <c r="J1911" s="5">
        <f>IFERROR(HousingProblemsTbl5[[#This Row],[Total Rental Units with Severe Housing Problems and Equal to or less than 80% AMI]]/HousingProblemsTbl5[[#This Row],[Total Rental Units Equal to or less than 80% AMI]], "-")</f>
        <v>0.19047619047619047</v>
      </c>
    </row>
    <row r="1912" spans="1:10" x14ac:dyDescent="0.2">
      <c r="A1912">
        <v>13139001303</v>
      </c>
      <c r="B1912" s="7">
        <v>15</v>
      </c>
      <c r="C1912" s="7">
        <v>0</v>
      </c>
      <c r="D1912" s="7">
        <v>70</v>
      </c>
      <c r="E1912" s="7">
        <f>SUM(HousingProblemsTbl5[[#This Row],[T2_est77]:[T2_est91]])</f>
        <v>85</v>
      </c>
      <c r="F1912" s="7">
        <v>15</v>
      </c>
      <c r="G1912" s="7">
        <v>55</v>
      </c>
      <c r="H1912" s="7">
        <v>80</v>
      </c>
      <c r="I1912" s="7">
        <f>SUM(HousingProblemsTbl5[[#This Row],[T7_est109]:[T7_est151]])</f>
        <v>150</v>
      </c>
      <c r="J1912" s="5">
        <f>IFERROR(HousingProblemsTbl5[[#This Row],[Total Rental Units with Severe Housing Problems and Equal to or less than 80% AMI]]/HousingProblemsTbl5[[#This Row],[Total Rental Units Equal to or less than 80% AMI]], "-")</f>
        <v>0.56666666666666665</v>
      </c>
    </row>
    <row r="1913" spans="1:10" x14ac:dyDescent="0.2">
      <c r="A1913">
        <v>13139001304</v>
      </c>
      <c r="B1913" s="7">
        <v>95</v>
      </c>
      <c r="C1913" s="7">
        <v>55</v>
      </c>
      <c r="D1913" s="7">
        <v>0</v>
      </c>
      <c r="E1913" s="7">
        <f>SUM(HousingProblemsTbl5[[#This Row],[T2_est77]:[T2_est91]])</f>
        <v>150</v>
      </c>
      <c r="F1913" s="7">
        <v>95</v>
      </c>
      <c r="G1913" s="7">
        <v>95</v>
      </c>
      <c r="H1913" s="7">
        <v>75</v>
      </c>
      <c r="I1913" s="7">
        <f>SUM(HousingProblemsTbl5[[#This Row],[T7_est109]:[T7_est151]])</f>
        <v>265</v>
      </c>
      <c r="J1913" s="5">
        <f>IFERROR(HousingProblemsTbl5[[#This Row],[Total Rental Units with Severe Housing Problems and Equal to or less than 80% AMI]]/HousingProblemsTbl5[[#This Row],[Total Rental Units Equal to or less than 80% AMI]], "-")</f>
        <v>0.56603773584905659</v>
      </c>
    </row>
    <row r="1914" spans="1:10" x14ac:dyDescent="0.2">
      <c r="A1914">
        <v>13139001402</v>
      </c>
      <c r="B1914" s="7">
        <v>15</v>
      </c>
      <c r="C1914" s="7">
        <v>20</v>
      </c>
      <c r="D1914" s="7">
        <v>0</v>
      </c>
      <c r="E1914" s="7">
        <f>SUM(HousingProblemsTbl5[[#This Row],[T2_est77]:[T2_est91]])</f>
        <v>35</v>
      </c>
      <c r="F1914" s="7">
        <v>40</v>
      </c>
      <c r="G1914" s="7">
        <v>60</v>
      </c>
      <c r="H1914" s="7">
        <v>50</v>
      </c>
      <c r="I1914" s="7">
        <f>SUM(HousingProblemsTbl5[[#This Row],[T7_est109]:[T7_est151]])</f>
        <v>150</v>
      </c>
      <c r="J1914" s="5">
        <f>IFERROR(HousingProblemsTbl5[[#This Row],[Total Rental Units with Severe Housing Problems and Equal to or less than 80% AMI]]/HousingProblemsTbl5[[#This Row],[Total Rental Units Equal to or less than 80% AMI]], "-")</f>
        <v>0.23333333333333334</v>
      </c>
    </row>
    <row r="1915" spans="1:10" x14ac:dyDescent="0.2">
      <c r="A1915">
        <v>13139001404</v>
      </c>
      <c r="B1915" s="7">
        <v>110</v>
      </c>
      <c r="C1915" s="7">
        <v>50</v>
      </c>
      <c r="D1915" s="7">
        <v>0</v>
      </c>
      <c r="E1915" s="7">
        <f>SUM(HousingProblemsTbl5[[#This Row],[T2_est77]:[T2_est91]])</f>
        <v>160</v>
      </c>
      <c r="F1915" s="7">
        <v>175</v>
      </c>
      <c r="G1915" s="7">
        <v>145</v>
      </c>
      <c r="H1915" s="7">
        <v>160</v>
      </c>
      <c r="I1915" s="7">
        <f>SUM(HousingProblemsTbl5[[#This Row],[T7_est109]:[T7_est151]])</f>
        <v>480</v>
      </c>
      <c r="J1915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916" spans="1:10" x14ac:dyDescent="0.2">
      <c r="A1916">
        <v>13139001405</v>
      </c>
      <c r="B1916" s="7">
        <v>4</v>
      </c>
      <c r="C1916" s="7">
        <v>65</v>
      </c>
      <c r="D1916" s="7">
        <v>0</v>
      </c>
      <c r="E1916" s="7">
        <f>SUM(HousingProblemsTbl5[[#This Row],[T2_est77]:[T2_est91]])</f>
        <v>69</v>
      </c>
      <c r="F1916" s="7">
        <v>30</v>
      </c>
      <c r="G1916" s="7">
        <v>120</v>
      </c>
      <c r="H1916" s="7">
        <v>65</v>
      </c>
      <c r="I1916" s="7">
        <f>SUM(HousingProblemsTbl5[[#This Row],[T7_est109]:[T7_est151]])</f>
        <v>215</v>
      </c>
      <c r="J1916" s="5">
        <f>IFERROR(HousingProblemsTbl5[[#This Row],[Total Rental Units with Severe Housing Problems and Equal to or less than 80% AMI]]/HousingProblemsTbl5[[#This Row],[Total Rental Units Equal to or less than 80% AMI]], "-")</f>
        <v>0.32093023255813952</v>
      </c>
    </row>
    <row r="1917" spans="1:10" x14ac:dyDescent="0.2">
      <c r="A1917">
        <v>13139001406</v>
      </c>
      <c r="B1917" s="7">
        <v>65</v>
      </c>
      <c r="C1917" s="7">
        <v>35</v>
      </c>
      <c r="D1917" s="7">
        <v>40</v>
      </c>
      <c r="E1917" s="7">
        <f>SUM(HousingProblemsTbl5[[#This Row],[T2_est77]:[T2_est91]])</f>
        <v>140</v>
      </c>
      <c r="F1917" s="7">
        <v>65</v>
      </c>
      <c r="G1917" s="7">
        <v>80</v>
      </c>
      <c r="H1917" s="7">
        <v>65</v>
      </c>
      <c r="I1917" s="7">
        <f>SUM(HousingProblemsTbl5[[#This Row],[T7_est109]:[T7_est151]])</f>
        <v>210</v>
      </c>
      <c r="J1917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918" spans="1:10" x14ac:dyDescent="0.2">
      <c r="A1918">
        <v>13139001501</v>
      </c>
      <c r="B1918" s="7">
        <v>20</v>
      </c>
      <c r="C1918" s="7">
        <v>0</v>
      </c>
      <c r="D1918" s="7">
        <v>0</v>
      </c>
      <c r="E1918" s="7">
        <f>SUM(HousingProblemsTbl5[[#This Row],[T2_est77]:[T2_est91]])</f>
        <v>20</v>
      </c>
      <c r="F1918" s="7">
        <v>25</v>
      </c>
      <c r="G1918" s="7">
        <v>45</v>
      </c>
      <c r="H1918" s="7">
        <v>160</v>
      </c>
      <c r="I1918" s="7">
        <f>SUM(HousingProblemsTbl5[[#This Row],[T7_est109]:[T7_est151]])</f>
        <v>230</v>
      </c>
      <c r="J1918" s="5">
        <f>IFERROR(HousingProblemsTbl5[[#This Row],[Total Rental Units with Severe Housing Problems and Equal to or less than 80% AMI]]/HousingProblemsTbl5[[#This Row],[Total Rental Units Equal to or less than 80% AMI]], "-")</f>
        <v>8.6956521739130432E-2</v>
      </c>
    </row>
    <row r="1919" spans="1:10" x14ac:dyDescent="0.2">
      <c r="A1919">
        <v>13139001502</v>
      </c>
      <c r="B1919" s="7">
        <v>0</v>
      </c>
      <c r="C1919" s="7">
        <v>90</v>
      </c>
      <c r="D1919" s="7">
        <v>0</v>
      </c>
      <c r="E1919" s="7">
        <f>SUM(HousingProblemsTbl5[[#This Row],[T2_est77]:[T2_est91]])</f>
        <v>90</v>
      </c>
      <c r="F1919" s="7">
        <v>25</v>
      </c>
      <c r="G1919" s="7">
        <v>130</v>
      </c>
      <c r="H1919" s="7">
        <v>20</v>
      </c>
      <c r="I1919" s="7">
        <f>SUM(HousingProblemsTbl5[[#This Row],[T7_est109]:[T7_est151]])</f>
        <v>175</v>
      </c>
      <c r="J1919" s="5">
        <f>IFERROR(HousingProblemsTbl5[[#This Row],[Total Rental Units with Severe Housing Problems and Equal to or less than 80% AMI]]/HousingProblemsTbl5[[#This Row],[Total Rental Units Equal to or less than 80% AMI]], "-")</f>
        <v>0.51428571428571423</v>
      </c>
    </row>
    <row r="1920" spans="1:10" x14ac:dyDescent="0.2">
      <c r="A1920">
        <v>13139001603</v>
      </c>
      <c r="B1920" s="7">
        <v>0</v>
      </c>
      <c r="C1920" s="7">
        <v>55</v>
      </c>
      <c r="D1920" s="7">
        <v>0</v>
      </c>
      <c r="E1920" s="7">
        <f>SUM(HousingProblemsTbl5[[#This Row],[T2_est77]:[T2_est91]])</f>
        <v>55</v>
      </c>
      <c r="F1920" s="7">
        <v>0</v>
      </c>
      <c r="G1920" s="7">
        <v>70</v>
      </c>
      <c r="H1920" s="7">
        <v>35</v>
      </c>
      <c r="I1920" s="7">
        <f>SUM(HousingProblemsTbl5[[#This Row],[T7_est109]:[T7_est151]])</f>
        <v>105</v>
      </c>
      <c r="J1920" s="5">
        <f>IFERROR(HousingProblemsTbl5[[#This Row],[Total Rental Units with Severe Housing Problems and Equal to or less than 80% AMI]]/HousingProblemsTbl5[[#This Row],[Total Rental Units Equal to or less than 80% AMI]], "-")</f>
        <v>0.52380952380952384</v>
      </c>
    </row>
    <row r="1921" spans="1:10" x14ac:dyDescent="0.2">
      <c r="A1921">
        <v>13139001605</v>
      </c>
      <c r="B1921" s="7">
        <v>20</v>
      </c>
      <c r="C1921" s="7">
        <v>20</v>
      </c>
      <c r="D1921" s="7">
        <v>4</v>
      </c>
      <c r="E1921" s="7">
        <f>SUM(HousingProblemsTbl5[[#This Row],[T2_est77]:[T2_est91]])</f>
        <v>44</v>
      </c>
      <c r="F1921" s="7">
        <v>20</v>
      </c>
      <c r="G1921" s="7">
        <v>20</v>
      </c>
      <c r="H1921" s="7">
        <v>20</v>
      </c>
      <c r="I1921" s="7">
        <f>SUM(HousingProblemsTbl5[[#This Row],[T7_est109]:[T7_est151]])</f>
        <v>60</v>
      </c>
      <c r="J1921" s="5">
        <f>IFERROR(HousingProblemsTbl5[[#This Row],[Total Rental Units with Severe Housing Problems and Equal to or less than 80% AMI]]/HousingProblemsTbl5[[#This Row],[Total Rental Units Equal to or less than 80% AMI]], "-")</f>
        <v>0.73333333333333328</v>
      </c>
    </row>
    <row r="1922" spans="1:10" x14ac:dyDescent="0.2">
      <c r="A1922">
        <v>13139001606</v>
      </c>
      <c r="B1922" s="7">
        <v>75</v>
      </c>
      <c r="C1922" s="7">
        <v>40</v>
      </c>
      <c r="D1922" s="7">
        <v>45</v>
      </c>
      <c r="E1922" s="7">
        <f>SUM(HousingProblemsTbl5[[#This Row],[T2_est77]:[T2_est91]])</f>
        <v>160</v>
      </c>
      <c r="F1922" s="7">
        <v>75</v>
      </c>
      <c r="G1922" s="7">
        <v>40</v>
      </c>
      <c r="H1922" s="7">
        <v>155</v>
      </c>
      <c r="I1922" s="7">
        <f>SUM(HousingProblemsTbl5[[#This Row],[T7_est109]:[T7_est151]])</f>
        <v>270</v>
      </c>
      <c r="J1922" s="5">
        <f>IFERROR(HousingProblemsTbl5[[#This Row],[Total Rental Units with Severe Housing Problems and Equal to or less than 80% AMI]]/HousingProblemsTbl5[[#This Row],[Total Rental Units Equal to or less than 80% AMI]], "-")</f>
        <v>0.59259259259259256</v>
      </c>
    </row>
    <row r="1923" spans="1:10" x14ac:dyDescent="0.2">
      <c r="A1923">
        <v>13139001607</v>
      </c>
      <c r="B1923" s="7">
        <v>25</v>
      </c>
      <c r="C1923" s="7">
        <v>120</v>
      </c>
      <c r="D1923" s="7">
        <v>0</v>
      </c>
      <c r="E1923" s="7">
        <f>SUM(HousingProblemsTbl5[[#This Row],[T2_est77]:[T2_est91]])</f>
        <v>145</v>
      </c>
      <c r="F1923" s="7">
        <v>65</v>
      </c>
      <c r="G1923" s="7">
        <v>145</v>
      </c>
      <c r="H1923" s="7">
        <v>35</v>
      </c>
      <c r="I1923" s="7">
        <f>SUM(HousingProblemsTbl5[[#This Row],[T7_est109]:[T7_est151]])</f>
        <v>245</v>
      </c>
      <c r="J1923" s="5">
        <f>IFERROR(HousingProblemsTbl5[[#This Row],[Total Rental Units with Severe Housing Problems and Equal to or less than 80% AMI]]/HousingProblemsTbl5[[#This Row],[Total Rental Units Equal to or less than 80% AMI]], "-")</f>
        <v>0.59183673469387754</v>
      </c>
    </row>
    <row r="1924" spans="1:10" x14ac:dyDescent="0.2">
      <c r="A1924">
        <v>13139001609</v>
      </c>
      <c r="B1924" s="7">
        <v>0</v>
      </c>
      <c r="C1924" s="7">
        <v>0</v>
      </c>
      <c r="D1924" s="7">
        <v>0</v>
      </c>
      <c r="E1924" s="7">
        <f>SUM(HousingProblemsTbl5[[#This Row],[T2_est77]:[T2_est91]])</f>
        <v>0</v>
      </c>
      <c r="F1924" s="7">
        <v>0</v>
      </c>
      <c r="G1924" s="7">
        <v>0</v>
      </c>
      <c r="H1924" s="7">
        <v>0</v>
      </c>
      <c r="I1924" s="7">
        <f>SUM(HousingProblemsTbl5[[#This Row],[T7_est109]:[T7_est151]])</f>
        <v>0</v>
      </c>
      <c r="J192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25" spans="1:10" x14ac:dyDescent="0.2">
      <c r="A1925">
        <v>13139001610</v>
      </c>
      <c r="B1925" s="7">
        <v>30</v>
      </c>
      <c r="C1925" s="7">
        <v>30</v>
      </c>
      <c r="D1925" s="7">
        <v>0</v>
      </c>
      <c r="E1925" s="7">
        <f>SUM(HousingProblemsTbl5[[#This Row],[T2_est77]:[T2_est91]])</f>
        <v>60</v>
      </c>
      <c r="F1925" s="7">
        <v>30</v>
      </c>
      <c r="G1925" s="7">
        <v>30</v>
      </c>
      <c r="H1925" s="7">
        <v>30</v>
      </c>
      <c r="I1925" s="7">
        <f>SUM(HousingProblemsTbl5[[#This Row],[T7_est109]:[T7_est151]])</f>
        <v>90</v>
      </c>
      <c r="J1925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1926" spans="1:10" x14ac:dyDescent="0.2">
      <c r="A1926">
        <v>13139001611</v>
      </c>
      <c r="B1926" s="7">
        <v>0</v>
      </c>
      <c r="C1926" s="7">
        <v>0</v>
      </c>
      <c r="D1926" s="7">
        <v>0</v>
      </c>
      <c r="E1926" s="7">
        <f>SUM(HousingProblemsTbl5[[#This Row],[T2_est77]:[T2_est91]])</f>
        <v>0</v>
      </c>
      <c r="F1926" s="7">
        <v>20</v>
      </c>
      <c r="G1926" s="7">
        <v>0</v>
      </c>
      <c r="H1926" s="7">
        <v>0</v>
      </c>
      <c r="I1926" s="7">
        <f>SUM(HousingProblemsTbl5[[#This Row],[T7_est109]:[T7_est151]])</f>
        <v>20</v>
      </c>
      <c r="J192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27" spans="1:10" x14ac:dyDescent="0.2">
      <c r="A1927">
        <v>13139001612</v>
      </c>
      <c r="B1927" s="7">
        <v>0</v>
      </c>
      <c r="C1927" s="7">
        <v>0</v>
      </c>
      <c r="D1927" s="7">
        <v>0</v>
      </c>
      <c r="E1927" s="7">
        <f>SUM(HousingProblemsTbl5[[#This Row],[T2_est77]:[T2_est91]])</f>
        <v>0</v>
      </c>
      <c r="F1927" s="7">
        <v>0</v>
      </c>
      <c r="G1927" s="7">
        <v>0</v>
      </c>
      <c r="H1927" s="7">
        <v>0</v>
      </c>
      <c r="I1927" s="7">
        <f>SUM(HousingProblemsTbl5[[#This Row],[T7_est109]:[T7_est151]])</f>
        <v>0</v>
      </c>
      <c r="J192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28" spans="1:10" x14ac:dyDescent="0.2">
      <c r="A1928">
        <v>13141480300</v>
      </c>
      <c r="B1928" s="7">
        <v>35</v>
      </c>
      <c r="C1928" s="7">
        <v>0</v>
      </c>
      <c r="D1928" s="7">
        <v>0</v>
      </c>
      <c r="E1928" s="7">
        <f>SUM(HousingProblemsTbl5[[#This Row],[T2_est77]:[T2_est91]])</f>
        <v>35</v>
      </c>
      <c r="F1928" s="7">
        <v>50</v>
      </c>
      <c r="G1928" s="7">
        <v>10</v>
      </c>
      <c r="H1928" s="7">
        <v>4</v>
      </c>
      <c r="I1928" s="7">
        <f>SUM(HousingProblemsTbl5[[#This Row],[T7_est109]:[T7_est151]])</f>
        <v>64</v>
      </c>
      <c r="J1928" s="5">
        <f>IFERROR(HousingProblemsTbl5[[#This Row],[Total Rental Units with Severe Housing Problems and Equal to or less than 80% AMI]]/HousingProblemsTbl5[[#This Row],[Total Rental Units Equal to or less than 80% AMI]], "-")</f>
        <v>0.546875</v>
      </c>
    </row>
    <row r="1929" spans="1:10" x14ac:dyDescent="0.2">
      <c r="A1929">
        <v>13141480400</v>
      </c>
      <c r="B1929" s="7">
        <v>50</v>
      </c>
      <c r="C1929" s="7">
        <v>65</v>
      </c>
      <c r="D1929" s="7">
        <v>0</v>
      </c>
      <c r="E1929" s="7">
        <f>SUM(HousingProblemsTbl5[[#This Row],[T2_est77]:[T2_est91]])</f>
        <v>115</v>
      </c>
      <c r="F1929" s="7">
        <v>290</v>
      </c>
      <c r="G1929" s="7">
        <v>170</v>
      </c>
      <c r="H1929" s="7">
        <v>150</v>
      </c>
      <c r="I1929" s="7">
        <f>SUM(HousingProblemsTbl5[[#This Row],[T7_est109]:[T7_est151]])</f>
        <v>610</v>
      </c>
      <c r="J1929" s="5">
        <f>IFERROR(HousingProblemsTbl5[[#This Row],[Total Rental Units with Severe Housing Problems and Equal to or less than 80% AMI]]/HousingProblemsTbl5[[#This Row],[Total Rental Units Equal to or less than 80% AMI]], "-")</f>
        <v>0.18852459016393441</v>
      </c>
    </row>
    <row r="1930" spans="1:10" x14ac:dyDescent="0.2">
      <c r="A1930">
        <v>13143010100</v>
      </c>
      <c r="B1930" s="7">
        <v>90</v>
      </c>
      <c r="C1930" s="7">
        <v>45</v>
      </c>
      <c r="D1930" s="7">
        <v>0</v>
      </c>
      <c r="E1930" s="7">
        <f>SUM(HousingProblemsTbl5[[#This Row],[T2_est77]:[T2_est91]])</f>
        <v>135</v>
      </c>
      <c r="F1930" s="7">
        <v>115</v>
      </c>
      <c r="G1930" s="7">
        <v>105</v>
      </c>
      <c r="H1930" s="7">
        <v>25</v>
      </c>
      <c r="I1930" s="7">
        <f>SUM(HousingProblemsTbl5[[#This Row],[T7_est109]:[T7_est151]])</f>
        <v>245</v>
      </c>
      <c r="J1930" s="5">
        <f>IFERROR(HousingProblemsTbl5[[#This Row],[Total Rental Units with Severe Housing Problems and Equal to or less than 80% AMI]]/HousingProblemsTbl5[[#This Row],[Total Rental Units Equal to or less than 80% AMI]], "-")</f>
        <v>0.55102040816326525</v>
      </c>
    </row>
    <row r="1931" spans="1:10" x14ac:dyDescent="0.2">
      <c r="A1931">
        <v>13143010201</v>
      </c>
      <c r="B1931" s="7">
        <v>0</v>
      </c>
      <c r="C1931" s="7">
        <v>10</v>
      </c>
      <c r="D1931" s="7">
        <v>0</v>
      </c>
      <c r="E1931" s="7">
        <f>SUM(HousingProblemsTbl5[[#This Row],[T2_est77]:[T2_est91]])</f>
        <v>10</v>
      </c>
      <c r="F1931" s="7">
        <v>155</v>
      </c>
      <c r="G1931" s="7">
        <v>80</v>
      </c>
      <c r="H1931" s="7">
        <v>175</v>
      </c>
      <c r="I1931" s="7">
        <f>SUM(HousingProblemsTbl5[[#This Row],[T7_est109]:[T7_est151]])</f>
        <v>410</v>
      </c>
      <c r="J1931" s="5">
        <f>IFERROR(HousingProblemsTbl5[[#This Row],[Total Rental Units with Severe Housing Problems and Equal to or less than 80% AMI]]/HousingProblemsTbl5[[#This Row],[Total Rental Units Equal to or less than 80% AMI]], "-")</f>
        <v>2.4390243902439025E-2</v>
      </c>
    </row>
    <row r="1932" spans="1:10" x14ac:dyDescent="0.2">
      <c r="A1932">
        <v>13143010202</v>
      </c>
      <c r="B1932" s="7">
        <v>45</v>
      </c>
      <c r="C1932" s="7">
        <v>0</v>
      </c>
      <c r="D1932" s="7">
        <v>0</v>
      </c>
      <c r="E1932" s="7">
        <f>SUM(HousingProblemsTbl5[[#This Row],[T2_est77]:[T2_est91]])</f>
        <v>45</v>
      </c>
      <c r="F1932" s="7">
        <v>45</v>
      </c>
      <c r="G1932" s="7">
        <v>4</v>
      </c>
      <c r="H1932" s="7">
        <v>0</v>
      </c>
      <c r="I1932" s="7">
        <f>SUM(HousingProblemsTbl5[[#This Row],[T7_est109]:[T7_est151]])</f>
        <v>49</v>
      </c>
      <c r="J1932" s="5">
        <f>IFERROR(HousingProblemsTbl5[[#This Row],[Total Rental Units with Severe Housing Problems and Equal to or less than 80% AMI]]/HousingProblemsTbl5[[#This Row],[Total Rental Units Equal to or less than 80% AMI]], "-")</f>
        <v>0.91836734693877553</v>
      </c>
    </row>
    <row r="1933" spans="1:10" x14ac:dyDescent="0.2">
      <c r="A1933">
        <v>13143010301</v>
      </c>
      <c r="B1933" s="7">
        <v>60</v>
      </c>
      <c r="C1933" s="7">
        <v>30</v>
      </c>
      <c r="D1933" s="7">
        <v>15</v>
      </c>
      <c r="E1933" s="7">
        <f>SUM(HousingProblemsTbl5[[#This Row],[T2_est77]:[T2_est91]])</f>
        <v>105</v>
      </c>
      <c r="F1933" s="7">
        <v>90</v>
      </c>
      <c r="G1933" s="7">
        <v>70</v>
      </c>
      <c r="H1933" s="7">
        <v>110</v>
      </c>
      <c r="I1933" s="7">
        <f>SUM(HousingProblemsTbl5[[#This Row],[T7_est109]:[T7_est151]])</f>
        <v>270</v>
      </c>
      <c r="J1933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1934" spans="1:10" x14ac:dyDescent="0.2">
      <c r="A1934">
        <v>13143010303</v>
      </c>
      <c r="B1934" s="7">
        <v>65</v>
      </c>
      <c r="C1934" s="7">
        <v>20</v>
      </c>
      <c r="D1934" s="7">
        <v>0</v>
      </c>
      <c r="E1934" s="7">
        <f>SUM(HousingProblemsTbl5[[#This Row],[T2_est77]:[T2_est91]])</f>
        <v>85</v>
      </c>
      <c r="F1934" s="7">
        <v>80</v>
      </c>
      <c r="G1934" s="7">
        <v>40</v>
      </c>
      <c r="H1934" s="7">
        <v>35</v>
      </c>
      <c r="I1934" s="7">
        <f>SUM(HousingProblemsTbl5[[#This Row],[T7_est109]:[T7_est151]])</f>
        <v>155</v>
      </c>
      <c r="J1934" s="5">
        <f>IFERROR(HousingProblemsTbl5[[#This Row],[Total Rental Units with Severe Housing Problems and Equal to or less than 80% AMI]]/HousingProblemsTbl5[[#This Row],[Total Rental Units Equal to or less than 80% AMI]], "-")</f>
        <v>0.54838709677419351</v>
      </c>
    </row>
    <row r="1935" spans="1:10" x14ac:dyDescent="0.2">
      <c r="A1935">
        <v>13143010304</v>
      </c>
      <c r="B1935" s="7">
        <v>25</v>
      </c>
      <c r="C1935" s="7">
        <v>55</v>
      </c>
      <c r="D1935" s="7">
        <v>0</v>
      </c>
      <c r="E1935" s="7">
        <f>SUM(HousingProblemsTbl5[[#This Row],[T2_est77]:[T2_est91]])</f>
        <v>80</v>
      </c>
      <c r="F1935" s="7">
        <v>25</v>
      </c>
      <c r="G1935" s="7">
        <v>100</v>
      </c>
      <c r="H1935" s="7">
        <v>150</v>
      </c>
      <c r="I1935" s="7">
        <f>SUM(HousingProblemsTbl5[[#This Row],[T7_est109]:[T7_est151]])</f>
        <v>275</v>
      </c>
      <c r="J1935" s="5">
        <f>IFERROR(HousingProblemsTbl5[[#This Row],[Total Rental Units with Severe Housing Problems and Equal to or less than 80% AMI]]/HousingProblemsTbl5[[#This Row],[Total Rental Units Equal to or less than 80% AMI]], "-")</f>
        <v>0.29090909090909089</v>
      </c>
    </row>
    <row r="1936" spans="1:10" x14ac:dyDescent="0.2">
      <c r="A1936">
        <v>13143010401</v>
      </c>
      <c r="B1936" s="7">
        <v>65</v>
      </c>
      <c r="C1936" s="7">
        <v>0</v>
      </c>
      <c r="D1936" s="7">
        <v>0</v>
      </c>
      <c r="E1936" s="7">
        <f>SUM(HousingProblemsTbl5[[#This Row],[T2_est77]:[T2_est91]])</f>
        <v>65</v>
      </c>
      <c r="F1936" s="7">
        <v>65</v>
      </c>
      <c r="G1936" s="7">
        <v>55</v>
      </c>
      <c r="H1936" s="7">
        <v>45</v>
      </c>
      <c r="I1936" s="7">
        <f>SUM(HousingProblemsTbl5[[#This Row],[T7_est109]:[T7_est151]])</f>
        <v>165</v>
      </c>
      <c r="J1936" s="5">
        <f>IFERROR(HousingProblemsTbl5[[#This Row],[Total Rental Units with Severe Housing Problems and Equal to or less than 80% AMI]]/HousingProblemsTbl5[[#This Row],[Total Rental Units Equal to or less than 80% AMI]], "-")</f>
        <v>0.39393939393939392</v>
      </c>
    </row>
    <row r="1937" spans="1:10" x14ac:dyDescent="0.2">
      <c r="A1937">
        <v>13143010402</v>
      </c>
      <c r="B1937" s="7">
        <v>145</v>
      </c>
      <c r="C1937" s="7">
        <v>0</v>
      </c>
      <c r="D1937" s="7">
        <v>0</v>
      </c>
      <c r="E1937" s="7">
        <f>SUM(HousingProblemsTbl5[[#This Row],[T2_est77]:[T2_est91]])</f>
        <v>145</v>
      </c>
      <c r="F1937" s="7">
        <v>200</v>
      </c>
      <c r="G1937" s="7">
        <v>35</v>
      </c>
      <c r="H1937" s="7">
        <v>90</v>
      </c>
      <c r="I1937" s="7">
        <f>SUM(HousingProblemsTbl5[[#This Row],[T7_est109]:[T7_est151]])</f>
        <v>325</v>
      </c>
      <c r="J1937" s="5">
        <f>IFERROR(HousingProblemsTbl5[[#This Row],[Total Rental Units with Severe Housing Problems and Equal to or less than 80% AMI]]/HousingProblemsTbl5[[#This Row],[Total Rental Units Equal to or less than 80% AMI]], "-")</f>
        <v>0.44615384615384618</v>
      </c>
    </row>
    <row r="1938" spans="1:10" x14ac:dyDescent="0.2">
      <c r="A1938">
        <v>13145120198</v>
      </c>
      <c r="B1938" s="7">
        <v>40</v>
      </c>
      <c r="C1938" s="7">
        <v>15</v>
      </c>
      <c r="D1938" s="7">
        <v>4</v>
      </c>
      <c r="E1938" s="7">
        <f>SUM(HousingProblemsTbl5[[#This Row],[T2_est77]:[T2_est91]])</f>
        <v>59</v>
      </c>
      <c r="F1938" s="7">
        <v>60</v>
      </c>
      <c r="G1938" s="7">
        <v>105</v>
      </c>
      <c r="H1938" s="7">
        <v>85</v>
      </c>
      <c r="I1938" s="7">
        <f>SUM(HousingProblemsTbl5[[#This Row],[T7_est109]:[T7_est151]])</f>
        <v>250</v>
      </c>
      <c r="J1938" s="5">
        <f>IFERROR(HousingProblemsTbl5[[#This Row],[Total Rental Units with Severe Housing Problems and Equal to or less than 80% AMI]]/HousingProblemsTbl5[[#This Row],[Total Rental Units Equal to or less than 80% AMI]], "-")</f>
        <v>0.23599999999999999</v>
      </c>
    </row>
    <row r="1939" spans="1:10" x14ac:dyDescent="0.2">
      <c r="A1939">
        <v>13145120200</v>
      </c>
      <c r="B1939" s="7">
        <v>10</v>
      </c>
      <c r="C1939" s="7">
        <v>25</v>
      </c>
      <c r="D1939" s="7">
        <v>0</v>
      </c>
      <c r="E1939" s="7">
        <f>SUM(HousingProblemsTbl5[[#This Row],[T2_est77]:[T2_est91]])</f>
        <v>35</v>
      </c>
      <c r="F1939" s="7">
        <v>50</v>
      </c>
      <c r="G1939" s="7">
        <v>55</v>
      </c>
      <c r="H1939" s="7">
        <v>0</v>
      </c>
      <c r="I1939" s="7">
        <f>SUM(HousingProblemsTbl5[[#This Row],[T7_est109]:[T7_est151]])</f>
        <v>105</v>
      </c>
      <c r="J1939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1940" spans="1:10" x14ac:dyDescent="0.2">
      <c r="A1940">
        <v>13145120301</v>
      </c>
      <c r="B1940" s="7">
        <v>4</v>
      </c>
      <c r="C1940" s="7">
        <v>4</v>
      </c>
      <c r="D1940" s="7">
        <v>0</v>
      </c>
      <c r="E1940" s="7">
        <f>SUM(HousingProblemsTbl5[[#This Row],[T2_est77]:[T2_est91]])</f>
        <v>8</v>
      </c>
      <c r="F1940" s="7">
        <v>15</v>
      </c>
      <c r="G1940" s="7">
        <v>25</v>
      </c>
      <c r="H1940" s="7">
        <v>25</v>
      </c>
      <c r="I1940" s="7">
        <f>SUM(HousingProblemsTbl5[[#This Row],[T7_est109]:[T7_est151]])</f>
        <v>65</v>
      </c>
      <c r="J1940" s="5">
        <f>IFERROR(HousingProblemsTbl5[[#This Row],[Total Rental Units with Severe Housing Problems and Equal to or less than 80% AMI]]/HousingProblemsTbl5[[#This Row],[Total Rental Units Equal to or less than 80% AMI]], "-")</f>
        <v>0.12307692307692308</v>
      </c>
    </row>
    <row r="1941" spans="1:10" x14ac:dyDescent="0.2">
      <c r="A1941">
        <v>13145120302</v>
      </c>
      <c r="B1941" s="7">
        <v>0</v>
      </c>
      <c r="C1941" s="7">
        <v>45</v>
      </c>
      <c r="D1941" s="7">
        <v>0</v>
      </c>
      <c r="E1941" s="7">
        <f>SUM(HousingProblemsTbl5[[#This Row],[T2_est77]:[T2_est91]])</f>
        <v>45</v>
      </c>
      <c r="F1941" s="7">
        <v>0</v>
      </c>
      <c r="G1941" s="7">
        <v>45</v>
      </c>
      <c r="H1941" s="7">
        <v>50</v>
      </c>
      <c r="I1941" s="7">
        <f>SUM(HousingProblemsTbl5[[#This Row],[T7_est109]:[T7_est151]])</f>
        <v>95</v>
      </c>
      <c r="J1941" s="5">
        <f>IFERROR(HousingProblemsTbl5[[#This Row],[Total Rental Units with Severe Housing Problems and Equal to or less than 80% AMI]]/HousingProblemsTbl5[[#This Row],[Total Rental Units Equal to or less than 80% AMI]], "-")</f>
        <v>0.47368421052631576</v>
      </c>
    </row>
    <row r="1942" spans="1:10" x14ac:dyDescent="0.2">
      <c r="A1942">
        <v>13145120401</v>
      </c>
      <c r="B1942" s="7">
        <v>0</v>
      </c>
      <c r="C1942" s="7">
        <v>0</v>
      </c>
      <c r="D1942" s="7">
        <v>15</v>
      </c>
      <c r="E1942" s="7">
        <f>SUM(HousingProblemsTbl5[[#This Row],[T2_est77]:[T2_est91]])</f>
        <v>15</v>
      </c>
      <c r="F1942" s="7">
        <v>0</v>
      </c>
      <c r="G1942" s="7">
        <v>0</v>
      </c>
      <c r="H1942" s="7">
        <v>15</v>
      </c>
      <c r="I1942" s="7">
        <f>SUM(HousingProblemsTbl5[[#This Row],[T7_est109]:[T7_est151]])</f>
        <v>15</v>
      </c>
      <c r="J194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943" spans="1:10" x14ac:dyDescent="0.2">
      <c r="A1943">
        <v>13145120403</v>
      </c>
      <c r="B1943" s="7">
        <v>0</v>
      </c>
      <c r="C1943" s="7">
        <v>0</v>
      </c>
      <c r="D1943" s="7">
        <v>0</v>
      </c>
      <c r="E1943" s="7">
        <f>SUM(HousingProblemsTbl5[[#This Row],[T2_est77]:[T2_est91]])</f>
        <v>0</v>
      </c>
      <c r="F1943" s="7">
        <v>0</v>
      </c>
      <c r="G1943" s="7">
        <v>0</v>
      </c>
      <c r="H1943" s="7">
        <v>0</v>
      </c>
      <c r="I1943" s="7">
        <f>SUM(HousingProblemsTbl5[[#This Row],[T7_est109]:[T7_est151]])</f>
        <v>0</v>
      </c>
      <c r="J194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44" spans="1:10" x14ac:dyDescent="0.2">
      <c r="A1944">
        <v>13145120404</v>
      </c>
      <c r="B1944" s="7">
        <v>15</v>
      </c>
      <c r="C1944" s="7">
        <v>0</v>
      </c>
      <c r="D1944" s="7">
        <v>0</v>
      </c>
      <c r="E1944" s="7">
        <f>SUM(HousingProblemsTbl5[[#This Row],[T2_est77]:[T2_est91]])</f>
        <v>15</v>
      </c>
      <c r="F1944" s="7">
        <v>25</v>
      </c>
      <c r="G1944" s="7">
        <v>30</v>
      </c>
      <c r="H1944" s="7">
        <v>25</v>
      </c>
      <c r="I1944" s="7">
        <f>SUM(HousingProblemsTbl5[[#This Row],[T7_est109]:[T7_est151]])</f>
        <v>80</v>
      </c>
      <c r="J1944" s="5">
        <f>IFERROR(HousingProblemsTbl5[[#This Row],[Total Rental Units with Severe Housing Problems and Equal to or less than 80% AMI]]/HousingProblemsTbl5[[#This Row],[Total Rental Units Equal to or less than 80% AMI]], "-")</f>
        <v>0.1875</v>
      </c>
    </row>
    <row r="1945" spans="1:10" x14ac:dyDescent="0.2">
      <c r="A1945">
        <v>13147960101</v>
      </c>
      <c r="B1945" s="7">
        <v>0</v>
      </c>
      <c r="C1945" s="7">
        <v>15</v>
      </c>
      <c r="D1945" s="7">
        <v>0</v>
      </c>
      <c r="E1945" s="7">
        <f>SUM(HousingProblemsTbl5[[#This Row],[T2_est77]:[T2_est91]])</f>
        <v>15</v>
      </c>
      <c r="F1945" s="7">
        <v>0</v>
      </c>
      <c r="G1945" s="7">
        <v>15</v>
      </c>
      <c r="H1945" s="7">
        <v>0</v>
      </c>
      <c r="I1945" s="7">
        <f>SUM(HousingProblemsTbl5[[#This Row],[T7_est109]:[T7_est151]])</f>
        <v>15</v>
      </c>
      <c r="J194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946" spans="1:10" x14ac:dyDescent="0.2">
      <c r="A1946">
        <v>13147960102</v>
      </c>
      <c r="B1946" s="7">
        <v>0</v>
      </c>
      <c r="C1946" s="7">
        <v>0</v>
      </c>
      <c r="D1946" s="7">
        <v>0</v>
      </c>
      <c r="E1946" s="7">
        <f>SUM(HousingProblemsTbl5[[#This Row],[T2_est77]:[T2_est91]])</f>
        <v>0</v>
      </c>
      <c r="F1946" s="7">
        <v>35</v>
      </c>
      <c r="G1946" s="7">
        <v>0</v>
      </c>
      <c r="H1946" s="7">
        <v>20</v>
      </c>
      <c r="I1946" s="7">
        <f>SUM(HousingProblemsTbl5[[#This Row],[T7_est109]:[T7_est151]])</f>
        <v>55</v>
      </c>
      <c r="J19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47" spans="1:10" x14ac:dyDescent="0.2">
      <c r="A1947">
        <v>13147960103</v>
      </c>
      <c r="B1947" s="7">
        <v>50</v>
      </c>
      <c r="C1947" s="7">
        <v>0</v>
      </c>
      <c r="D1947" s="7">
        <v>10</v>
      </c>
      <c r="E1947" s="7">
        <f>SUM(HousingProblemsTbl5[[#This Row],[T2_est77]:[T2_est91]])</f>
        <v>60</v>
      </c>
      <c r="F1947" s="7">
        <v>80</v>
      </c>
      <c r="G1947" s="7">
        <v>100</v>
      </c>
      <c r="H1947" s="7">
        <v>60</v>
      </c>
      <c r="I1947" s="7">
        <f>SUM(HousingProblemsTbl5[[#This Row],[T7_est109]:[T7_est151]])</f>
        <v>240</v>
      </c>
      <c r="J1947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948" spans="1:10" x14ac:dyDescent="0.2">
      <c r="A1948">
        <v>13147960200</v>
      </c>
      <c r="B1948" s="7">
        <v>20</v>
      </c>
      <c r="C1948" s="7">
        <v>10</v>
      </c>
      <c r="D1948" s="7">
        <v>0</v>
      </c>
      <c r="E1948" s="7">
        <f>SUM(HousingProblemsTbl5[[#This Row],[T2_est77]:[T2_est91]])</f>
        <v>30</v>
      </c>
      <c r="F1948" s="7">
        <v>20</v>
      </c>
      <c r="G1948" s="7">
        <v>40</v>
      </c>
      <c r="H1948" s="7">
        <v>80</v>
      </c>
      <c r="I1948" s="7">
        <f>SUM(HousingProblemsTbl5[[#This Row],[T7_est109]:[T7_est151]])</f>
        <v>140</v>
      </c>
      <c r="J1948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1949" spans="1:10" x14ac:dyDescent="0.2">
      <c r="A1949">
        <v>13147960300</v>
      </c>
      <c r="B1949" s="7">
        <v>55</v>
      </c>
      <c r="C1949" s="7">
        <v>0</v>
      </c>
      <c r="D1949" s="7">
        <v>25</v>
      </c>
      <c r="E1949" s="7">
        <f>SUM(HousingProblemsTbl5[[#This Row],[T2_est77]:[T2_est91]])</f>
        <v>80</v>
      </c>
      <c r="F1949" s="7">
        <v>130</v>
      </c>
      <c r="G1949" s="7">
        <v>50</v>
      </c>
      <c r="H1949" s="7">
        <v>125</v>
      </c>
      <c r="I1949" s="7">
        <f>SUM(HousingProblemsTbl5[[#This Row],[T7_est109]:[T7_est151]])</f>
        <v>305</v>
      </c>
      <c r="J1949" s="5">
        <f>IFERROR(HousingProblemsTbl5[[#This Row],[Total Rental Units with Severe Housing Problems and Equal to or less than 80% AMI]]/HousingProblemsTbl5[[#This Row],[Total Rental Units Equal to or less than 80% AMI]], "-")</f>
        <v>0.26229508196721313</v>
      </c>
    </row>
    <row r="1950" spans="1:10" x14ac:dyDescent="0.2">
      <c r="A1950">
        <v>13147960401</v>
      </c>
      <c r="B1950" s="7">
        <v>15</v>
      </c>
      <c r="C1950" s="7">
        <v>25</v>
      </c>
      <c r="D1950" s="7">
        <v>0</v>
      </c>
      <c r="E1950" s="7">
        <f>SUM(HousingProblemsTbl5[[#This Row],[T2_est77]:[T2_est91]])</f>
        <v>40</v>
      </c>
      <c r="F1950" s="7">
        <v>90</v>
      </c>
      <c r="G1950" s="7">
        <v>55</v>
      </c>
      <c r="H1950" s="7">
        <v>155</v>
      </c>
      <c r="I1950" s="7">
        <f>SUM(HousingProblemsTbl5[[#This Row],[T7_est109]:[T7_est151]])</f>
        <v>300</v>
      </c>
      <c r="J1950" s="5">
        <f>IFERROR(HousingProblemsTbl5[[#This Row],[Total Rental Units with Severe Housing Problems and Equal to or less than 80% AMI]]/HousingProblemsTbl5[[#This Row],[Total Rental Units Equal to or less than 80% AMI]], "-")</f>
        <v>0.13333333333333333</v>
      </c>
    </row>
    <row r="1951" spans="1:10" x14ac:dyDescent="0.2">
      <c r="A1951">
        <v>13147960402</v>
      </c>
      <c r="B1951" s="7">
        <v>30</v>
      </c>
      <c r="C1951" s="7">
        <v>150</v>
      </c>
      <c r="D1951" s="7">
        <v>0</v>
      </c>
      <c r="E1951" s="7">
        <f>SUM(HousingProblemsTbl5[[#This Row],[T2_est77]:[T2_est91]])</f>
        <v>180</v>
      </c>
      <c r="F1951" s="7">
        <v>30</v>
      </c>
      <c r="G1951" s="7">
        <v>150</v>
      </c>
      <c r="H1951" s="7">
        <v>145</v>
      </c>
      <c r="I1951" s="7">
        <f>SUM(HousingProblemsTbl5[[#This Row],[T7_est109]:[T7_est151]])</f>
        <v>325</v>
      </c>
      <c r="J1951" s="5">
        <f>IFERROR(HousingProblemsTbl5[[#This Row],[Total Rental Units with Severe Housing Problems and Equal to or less than 80% AMI]]/HousingProblemsTbl5[[#This Row],[Total Rental Units Equal to or less than 80% AMI]], "-")</f>
        <v>0.55384615384615388</v>
      </c>
    </row>
    <row r="1952" spans="1:10" x14ac:dyDescent="0.2">
      <c r="A1952">
        <v>13147960501</v>
      </c>
      <c r="B1952" s="7">
        <v>0</v>
      </c>
      <c r="C1952" s="7">
        <v>15</v>
      </c>
      <c r="D1952" s="7">
        <v>0</v>
      </c>
      <c r="E1952" s="7">
        <f>SUM(HousingProblemsTbl5[[#This Row],[T2_est77]:[T2_est91]])</f>
        <v>15</v>
      </c>
      <c r="F1952" s="7">
        <v>0</v>
      </c>
      <c r="G1952" s="7">
        <v>80</v>
      </c>
      <c r="H1952" s="7">
        <v>4</v>
      </c>
      <c r="I1952" s="7">
        <f>SUM(HousingProblemsTbl5[[#This Row],[T7_est109]:[T7_est151]])</f>
        <v>84</v>
      </c>
      <c r="J1952" s="5">
        <f>IFERROR(HousingProblemsTbl5[[#This Row],[Total Rental Units with Severe Housing Problems and Equal to or less than 80% AMI]]/HousingProblemsTbl5[[#This Row],[Total Rental Units Equal to or less than 80% AMI]], "-")</f>
        <v>0.17857142857142858</v>
      </c>
    </row>
    <row r="1953" spans="1:10" x14ac:dyDescent="0.2">
      <c r="A1953">
        <v>13147960502</v>
      </c>
      <c r="B1953" s="7">
        <v>0</v>
      </c>
      <c r="C1953" s="7">
        <v>0</v>
      </c>
      <c r="D1953" s="7">
        <v>0</v>
      </c>
      <c r="E1953" s="7">
        <f>SUM(HousingProblemsTbl5[[#This Row],[T2_est77]:[T2_est91]])</f>
        <v>0</v>
      </c>
      <c r="F1953" s="7">
        <v>0</v>
      </c>
      <c r="G1953" s="7">
        <v>0</v>
      </c>
      <c r="H1953" s="7">
        <v>20</v>
      </c>
      <c r="I1953" s="7">
        <f>SUM(HousingProblemsTbl5[[#This Row],[T7_est109]:[T7_est151]])</f>
        <v>20</v>
      </c>
      <c r="J195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54" spans="1:10" x14ac:dyDescent="0.2">
      <c r="A1954">
        <v>13147960503</v>
      </c>
      <c r="B1954" s="7">
        <v>210</v>
      </c>
      <c r="C1954" s="7">
        <v>0</v>
      </c>
      <c r="D1954" s="7">
        <v>0</v>
      </c>
      <c r="E1954" s="7">
        <f>SUM(HousingProblemsTbl5[[#This Row],[T2_est77]:[T2_est91]])</f>
        <v>210</v>
      </c>
      <c r="F1954" s="7">
        <v>280</v>
      </c>
      <c r="G1954" s="7">
        <v>60</v>
      </c>
      <c r="H1954" s="7">
        <v>35</v>
      </c>
      <c r="I1954" s="7">
        <f>SUM(HousingProblemsTbl5[[#This Row],[T7_est109]:[T7_est151]])</f>
        <v>375</v>
      </c>
      <c r="J1954" s="5">
        <f>IFERROR(HousingProblemsTbl5[[#This Row],[Total Rental Units with Severe Housing Problems and Equal to or less than 80% AMI]]/HousingProblemsTbl5[[#This Row],[Total Rental Units Equal to or less than 80% AMI]], "-")</f>
        <v>0.56000000000000005</v>
      </c>
    </row>
    <row r="1955" spans="1:10" x14ac:dyDescent="0.2">
      <c r="A1955">
        <v>13149970100</v>
      </c>
      <c r="B1955" s="7">
        <v>170</v>
      </c>
      <c r="C1955" s="7">
        <v>0</v>
      </c>
      <c r="D1955" s="7">
        <v>0</v>
      </c>
      <c r="E1955" s="7">
        <f>SUM(HousingProblemsTbl5[[#This Row],[T2_est77]:[T2_est91]])</f>
        <v>170</v>
      </c>
      <c r="F1955" s="7">
        <v>450</v>
      </c>
      <c r="G1955" s="7">
        <v>70</v>
      </c>
      <c r="H1955" s="7">
        <v>115</v>
      </c>
      <c r="I1955" s="7">
        <f>SUM(HousingProblemsTbl5[[#This Row],[T7_est109]:[T7_est151]])</f>
        <v>635</v>
      </c>
      <c r="J1955" s="5">
        <f>IFERROR(HousingProblemsTbl5[[#This Row],[Total Rental Units with Severe Housing Problems and Equal to or less than 80% AMI]]/HousingProblemsTbl5[[#This Row],[Total Rental Units Equal to or less than 80% AMI]], "-")</f>
        <v>0.26771653543307089</v>
      </c>
    </row>
    <row r="1956" spans="1:10" x14ac:dyDescent="0.2">
      <c r="A1956">
        <v>13149970200</v>
      </c>
      <c r="B1956" s="7">
        <v>70</v>
      </c>
      <c r="C1956" s="7">
        <v>4</v>
      </c>
      <c r="D1956" s="7">
        <v>0</v>
      </c>
      <c r="E1956" s="7">
        <f>SUM(HousingProblemsTbl5[[#This Row],[T2_est77]:[T2_est91]])</f>
        <v>74</v>
      </c>
      <c r="F1956" s="7">
        <v>90</v>
      </c>
      <c r="G1956" s="7">
        <v>40</v>
      </c>
      <c r="H1956" s="7">
        <v>45</v>
      </c>
      <c r="I1956" s="7">
        <f>SUM(HousingProblemsTbl5[[#This Row],[T7_est109]:[T7_est151]])</f>
        <v>175</v>
      </c>
      <c r="J1956" s="5">
        <f>IFERROR(HousingProblemsTbl5[[#This Row],[Total Rental Units with Severe Housing Problems and Equal to or less than 80% AMI]]/HousingProblemsTbl5[[#This Row],[Total Rental Units Equal to or less than 80% AMI]], "-")</f>
        <v>0.42285714285714288</v>
      </c>
    </row>
    <row r="1957" spans="1:10" x14ac:dyDescent="0.2">
      <c r="A1957">
        <v>13149970300</v>
      </c>
      <c r="B1957" s="7">
        <v>0</v>
      </c>
      <c r="C1957" s="7">
        <v>35</v>
      </c>
      <c r="D1957" s="7">
        <v>0</v>
      </c>
      <c r="E1957" s="7">
        <f>SUM(HousingProblemsTbl5[[#This Row],[T2_est77]:[T2_est91]])</f>
        <v>35</v>
      </c>
      <c r="F1957" s="7">
        <v>125</v>
      </c>
      <c r="G1957" s="7">
        <v>75</v>
      </c>
      <c r="H1957" s="7">
        <v>65</v>
      </c>
      <c r="I1957" s="7">
        <f>SUM(HousingProblemsTbl5[[#This Row],[T7_est109]:[T7_est151]])</f>
        <v>265</v>
      </c>
      <c r="J1957" s="5">
        <f>IFERROR(HousingProblemsTbl5[[#This Row],[Total Rental Units with Severe Housing Problems and Equal to or less than 80% AMI]]/HousingProblemsTbl5[[#This Row],[Total Rental Units Equal to or less than 80% AMI]], "-")</f>
        <v>0.13207547169811321</v>
      </c>
    </row>
    <row r="1958" spans="1:10" x14ac:dyDescent="0.2">
      <c r="A1958">
        <v>13151070109</v>
      </c>
      <c r="B1958" s="7">
        <v>25</v>
      </c>
      <c r="C1958" s="7">
        <v>10</v>
      </c>
      <c r="D1958" s="7">
        <v>0</v>
      </c>
      <c r="E1958" s="7">
        <f>SUM(HousingProblemsTbl5[[#This Row],[T2_est77]:[T2_est91]])</f>
        <v>35</v>
      </c>
      <c r="F1958" s="7">
        <v>85</v>
      </c>
      <c r="G1958" s="7">
        <v>40</v>
      </c>
      <c r="H1958" s="7">
        <v>75</v>
      </c>
      <c r="I1958" s="7">
        <f>SUM(HousingProblemsTbl5[[#This Row],[T7_est109]:[T7_est151]])</f>
        <v>200</v>
      </c>
      <c r="J1958" s="5">
        <f>IFERROR(HousingProblemsTbl5[[#This Row],[Total Rental Units with Severe Housing Problems and Equal to or less than 80% AMI]]/HousingProblemsTbl5[[#This Row],[Total Rental Units Equal to or less than 80% AMI]], "-")</f>
        <v>0.17499999999999999</v>
      </c>
    </row>
    <row r="1959" spans="1:10" x14ac:dyDescent="0.2">
      <c r="A1959">
        <v>13151070113</v>
      </c>
      <c r="B1959" s="7">
        <v>85</v>
      </c>
      <c r="C1959" s="7">
        <v>10</v>
      </c>
      <c r="D1959" s="7">
        <v>0</v>
      </c>
      <c r="E1959" s="7">
        <f>SUM(HousingProblemsTbl5[[#This Row],[T2_est77]:[T2_est91]])</f>
        <v>95</v>
      </c>
      <c r="F1959" s="7">
        <v>115</v>
      </c>
      <c r="G1959" s="7">
        <v>180</v>
      </c>
      <c r="H1959" s="7">
        <v>185</v>
      </c>
      <c r="I1959" s="7">
        <f>SUM(HousingProblemsTbl5[[#This Row],[T7_est109]:[T7_est151]])</f>
        <v>480</v>
      </c>
      <c r="J1959" s="5">
        <f>IFERROR(HousingProblemsTbl5[[#This Row],[Total Rental Units with Severe Housing Problems and Equal to or less than 80% AMI]]/HousingProblemsTbl5[[#This Row],[Total Rental Units Equal to or less than 80% AMI]], "-")</f>
        <v>0.19791666666666666</v>
      </c>
    </row>
    <row r="1960" spans="1:10" x14ac:dyDescent="0.2">
      <c r="A1960">
        <v>13151070114</v>
      </c>
      <c r="B1960" s="7">
        <v>255</v>
      </c>
      <c r="C1960" s="7">
        <v>90</v>
      </c>
      <c r="D1960" s="7">
        <v>0</v>
      </c>
      <c r="E1960" s="7">
        <f>SUM(HousingProblemsTbl5[[#This Row],[T2_est77]:[T2_est91]])</f>
        <v>345</v>
      </c>
      <c r="F1960" s="7">
        <v>315</v>
      </c>
      <c r="G1960" s="7">
        <v>485</v>
      </c>
      <c r="H1960" s="7">
        <v>485</v>
      </c>
      <c r="I1960" s="7">
        <f>SUM(HousingProblemsTbl5[[#This Row],[T7_est109]:[T7_est151]])</f>
        <v>1285</v>
      </c>
      <c r="J1960" s="5">
        <f>IFERROR(HousingProblemsTbl5[[#This Row],[Total Rental Units with Severe Housing Problems and Equal to or less than 80% AMI]]/HousingProblemsTbl5[[#This Row],[Total Rental Units Equal to or less than 80% AMI]], "-")</f>
        <v>0.26848249027237353</v>
      </c>
    </row>
    <row r="1961" spans="1:10" x14ac:dyDescent="0.2">
      <c r="A1961">
        <v>13151070115</v>
      </c>
      <c r="B1961" s="7">
        <v>200</v>
      </c>
      <c r="C1961" s="7">
        <v>0</v>
      </c>
      <c r="D1961" s="7">
        <v>0</v>
      </c>
      <c r="E1961" s="7">
        <f>SUM(HousingProblemsTbl5[[#This Row],[T2_est77]:[T2_est91]])</f>
        <v>200</v>
      </c>
      <c r="F1961" s="7">
        <v>200</v>
      </c>
      <c r="G1961" s="7">
        <v>0</v>
      </c>
      <c r="H1961" s="7">
        <v>40</v>
      </c>
      <c r="I1961" s="7">
        <f>SUM(HousingProblemsTbl5[[#This Row],[T7_est109]:[T7_est151]])</f>
        <v>240</v>
      </c>
      <c r="J1961" s="5">
        <f>IFERROR(HousingProblemsTbl5[[#This Row],[Total Rental Units with Severe Housing Problems and Equal to or less than 80% AMI]]/HousingProblemsTbl5[[#This Row],[Total Rental Units Equal to or less than 80% AMI]], "-")</f>
        <v>0.83333333333333337</v>
      </c>
    </row>
    <row r="1962" spans="1:10" x14ac:dyDescent="0.2">
      <c r="A1962">
        <v>13151070116</v>
      </c>
      <c r="B1962" s="7">
        <v>0</v>
      </c>
      <c r="C1962" s="7">
        <v>0</v>
      </c>
      <c r="D1962" s="7">
        <v>0</v>
      </c>
      <c r="E1962" s="7">
        <f>SUM(HousingProblemsTbl5[[#This Row],[T2_est77]:[T2_est91]])</f>
        <v>0</v>
      </c>
      <c r="F1962" s="7">
        <v>25</v>
      </c>
      <c r="G1962" s="7">
        <v>35</v>
      </c>
      <c r="H1962" s="7">
        <v>85</v>
      </c>
      <c r="I1962" s="7">
        <f>SUM(HousingProblemsTbl5[[#This Row],[T7_est109]:[T7_est151]])</f>
        <v>145</v>
      </c>
      <c r="J196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63" spans="1:10" x14ac:dyDescent="0.2">
      <c r="A1963">
        <v>13151070117</v>
      </c>
      <c r="B1963" s="7">
        <v>0</v>
      </c>
      <c r="C1963" s="7">
        <v>0</v>
      </c>
      <c r="D1963" s="7">
        <v>0</v>
      </c>
      <c r="E1963" s="7">
        <f>SUM(HousingProblemsTbl5[[#This Row],[T2_est77]:[T2_est91]])</f>
        <v>0</v>
      </c>
      <c r="F1963" s="7">
        <v>130</v>
      </c>
      <c r="G1963" s="7">
        <v>0</v>
      </c>
      <c r="H1963" s="7">
        <v>105</v>
      </c>
      <c r="I1963" s="7">
        <f>SUM(HousingProblemsTbl5[[#This Row],[T7_est109]:[T7_est151]])</f>
        <v>235</v>
      </c>
      <c r="J19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64" spans="1:10" x14ac:dyDescent="0.2">
      <c r="A1964">
        <v>13151070118</v>
      </c>
      <c r="B1964" s="7">
        <v>10</v>
      </c>
      <c r="C1964" s="7">
        <v>0</v>
      </c>
      <c r="D1964" s="7">
        <v>0</v>
      </c>
      <c r="E1964" s="7">
        <f>SUM(HousingProblemsTbl5[[#This Row],[T2_est77]:[T2_est91]])</f>
        <v>10</v>
      </c>
      <c r="F1964" s="7">
        <v>30</v>
      </c>
      <c r="G1964" s="7">
        <v>20</v>
      </c>
      <c r="H1964" s="7">
        <v>0</v>
      </c>
      <c r="I1964" s="7">
        <f>SUM(HousingProblemsTbl5[[#This Row],[T7_est109]:[T7_est151]])</f>
        <v>50</v>
      </c>
      <c r="J1964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1965" spans="1:10" x14ac:dyDescent="0.2">
      <c r="A1965">
        <v>13151070119</v>
      </c>
      <c r="B1965" s="7">
        <v>165</v>
      </c>
      <c r="C1965" s="7">
        <v>265</v>
      </c>
      <c r="D1965" s="7">
        <v>0</v>
      </c>
      <c r="E1965" s="7">
        <f>SUM(HousingProblemsTbl5[[#This Row],[T2_est77]:[T2_est91]])</f>
        <v>430</v>
      </c>
      <c r="F1965" s="7">
        <v>165</v>
      </c>
      <c r="G1965" s="7">
        <v>445</v>
      </c>
      <c r="H1965" s="7">
        <v>295</v>
      </c>
      <c r="I1965" s="7">
        <f>SUM(HousingProblemsTbl5[[#This Row],[T7_est109]:[T7_est151]])</f>
        <v>905</v>
      </c>
      <c r="J1965" s="5">
        <f>IFERROR(HousingProblemsTbl5[[#This Row],[Total Rental Units with Severe Housing Problems and Equal to or less than 80% AMI]]/HousingProblemsTbl5[[#This Row],[Total Rental Units Equal to or less than 80% AMI]], "-")</f>
        <v>0.47513812154696133</v>
      </c>
    </row>
    <row r="1966" spans="1:10" x14ac:dyDescent="0.2">
      <c r="A1966">
        <v>13151070120</v>
      </c>
      <c r="B1966" s="7">
        <v>0</v>
      </c>
      <c r="C1966" s="7">
        <v>75</v>
      </c>
      <c r="D1966" s="7">
        <v>0</v>
      </c>
      <c r="E1966" s="7">
        <f>SUM(HousingProblemsTbl5[[#This Row],[T2_est77]:[T2_est91]])</f>
        <v>75</v>
      </c>
      <c r="F1966" s="7">
        <v>0</v>
      </c>
      <c r="G1966" s="7">
        <v>95</v>
      </c>
      <c r="H1966" s="7">
        <v>4</v>
      </c>
      <c r="I1966" s="7">
        <f>SUM(HousingProblemsTbl5[[#This Row],[T7_est109]:[T7_est151]])</f>
        <v>99</v>
      </c>
      <c r="J1966" s="5">
        <f>IFERROR(HousingProblemsTbl5[[#This Row],[Total Rental Units with Severe Housing Problems and Equal to or less than 80% AMI]]/HousingProblemsTbl5[[#This Row],[Total Rental Units Equal to or less than 80% AMI]], "-")</f>
        <v>0.75757575757575757</v>
      </c>
    </row>
    <row r="1967" spans="1:10" x14ac:dyDescent="0.2">
      <c r="A1967">
        <v>13151070121</v>
      </c>
      <c r="B1967" s="7">
        <v>20</v>
      </c>
      <c r="C1967" s="7">
        <v>0</v>
      </c>
      <c r="D1967" s="7">
        <v>0</v>
      </c>
      <c r="E1967" s="7">
        <f>SUM(HousingProblemsTbl5[[#This Row],[T2_est77]:[T2_est91]])</f>
        <v>20</v>
      </c>
      <c r="F1967" s="7">
        <v>20</v>
      </c>
      <c r="G1967" s="7">
        <v>40</v>
      </c>
      <c r="H1967" s="7">
        <v>85</v>
      </c>
      <c r="I1967" s="7">
        <f>SUM(HousingProblemsTbl5[[#This Row],[T7_est109]:[T7_est151]])</f>
        <v>145</v>
      </c>
      <c r="J1967" s="5">
        <f>IFERROR(HousingProblemsTbl5[[#This Row],[Total Rental Units with Severe Housing Problems and Equal to or less than 80% AMI]]/HousingProblemsTbl5[[#This Row],[Total Rental Units Equal to or less than 80% AMI]], "-")</f>
        <v>0.13793103448275862</v>
      </c>
    </row>
    <row r="1968" spans="1:10" x14ac:dyDescent="0.2">
      <c r="A1968">
        <v>13151070122</v>
      </c>
      <c r="B1968" s="7">
        <v>0</v>
      </c>
      <c r="C1968" s="7">
        <v>25</v>
      </c>
      <c r="D1968" s="7">
        <v>0</v>
      </c>
      <c r="E1968" s="7">
        <f>SUM(HousingProblemsTbl5[[#This Row],[T2_est77]:[T2_est91]])</f>
        <v>25</v>
      </c>
      <c r="F1968" s="7">
        <v>0</v>
      </c>
      <c r="G1968" s="7">
        <v>70</v>
      </c>
      <c r="H1968" s="7">
        <v>0</v>
      </c>
      <c r="I1968" s="7">
        <f>SUM(HousingProblemsTbl5[[#This Row],[T7_est109]:[T7_est151]])</f>
        <v>70</v>
      </c>
      <c r="J1968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1969" spans="1:10" x14ac:dyDescent="0.2">
      <c r="A1969">
        <v>13151070123</v>
      </c>
      <c r="B1969" s="7">
        <v>140</v>
      </c>
      <c r="C1969" s="7">
        <v>90</v>
      </c>
      <c r="D1969" s="7">
        <v>0</v>
      </c>
      <c r="E1969" s="7">
        <f>SUM(HousingProblemsTbl5[[#This Row],[T2_est77]:[T2_est91]])</f>
        <v>230</v>
      </c>
      <c r="F1969" s="7">
        <v>140</v>
      </c>
      <c r="G1969" s="7">
        <v>155</v>
      </c>
      <c r="H1969" s="7">
        <v>715</v>
      </c>
      <c r="I1969" s="7">
        <f>SUM(HousingProblemsTbl5[[#This Row],[T7_est109]:[T7_est151]])</f>
        <v>1010</v>
      </c>
      <c r="J1969" s="5">
        <f>IFERROR(HousingProblemsTbl5[[#This Row],[Total Rental Units with Severe Housing Problems and Equal to or less than 80% AMI]]/HousingProblemsTbl5[[#This Row],[Total Rental Units Equal to or less than 80% AMI]], "-")</f>
        <v>0.22772277227722773</v>
      </c>
    </row>
    <row r="1970" spans="1:10" x14ac:dyDescent="0.2">
      <c r="A1970">
        <v>13151070124</v>
      </c>
      <c r="B1970" s="7">
        <v>0</v>
      </c>
      <c r="C1970" s="7">
        <v>0</v>
      </c>
      <c r="D1970" s="7">
        <v>0</v>
      </c>
      <c r="E1970" s="7">
        <f>SUM(HousingProblemsTbl5[[#This Row],[T2_est77]:[T2_est91]])</f>
        <v>0</v>
      </c>
      <c r="F1970" s="7">
        <v>0</v>
      </c>
      <c r="G1970" s="7">
        <v>0</v>
      </c>
      <c r="H1970" s="7">
        <v>0</v>
      </c>
      <c r="I1970" s="7">
        <f>SUM(HousingProblemsTbl5[[#This Row],[T7_est109]:[T7_est151]])</f>
        <v>0</v>
      </c>
      <c r="J197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71" spans="1:10" x14ac:dyDescent="0.2">
      <c r="A1971">
        <v>13151070125</v>
      </c>
      <c r="B1971" s="7">
        <v>0</v>
      </c>
      <c r="C1971" s="7">
        <v>0</v>
      </c>
      <c r="D1971" s="7">
        <v>0</v>
      </c>
      <c r="E1971" s="7">
        <f>SUM(HousingProblemsTbl5[[#This Row],[T2_est77]:[T2_est91]])</f>
        <v>0</v>
      </c>
      <c r="F1971" s="7">
        <v>0</v>
      </c>
      <c r="G1971" s="7">
        <v>120</v>
      </c>
      <c r="H1971" s="7">
        <v>15</v>
      </c>
      <c r="I1971" s="7">
        <f>SUM(HousingProblemsTbl5[[#This Row],[T7_est109]:[T7_est151]])</f>
        <v>135</v>
      </c>
      <c r="J197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72" spans="1:10" x14ac:dyDescent="0.2">
      <c r="A1972">
        <v>13151070126</v>
      </c>
      <c r="B1972" s="7">
        <v>65</v>
      </c>
      <c r="C1972" s="7">
        <v>4</v>
      </c>
      <c r="D1972" s="7">
        <v>25</v>
      </c>
      <c r="E1972" s="7">
        <f>SUM(HousingProblemsTbl5[[#This Row],[T2_est77]:[T2_est91]])</f>
        <v>94</v>
      </c>
      <c r="F1972" s="7">
        <v>65</v>
      </c>
      <c r="G1972" s="7">
        <v>15</v>
      </c>
      <c r="H1972" s="7">
        <v>70</v>
      </c>
      <c r="I1972" s="7">
        <f>SUM(HousingProblemsTbl5[[#This Row],[T7_est109]:[T7_est151]])</f>
        <v>150</v>
      </c>
      <c r="J1972" s="5">
        <f>IFERROR(HousingProblemsTbl5[[#This Row],[Total Rental Units with Severe Housing Problems and Equal to or less than 80% AMI]]/HousingProblemsTbl5[[#This Row],[Total Rental Units Equal to or less than 80% AMI]], "-")</f>
        <v>0.62666666666666671</v>
      </c>
    </row>
    <row r="1973" spans="1:10" x14ac:dyDescent="0.2">
      <c r="A1973">
        <v>13151070127</v>
      </c>
      <c r="B1973" s="7">
        <v>40</v>
      </c>
      <c r="C1973" s="7">
        <v>0</v>
      </c>
      <c r="D1973" s="7">
        <v>0</v>
      </c>
      <c r="E1973" s="7">
        <f>SUM(HousingProblemsTbl5[[#This Row],[T2_est77]:[T2_est91]])</f>
        <v>40</v>
      </c>
      <c r="F1973" s="7">
        <v>75</v>
      </c>
      <c r="G1973" s="7">
        <v>4</v>
      </c>
      <c r="H1973" s="7">
        <v>40</v>
      </c>
      <c r="I1973" s="7">
        <f>SUM(HousingProblemsTbl5[[#This Row],[T7_est109]:[T7_est151]])</f>
        <v>119</v>
      </c>
      <c r="J1973" s="5">
        <f>IFERROR(HousingProblemsTbl5[[#This Row],[Total Rental Units with Severe Housing Problems and Equal to or less than 80% AMI]]/HousingProblemsTbl5[[#This Row],[Total Rental Units Equal to or less than 80% AMI]], "-")</f>
        <v>0.33613445378151263</v>
      </c>
    </row>
    <row r="1974" spans="1:10" x14ac:dyDescent="0.2">
      <c r="A1974">
        <v>13151070128</v>
      </c>
      <c r="B1974" s="7">
        <v>50</v>
      </c>
      <c r="C1974" s="7">
        <v>0</v>
      </c>
      <c r="D1974" s="7">
        <v>0</v>
      </c>
      <c r="E1974" s="7">
        <f>SUM(HousingProblemsTbl5[[#This Row],[T2_est77]:[T2_est91]])</f>
        <v>50</v>
      </c>
      <c r="F1974" s="7">
        <v>85</v>
      </c>
      <c r="G1974" s="7">
        <v>10</v>
      </c>
      <c r="H1974" s="7">
        <v>170</v>
      </c>
      <c r="I1974" s="7">
        <f>SUM(HousingProblemsTbl5[[#This Row],[T7_est109]:[T7_est151]])</f>
        <v>265</v>
      </c>
      <c r="J1974" s="5">
        <f>IFERROR(HousingProblemsTbl5[[#This Row],[Total Rental Units with Severe Housing Problems and Equal to or less than 80% AMI]]/HousingProblemsTbl5[[#This Row],[Total Rental Units Equal to or less than 80% AMI]], "-")</f>
        <v>0.18867924528301888</v>
      </c>
    </row>
    <row r="1975" spans="1:10" x14ac:dyDescent="0.2">
      <c r="A1975">
        <v>13151070204</v>
      </c>
      <c r="B1975" s="7">
        <v>0</v>
      </c>
      <c r="C1975" s="7">
        <v>0</v>
      </c>
      <c r="D1975" s="7">
        <v>0</v>
      </c>
      <c r="E1975" s="7">
        <f>SUM(HousingProblemsTbl5[[#This Row],[T2_est77]:[T2_est91]])</f>
        <v>0</v>
      </c>
      <c r="F1975" s="7">
        <v>10</v>
      </c>
      <c r="G1975" s="7">
        <v>55</v>
      </c>
      <c r="H1975" s="7">
        <v>55</v>
      </c>
      <c r="I1975" s="7">
        <f>SUM(HousingProblemsTbl5[[#This Row],[T7_est109]:[T7_est151]])</f>
        <v>120</v>
      </c>
      <c r="J197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76" spans="1:10" x14ac:dyDescent="0.2">
      <c r="A1976">
        <v>13151070206</v>
      </c>
      <c r="B1976" s="7">
        <v>0</v>
      </c>
      <c r="C1976" s="7">
        <v>35</v>
      </c>
      <c r="D1976" s="7">
        <v>0</v>
      </c>
      <c r="E1976" s="7">
        <f>SUM(HousingProblemsTbl5[[#This Row],[T2_est77]:[T2_est91]])</f>
        <v>35</v>
      </c>
      <c r="F1976" s="7">
        <v>0</v>
      </c>
      <c r="G1976" s="7">
        <v>35</v>
      </c>
      <c r="H1976" s="7">
        <v>0</v>
      </c>
      <c r="I1976" s="7">
        <f>SUM(HousingProblemsTbl5[[#This Row],[T7_est109]:[T7_est151]])</f>
        <v>35</v>
      </c>
      <c r="J1976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1977" spans="1:10" x14ac:dyDescent="0.2">
      <c r="A1977">
        <v>13151070207</v>
      </c>
      <c r="B1977" s="7">
        <v>0</v>
      </c>
      <c r="C1977" s="7">
        <v>0</v>
      </c>
      <c r="D1977" s="7">
        <v>0</v>
      </c>
      <c r="E1977" s="7">
        <f>SUM(HousingProblemsTbl5[[#This Row],[T2_est77]:[T2_est91]])</f>
        <v>0</v>
      </c>
      <c r="F1977" s="7">
        <v>0</v>
      </c>
      <c r="G1977" s="7">
        <v>55</v>
      </c>
      <c r="H1977" s="7">
        <v>25</v>
      </c>
      <c r="I1977" s="7">
        <f>SUM(HousingProblemsTbl5[[#This Row],[T7_est109]:[T7_est151]])</f>
        <v>80</v>
      </c>
      <c r="J197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78" spans="1:10" x14ac:dyDescent="0.2">
      <c r="A1978">
        <v>13151070208</v>
      </c>
      <c r="B1978" s="7">
        <v>0</v>
      </c>
      <c r="C1978" s="7">
        <v>20</v>
      </c>
      <c r="D1978" s="7">
        <v>60</v>
      </c>
      <c r="E1978" s="7">
        <f>SUM(HousingProblemsTbl5[[#This Row],[T2_est77]:[T2_est91]])</f>
        <v>80</v>
      </c>
      <c r="F1978" s="7">
        <v>35</v>
      </c>
      <c r="G1978" s="7">
        <v>35</v>
      </c>
      <c r="H1978" s="7">
        <v>60</v>
      </c>
      <c r="I1978" s="7">
        <f>SUM(HousingProblemsTbl5[[#This Row],[T7_est109]:[T7_est151]])</f>
        <v>130</v>
      </c>
      <c r="J1978" s="5">
        <f>IFERROR(HousingProblemsTbl5[[#This Row],[Total Rental Units with Severe Housing Problems and Equal to or less than 80% AMI]]/HousingProblemsTbl5[[#This Row],[Total Rental Units Equal to or less than 80% AMI]], "-")</f>
        <v>0.61538461538461542</v>
      </c>
    </row>
    <row r="1979" spans="1:10" x14ac:dyDescent="0.2">
      <c r="A1979">
        <v>13151070209</v>
      </c>
      <c r="B1979" s="7">
        <v>0</v>
      </c>
      <c r="C1979" s="7">
        <v>0</v>
      </c>
      <c r="D1979" s="7">
        <v>0</v>
      </c>
      <c r="E1979" s="7">
        <f>SUM(HousingProblemsTbl5[[#This Row],[T2_est77]:[T2_est91]])</f>
        <v>0</v>
      </c>
      <c r="F1979" s="7">
        <v>0</v>
      </c>
      <c r="G1979" s="7">
        <v>0</v>
      </c>
      <c r="H1979" s="7">
        <v>15</v>
      </c>
      <c r="I1979" s="7">
        <f>SUM(HousingProblemsTbl5[[#This Row],[T7_est109]:[T7_est151]])</f>
        <v>15</v>
      </c>
      <c r="J197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80" spans="1:10" x14ac:dyDescent="0.2">
      <c r="A1980">
        <v>13151070210</v>
      </c>
      <c r="B1980" s="7">
        <v>0</v>
      </c>
      <c r="C1980" s="7">
        <v>0</v>
      </c>
      <c r="D1980" s="7">
        <v>0</v>
      </c>
      <c r="E1980" s="7">
        <f>SUM(HousingProblemsTbl5[[#This Row],[T2_est77]:[T2_est91]])</f>
        <v>0</v>
      </c>
      <c r="F1980" s="7">
        <v>0</v>
      </c>
      <c r="G1980" s="7">
        <v>0</v>
      </c>
      <c r="H1980" s="7">
        <v>20</v>
      </c>
      <c r="I1980" s="7">
        <f>SUM(HousingProblemsTbl5[[#This Row],[T7_est109]:[T7_est151]])</f>
        <v>20</v>
      </c>
      <c r="J198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81" spans="1:10" x14ac:dyDescent="0.2">
      <c r="A1981">
        <v>13151070211</v>
      </c>
      <c r="B1981" s="7">
        <v>0</v>
      </c>
      <c r="C1981" s="7">
        <v>50</v>
      </c>
      <c r="D1981" s="7">
        <v>0</v>
      </c>
      <c r="E1981" s="7">
        <f>SUM(HousingProblemsTbl5[[#This Row],[T2_est77]:[T2_est91]])</f>
        <v>50</v>
      </c>
      <c r="F1981" s="7">
        <v>70</v>
      </c>
      <c r="G1981" s="7">
        <v>175</v>
      </c>
      <c r="H1981" s="7">
        <v>35</v>
      </c>
      <c r="I1981" s="7">
        <f>SUM(HousingProblemsTbl5[[#This Row],[T7_est109]:[T7_est151]])</f>
        <v>280</v>
      </c>
      <c r="J1981" s="5">
        <f>IFERROR(HousingProblemsTbl5[[#This Row],[Total Rental Units with Severe Housing Problems and Equal to or less than 80% AMI]]/HousingProblemsTbl5[[#This Row],[Total Rental Units Equal to or less than 80% AMI]], "-")</f>
        <v>0.17857142857142858</v>
      </c>
    </row>
    <row r="1982" spans="1:10" x14ac:dyDescent="0.2">
      <c r="A1982">
        <v>13151070212</v>
      </c>
      <c r="B1982" s="7">
        <v>55</v>
      </c>
      <c r="C1982" s="7">
        <v>0</v>
      </c>
      <c r="D1982" s="7">
        <v>0</v>
      </c>
      <c r="E1982" s="7">
        <f>SUM(HousingProblemsTbl5[[#This Row],[T2_est77]:[T2_est91]])</f>
        <v>55</v>
      </c>
      <c r="F1982" s="7">
        <v>155</v>
      </c>
      <c r="G1982" s="7">
        <v>50</v>
      </c>
      <c r="H1982" s="7">
        <v>130</v>
      </c>
      <c r="I1982" s="7">
        <f>SUM(HousingProblemsTbl5[[#This Row],[T7_est109]:[T7_est151]])</f>
        <v>335</v>
      </c>
      <c r="J1982" s="5">
        <f>IFERROR(HousingProblemsTbl5[[#This Row],[Total Rental Units with Severe Housing Problems and Equal to or less than 80% AMI]]/HousingProblemsTbl5[[#This Row],[Total Rental Units Equal to or less than 80% AMI]], "-")</f>
        <v>0.16417910447761194</v>
      </c>
    </row>
    <row r="1983" spans="1:10" x14ac:dyDescent="0.2">
      <c r="A1983">
        <v>13151070213</v>
      </c>
      <c r="B1983" s="7">
        <v>0</v>
      </c>
      <c r="C1983" s="7">
        <v>0</v>
      </c>
      <c r="D1983" s="7">
        <v>0</v>
      </c>
      <c r="E1983" s="7">
        <f>SUM(HousingProblemsTbl5[[#This Row],[T2_est77]:[T2_est91]])</f>
        <v>0</v>
      </c>
      <c r="F1983" s="7">
        <v>0</v>
      </c>
      <c r="G1983" s="7">
        <v>0</v>
      </c>
      <c r="H1983" s="7">
        <v>0</v>
      </c>
      <c r="I1983" s="7">
        <f>SUM(HousingProblemsTbl5[[#This Row],[T7_est109]:[T7_est151]])</f>
        <v>0</v>
      </c>
      <c r="J198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84" spans="1:10" x14ac:dyDescent="0.2">
      <c r="A1984">
        <v>13151070214</v>
      </c>
      <c r="B1984" s="7">
        <v>0</v>
      </c>
      <c r="C1984" s="7">
        <v>0</v>
      </c>
      <c r="D1984" s="7">
        <v>0</v>
      </c>
      <c r="E1984" s="7">
        <f>SUM(HousingProblemsTbl5[[#This Row],[T2_est77]:[T2_est91]])</f>
        <v>0</v>
      </c>
      <c r="F1984" s="7">
        <v>0</v>
      </c>
      <c r="G1984" s="7">
        <v>0</v>
      </c>
      <c r="H1984" s="7">
        <v>0</v>
      </c>
      <c r="I1984" s="7">
        <f>SUM(HousingProblemsTbl5[[#This Row],[T7_est109]:[T7_est151]])</f>
        <v>0</v>
      </c>
      <c r="J1984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85" spans="1:10" x14ac:dyDescent="0.2">
      <c r="A1985">
        <v>13151070215</v>
      </c>
      <c r="B1985" s="7">
        <v>0</v>
      </c>
      <c r="C1985" s="7">
        <v>0</v>
      </c>
      <c r="D1985" s="7">
        <v>0</v>
      </c>
      <c r="E1985" s="7">
        <f>SUM(HousingProblemsTbl5[[#This Row],[T2_est77]:[T2_est91]])</f>
        <v>0</v>
      </c>
      <c r="F1985" s="7">
        <v>0</v>
      </c>
      <c r="G1985" s="7">
        <v>0</v>
      </c>
      <c r="H1985" s="7">
        <v>50</v>
      </c>
      <c r="I1985" s="7">
        <f>SUM(HousingProblemsTbl5[[#This Row],[T7_est109]:[T7_est151]])</f>
        <v>50</v>
      </c>
      <c r="J198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86" spans="1:10" x14ac:dyDescent="0.2">
      <c r="A1986">
        <v>13151070216</v>
      </c>
      <c r="B1986" s="7">
        <v>0</v>
      </c>
      <c r="C1986" s="7">
        <v>0</v>
      </c>
      <c r="D1986" s="7">
        <v>0</v>
      </c>
      <c r="E1986" s="7">
        <f>SUM(HousingProblemsTbl5[[#This Row],[T2_est77]:[T2_est91]])</f>
        <v>0</v>
      </c>
      <c r="F1986" s="7">
        <v>0</v>
      </c>
      <c r="G1986" s="7">
        <v>0</v>
      </c>
      <c r="H1986" s="7">
        <v>85</v>
      </c>
      <c r="I1986" s="7">
        <f>SUM(HousingProblemsTbl5[[#This Row],[T7_est109]:[T7_est151]])</f>
        <v>85</v>
      </c>
      <c r="J198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87" spans="1:10" x14ac:dyDescent="0.2">
      <c r="A1987">
        <v>13151070307</v>
      </c>
      <c r="B1987" s="7">
        <v>0</v>
      </c>
      <c r="C1987" s="7">
        <v>40</v>
      </c>
      <c r="D1987" s="7">
        <v>10</v>
      </c>
      <c r="E1987" s="7">
        <f>SUM(HousingProblemsTbl5[[#This Row],[T2_est77]:[T2_est91]])</f>
        <v>50</v>
      </c>
      <c r="F1987" s="7">
        <v>10</v>
      </c>
      <c r="G1987" s="7">
        <v>60</v>
      </c>
      <c r="H1987" s="7">
        <v>55</v>
      </c>
      <c r="I1987" s="7">
        <f>SUM(HousingProblemsTbl5[[#This Row],[T7_est109]:[T7_est151]])</f>
        <v>125</v>
      </c>
      <c r="J1987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1988" spans="1:10" x14ac:dyDescent="0.2">
      <c r="A1988">
        <v>13151070310</v>
      </c>
      <c r="B1988" s="7">
        <v>20</v>
      </c>
      <c r="C1988" s="7">
        <v>20</v>
      </c>
      <c r="D1988" s="7">
        <v>45</v>
      </c>
      <c r="E1988" s="7">
        <f>SUM(HousingProblemsTbl5[[#This Row],[T2_est77]:[T2_est91]])</f>
        <v>85</v>
      </c>
      <c r="F1988" s="7">
        <v>20</v>
      </c>
      <c r="G1988" s="7">
        <v>40</v>
      </c>
      <c r="H1988" s="7">
        <v>50</v>
      </c>
      <c r="I1988" s="7">
        <f>SUM(HousingProblemsTbl5[[#This Row],[T7_est109]:[T7_est151]])</f>
        <v>110</v>
      </c>
      <c r="J1988" s="5">
        <f>IFERROR(HousingProblemsTbl5[[#This Row],[Total Rental Units with Severe Housing Problems and Equal to or less than 80% AMI]]/HousingProblemsTbl5[[#This Row],[Total Rental Units Equal to or less than 80% AMI]], "-")</f>
        <v>0.77272727272727271</v>
      </c>
    </row>
    <row r="1989" spans="1:10" x14ac:dyDescent="0.2">
      <c r="A1989">
        <v>13151070312</v>
      </c>
      <c r="B1989" s="7">
        <v>0</v>
      </c>
      <c r="C1989" s="7">
        <v>0</v>
      </c>
      <c r="D1989" s="7">
        <v>55</v>
      </c>
      <c r="E1989" s="7">
        <f>SUM(HousingProblemsTbl5[[#This Row],[T2_est77]:[T2_est91]])</f>
        <v>55</v>
      </c>
      <c r="F1989" s="7">
        <v>15</v>
      </c>
      <c r="G1989" s="7">
        <v>20</v>
      </c>
      <c r="H1989" s="7">
        <v>125</v>
      </c>
      <c r="I1989" s="7">
        <f>SUM(HousingProblemsTbl5[[#This Row],[T7_est109]:[T7_est151]])</f>
        <v>160</v>
      </c>
      <c r="J1989" s="5">
        <f>IFERROR(HousingProblemsTbl5[[#This Row],[Total Rental Units with Severe Housing Problems and Equal to or less than 80% AMI]]/HousingProblemsTbl5[[#This Row],[Total Rental Units Equal to or less than 80% AMI]], "-")</f>
        <v>0.34375</v>
      </c>
    </row>
    <row r="1990" spans="1:10" x14ac:dyDescent="0.2">
      <c r="A1990">
        <v>13151070313</v>
      </c>
      <c r="B1990" s="7">
        <v>45</v>
      </c>
      <c r="C1990" s="7">
        <v>0</v>
      </c>
      <c r="D1990" s="7">
        <v>0</v>
      </c>
      <c r="E1990" s="7">
        <f>SUM(HousingProblemsTbl5[[#This Row],[T2_est77]:[T2_est91]])</f>
        <v>45</v>
      </c>
      <c r="F1990" s="7">
        <v>45</v>
      </c>
      <c r="G1990" s="7">
        <v>0</v>
      </c>
      <c r="H1990" s="7">
        <v>35</v>
      </c>
      <c r="I1990" s="7">
        <f>SUM(HousingProblemsTbl5[[#This Row],[T7_est109]:[T7_est151]])</f>
        <v>80</v>
      </c>
      <c r="J1990" s="5">
        <f>IFERROR(HousingProblemsTbl5[[#This Row],[Total Rental Units with Severe Housing Problems and Equal to or less than 80% AMI]]/HousingProblemsTbl5[[#This Row],[Total Rental Units Equal to or less than 80% AMI]], "-")</f>
        <v>0.5625</v>
      </c>
    </row>
    <row r="1991" spans="1:10" x14ac:dyDescent="0.2">
      <c r="A1991">
        <v>13151070314</v>
      </c>
      <c r="B1991" s="7">
        <v>0</v>
      </c>
      <c r="C1991" s="7">
        <v>0</v>
      </c>
      <c r="D1991" s="7">
        <v>0</v>
      </c>
      <c r="E1991" s="7">
        <f>SUM(HousingProblemsTbl5[[#This Row],[T2_est77]:[T2_est91]])</f>
        <v>0</v>
      </c>
      <c r="F1991" s="7">
        <v>0</v>
      </c>
      <c r="G1991" s="7">
        <v>0</v>
      </c>
      <c r="H1991" s="7">
        <v>25</v>
      </c>
      <c r="I1991" s="7">
        <f>SUM(HousingProblemsTbl5[[#This Row],[T7_est109]:[T7_est151]])</f>
        <v>25</v>
      </c>
      <c r="J199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92" spans="1:10" x14ac:dyDescent="0.2">
      <c r="A1992">
        <v>13151070315</v>
      </c>
      <c r="B1992" s="7">
        <v>25</v>
      </c>
      <c r="C1992" s="7">
        <v>0</v>
      </c>
      <c r="D1992" s="7">
        <v>40</v>
      </c>
      <c r="E1992" s="7">
        <f>SUM(HousingProblemsTbl5[[#This Row],[T2_est77]:[T2_est91]])</f>
        <v>65</v>
      </c>
      <c r="F1992" s="7">
        <v>25</v>
      </c>
      <c r="G1992" s="7">
        <v>15</v>
      </c>
      <c r="H1992" s="7">
        <v>100</v>
      </c>
      <c r="I1992" s="7">
        <f>SUM(HousingProblemsTbl5[[#This Row],[T7_est109]:[T7_est151]])</f>
        <v>140</v>
      </c>
      <c r="J1992" s="5">
        <f>IFERROR(HousingProblemsTbl5[[#This Row],[Total Rental Units with Severe Housing Problems and Equal to or less than 80% AMI]]/HousingProblemsTbl5[[#This Row],[Total Rental Units Equal to or less than 80% AMI]], "-")</f>
        <v>0.4642857142857143</v>
      </c>
    </row>
    <row r="1993" spans="1:10" x14ac:dyDescent="0.2">
      <c r="A1993">
        <v>13151070316</v>
      </c>
      <c r="B1993" s="7">
        <v>20</v>
      </c>
      <c r="C1993" s="7">
        <v>0</v>
      </c>
      <c r="D1993" s="7">
        <v>0</v>
      </c>
      <c r="E1993" s="7">
        <f>SUM(HousingProblemsTbl5[[#This Row],[T2_est77]:[T2_est91]])</f>
        <v>20</v>
      </c>
      <c r="F1993" s="7">
        <v>20</v>
      </c>
      <c r="G1993" s="7">
        <v>40</v>
      </c>
      <c r="H1993" s="7">
        <v>20</v>
      </c>
      <c r="I1993" s="7">
        <f>SUM(HousingProblemsTbl5[[#This Row],[T7_est109]:[T7_est151]])</f>
        <v>80</v>
      </c>
      <c r="J1993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1994" spans="1:10" x14ac:dyDescent="0.2">
      <c r="A1994">
        <v>13151070317</v>
      </c>
      <c r="B1994" s="7">
        <v>240</v>
      </c>
      <c r="C1994" s="7">
        <v>80</v>
      </c>
      <c r="D1994" s="7">
        <v>20</v>
      </c>
      <c r="E1994" s="7">
        <f>SUM(HousingProblemsTbl5[[#This Row],[T2_est77]:[T2_est91]])</f>
        <v>340</v>
      </c>
      <c r="F1994" s="7">
        <v>240</v>
      </c>
      <c r="G1994" s="7">
        <v>125</v>
      </c>
      <c r="H1994" s="7">
        <v>335</v>
      </c>
      <c r="I1994" s="7">
        <f>SUM(HousingProblemsTbl5[[#This Row],[T7_est109]:[T7_est151]])</f>
        <v>700</v>
      </c>
      <c r="J1994" s="5">
        <f>IFERROR(HousingProblemsTbl5[[#This Row],[Total Rental Units with Severe Housing Problems and Equal to or less than 80% AMI]]/HousingProblemsTbl5[[#This Row],[Total Rental Units Equal to or less than 80% AMI]], "-")</f>
        <v>0.48571428571428571</v>
      </c>
    </row>
    <row r="1995" spans="1:10" x14ac:dyDescent="0.2">
      <c r="A1995">
        <v>13151070318</v>
      </c>
      <c r="B1995" s="7">
        <v>75</v>
      </c>
      <c r="C1995" s="7">
        <v>25</v>
      </c>
      <c r="D1995" s="7">
        <v>0</v>
      </c>
      <c r="E1995" s="7">
        <f>SUM(HousingProblemsTbl5[[#This Row],[T2_est77]:[T2_est91]])</f>
        <v>100</v>
      </c>
      <c r="F1995" s="7">
        <v>75</v>
      </c>
      <c r="G1995" s="7">
        <v>55</v>
      </c>
      <c r="H1995" s="7">
        <v>75</v>
      </c>
      <c r="I1995" s="7">
        <f>SUM(HousingProblemsTbl5[[#This Row],[T7_est109]:[T7_est151]])</f>
        <v>205</v>
      </c>
      <c r="J1995" s="5">
        <f>IFERROR(HousingProblemsTbl5[[#This Row],[Total Rental Units with Severe Housing Problems and Equal to or less than 80% AMI]]/HousingProblemsTbl5[[#This Row],[Total Rental Units Equal to or less than 80% AMI]], "-")</f>
        <v>0.48780487804878048</v>
      </c>
    </row>
    <row r="1996" spans="1:10" x14ac:dyDescent="0.2">
      <c r="A1996">
        <v>13151070319</v>
      </c>
      <c r="B1996" s="7">
        <v>45</v>
      </c>
      <c r="C1996" s="7">
        <v>15</v>
      </c>
      <c r="D1996" s="7">
        <v>0</v>
      </c>
      <c r="E1996" s="7">
        <f>SUM(HousingProblemsTbl5[[#This Row],[T2_est77]:[T2_est91]])</f>
        <v>60</v>
      </c>
      <c r="F1996" s="7">
        <v>45</v>
      </c>
      <c r="G1996" s="7">
        <v>15</v>
      </c>
      <c r="H1996" s="7">
        <v>75</v>
      </c>
      <c r="I1996" s="7">
        <f>SUM(HousingProblemsTbl5[[#This Row],[T7_est109]:[T7_est151]])</f>
        <v>135</v>
      </c>
      <c r="J1996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1997" spans="1:10" x14ac:dyDescent="0.2">
      <c r="A1997">
        <v>13151070320</v>
      </c>
      <c r="B1997" s="7">
        <v>0</v>
      </c>
      <c r="C1997" s="7">
        <v>0</v>
      </c>
      <c r="D1997" s="7">
        <v>0</v>
      </c>
      <c r="E1997" s="7">
        <f>SUM(HousingProblemsTbl5[[#This Row],[T2_est77]:[T2_est91]])</f>
        <v>0</v>
      </c>
      <c r="F1997" s="7">
        <v>90</v>
      </c>
      <c r="G1997" s="7">
        <v>0</v>
      </c>
      <c r="H1997" s="7">
        <v>95</v>
      </c>
      <c r="I1997" s="7">
        <f>SUM(HousingProblemsTbl5[[#This Row],[T7_est109]:[T7_est151]])</f>
        <v>185</v>
      </c>
      <c r="J199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1998" spans="1:10" x14ac:dyDescent="0.2">
      <c r="A1998">
        <v>13151070321</v>
      </c>
      <c r="B1998" s="7">
        <v>0</v>
      </c>
      <c r="C1998" s="7">
        <v>0</v>
      </c>
      <c r="D1998" s="7">
        <v>0</v>
      </c>
      <c r="E1998" s="7">
        <f>SUM(HousingProblemsTbl5[[#This Row],[T2_est77]:[T2_est91]])</f>
        <v>0</v>
      </c>
      <c r="F1998" s="7">
        <v>0</v>
      </c>
      <c r="G1998" s="7">
        <v>0</v>
      </c>
      <c r="H1998" s="7">
        <v>0</v>
      </c>
      <c r="I1998" s="7">
        <f>SUM(HousingProblemsTbl5[[#This Row],[T7_est109]:[T7_est151]])</f>
        <v>0</v>
      </c>
      <c r="J199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1999" spans="1:10" x14ac:dyDescent="0.2">
      <c r="A1999">
        <v>13151070322</v>
      </c>
      <c r="B1999" s="7">
        <v>185</v>
      </c>
      <c r="C1999" s="7">
        <v>0</v>
      </c>
      <c r="D1999" s="7">
        <v>0</v>
      </c>
      <c r="E1999" s="7">
        <f>SUM(HousingProblemsTbl5[[#This Row],[T2_est77]:[T2_est91]])</f>
        <v>185</v>
      </c>
      <c r="F1999" s="7">
        <v>255</v>
      </c>
      <c r="G1999" s="7">
        <v>130</v>
      </c>
      <c r="H1999" s="7">
        <v>180</v>
      </c>
      <c r="I1999" s="7">
        <f>SUM(HousingProblemsTbl5[[#This Row],[T7_est109]:[T7_est151]])</f>
        <v>565</v>
      </c>
      <c r="J1999" s="5">
        <f>IFERROR(HousingProblemsTbl5[[#This Row],[Total Rental Units with Severe Housing Problems and Equal to or less than 80% AMI]]/HousingProblemsTbl5[[#This Row],[Total Rental Units Equal to or less than 80% AMI]], "-")</f>
        <v>0.32743362831858408</v>
      </c>
    </row>
    <row r="2000" spans="1:10" x14ac:dyDescent="0.2">
      <c r="A2000">
        <v>13151070323</v>
      </c>
      <c r="B2000" s="7">
        <v>170</v>
      </c>
      <c r="C2000" s="7">
        <v>0</v>
      </c>
      <c r="D2000" s="7">
        <v>0</v>
      </c>
      <c r="E2000" s="7">
        <f>SUM(HousingProblemsTbl5[[#This Row],[T2_est77]:[T2_est91]])</f>
        <v>170</v>
      </c>
      <c r="F2000" s="7">
        <v>195</v>
      </c>
      <c r="G2000" s="7">
        <v>120</v>
      </c>
      <c r="H2000" s="7">
        <v>405</v>
      </c>
      <c r="I2000" s="7">
        <f>SUM(HousingProblemsTbl5[[#This Row],[T7_est109]:[T7_est151]])</f>
        <v>720</v>
      </c>
      <c r="J2000" s="5">
        <f>IFERROR(HousingProblemsTbl5[[#This Row],[Total Rental Units with Severe Housing Problems and Equal to or less than 80% AMI]]/HousingProblemsTbl5[[#This Row],[Total Rental Units Equal to or less than 80% AMI]], "-")</f>
        <v>0.2361111111111111</v>
      </c>
    </row>
    <row r="2001" spans="1:10" x14ac:dyDescent="0.2">
      <c r="A2001">
        <v>13151070324</v>
      </c>
      <c r="B2001" s="7">
        <v>260</v>
      </c>
      <c r="C2001" s="7">
        <v>50</v>
      </c>
      <c r="D2001" s="7">
        <v>0</v>
      </c>
      <c r="E2001" s="7">
        <f>SUM(HousingProblemsTbl5[[#This Row],[T2_est77]:[T2_est91]])</f>
        <v>310</v>
      </c>
      <c r="F2001" s="7">
        <v>295</v>
      </c>
      <c r="G2001" s="7">
        <v>175</v>
      </c>
      <c r="H2001" s="7">
        <v>85</v>
      </c>
      <c r="I2001" s="7">
        <f>SUM(HousingProblemsTbl5[[#This Row],[T7_est109]:[T7_est151]])</f>
        <v>555</v>
      </c>
      <c r="J2001" s="5">
        <f>IFERROR(HousingProblemsTbl5[[#This Row],[Total Rental Units with Severe Housing Problems and Equal to or less than 80% AMI]]/HousingProblemsTbl5[[#This Row],[Total Rental Units Equal to or less than 80% AMI]], "-")</f>
        <v>0.55855855855855852</v>
      </c>
    </row>
    <row r="2002" spans="1:10" x14ac:dyDescent="0.2">
      <c r="A2002">
        <v>13151070325</v>
      </c>
      <c r="B2002" s="7">
        <v>165</v>
      </c>
      <c r="C2002" s="7">
        <v>20</v>
      </c>
      <c r="D2002" s="7">
        <v>0</v>
      </c>
      <c r="E2002" s="7">
        <f>SUM(HousingProblemsTbl5[[#This Row],[T2_est77]:[T2_est91]])</f>
        <v>185</v>
      </c>
      <c r="F2002" s="7">
        <v>185</v>
      </c>
      <c r="G2002" s="7">
        <v>40</v>
      </c>
      <c r="H2002" s="7">
        <v>30</v>
      </c>
      <c r="I2002" s="7">
        <f>SUM(HousingProblemsTbl5[[#This Row],[T7_est109]:[T7_est151]])</f>
        <v>255</v>
      </c>
      <c r="J2002" s="5">
        <f>IFERROR(HousingProblemsTbl5[[#This Row],[Total Rental Units with Severe Housing Problems and Equal to or less than 80% AMI]]/HousingProblemsTbl5[[#This Row],[Total Rental Units Equal to or less than 80% AMI]], "-")</f>
        <v>0.72549019607843135</v>
      </c>
    </row>
    <row r="2003" spans="1:10" x14ac:dyDescent="0.2">
      <c r="A2003">
        <v>13151070405</v>
      </c>
      <c r="B2003" s="7">
        <v>25</v>
      </c>
      <c r="C2003" s="7">
        <v>35</v>
      </c>
      <c r="D2003" s="7">
        <v>0</v>
      </c>
      <c r="E2003" s="7">
        <f>SUM(HousingProblemsTbl5[[#This Row],[T2_est77]:[T2_est91]])</f>
        <v>60</v>
      </c>
      <c r="F2003" s="7">
        <v>40</v>
      </c>
      <c r="G2003" s="7">
        <v>125</v>
      </c>
      <c r="H2003" s="7">
        <v>60</v>
      </c>
      <c r="I2003" s="7">
        <f>SUM(HousingProblemsTbl5[[#This Row],[T7_est109]:[T7_est151]])</f>
        <v>225</v>
      </c>
      <c r="J2003" s="5">
        <f>IFERROR(HousingProblemsTbl5[[#This Row],[Total Rental Units with Severe Housing Problems and Equal to or less than 80% AMI]]/HousingProblemsTbl5[[#This Row],[Total Rental Units Equal to or less than 80% AMI]], "-")</f>
        <v>0.26666666666666666</v>
      </c>
    </row>
    <row r="2004" spans="1:10" x14ac:dyDescent="0.2">
      <c r="A2004">
        <v>13151070406</v>
      </c>
      <c r="B2004" s="7">
        <v>45</v>
      </c>
      <c r="C2004" s="7">
        <v>0</v>
      </c>
      <c r="D2004" s="7">
        <v>25</v>
      </c>
      <c r="E2004" s="7">
        <f>SUM(HousingProblemsTbl5[[#This Row],[T2_est77]:[T2_est91]])</f>
        <v>70</v>
      </c>
      <c r="F2004" s="7">
        <v>45</v>
      </c>
      <c r="G2004" s="7">
        <v>10</v>
      </c>
      <c r="H2004" s="7">
        <v>100</v>
      </c>
      <c r="I2004" s="7">
        <f>SUM(HousingProblemsTbl5[[#This Row],[T7_est109]:[T7_est151]])</f>
        <v>155</v>
      </c>
      <c r="J2004" s="5">
        <f>IFERROR(HousingProblemsTbl5[[#This Row],[Total Rental Units with Severe Housing Problems and Equal to or less than 80% AMI]]/HousingProblemsTbl5[[#This Row],[Total Rental Units Equal to or less than 80% AMI]], "-")</f>
        <v>0.45161290322580644</v>
      </c>
    </row>
    <row r="2005" spans="1:10" x14ac:dyDescent="0.2">
      <c r="A2005">
        <v>13151070407</v>
      </c>
      <c r="B2005" s="7">
        <v>0</v>
      </c>
      <c r="C2005" s="7">
        <v>0</v>
      </c>
      <c r="D2005" s="7">
        <v>0</v>
      </c>
      <c r="E2005" s="7">
        <f>SUM(HousingProblemsTbl5[[#This Row],[T2_est77]:[T2_est91]])</f>
        <v>0</v>
      </c>
      <c r="F2005" s="7">
        <v>0</v>
      </c>
      <c r="G2005" s="7">
        <v>35</v>
      </c>
      <c r="H2005" s="7">
        <v>0</v>
      </c>
      <c r="I2005" s="7">
        <f>SUM(HousingProblemsTbl5[[#This Row],[T7_est109]:[T7_est151]])</f>
        <v>35</v>
      </c>
      <c r="J200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06" spans="1:10" x14ac:dyDescent="0.2">
      <c r="A2006">
        <v>13151070408</v>
      </c>
      <c r="B2006" s="7">
        <v>0</v>
      </c>
      <c r="C2006" s="7">
        <v>0</v>
      </c>
      <c r="D2006" s="7">
        <v>0</v>
      </c>
      <c r="E2006" s="7">
        <f>SUM(HousingProblemsTbl5[[#This Row],[T2_est77]:[T2_est91]])</f>
        <v>0</v>
      </c>
      <c r="F2006" s="7">
        <v>0</v>
      </c>
      <c r="G2006" s="7">
        <v>0</v>
      </c>
      <c r="H2006" s="7">
        <v>0</v>
      </c>
      <c r="I2006" s="7">
        <f>SUM(HousingProblemsTbl5[[#This Row],[T7_est109]:[T7_est151]])</f>
        <v>0</v>
      </c>
      <c r="J200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007" spans="1:10" x14ac:dyDescent="0.2">
      <c r="A2007">
        <v>13151070409</v>
      </c>
      <c r="B2007" s="7">
        <v>0</v>
      </c>
      <c r="C2007" s="7">
        <v>0</v>
      </c>
      <c r="D2007" s="7">
        <v>15</v>
      </c>
      <c r="E2007" s="7">
        <f>SUM(HousingProblemsTbl5[[#This Row],[T2_est77]:[T2_est91]])</f>
        <v>15</v>
      </c>
      <c r="F2007" s="7">
        <v>0</v>
      </c>
      <c r="G2007" s="7">
        <v>0</v>
      </c>
      <c r="H2007" s="7">
        <v>15</v>
      </c>
      <c r="I2007" s="7">
        <f>SUM(HousingProblemsTbl5[[#This Row],[T7_est109]:[T7_est151]])</f>
        <v>15</v>
      </c>
      <c r="J200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008" spans="1:10" x14ac:dyDescent="0.2">
      <c r="A2008">
        <v>13151070410</v>
      </c>
      <c r="B2008" s="7">
        <v>55</v>
      </c>
      <c r="C2008" s="7">
        <v>0</v>
      </c>
      <c r="D2008" s="7">
        <v>0</v>
      </c>
      <c r="E2008" s="7">
        <f>SUM(HousingProblemsTbl5[[#This Row],[T2_est77]:[T2_est91]])</f>
        <v>55</v>
      </c>
      <c r="F2008" s="7">
        <v>110</v>
      </c>
      <c r="G2008" s="7">
        <v>0</v>
      </c>
      <c r="H2008" s="7">
        <v>4</v>
      </c>
      <c r="I2008" s="7">
        <f>SUM(HousingProblemsTbl5[[#This Row],[T7_est109]:[T7_est151]])</f>
        <v>114</v>
      </c>
      <c r="J2008" s="5">
        <f>IFERROR(HousingProblemsTbl5[[#This Row],[Total Rental Units with Severe Housing Problems and Equal to or less than 80% AMI]]/HousingProblemsTbl5[[#This Row],[Total Rental Units Equal to or less than 80% AMI]], "-")</f>
        <v>0.48245614035087719</v>
      </c>
    </row>
    <row r="2009" spans="1:10" x14ac:dyDescent="0.2">
      <c r="A2009">
        <v>13151070411</v>
      </c>
      <c r="B2009" s="7">
        <v>90</v>
      </c>
      <c r="C2009" s="7">
        <v>15</v>
      </c>
      <c r="D2009" s="7">
        <v>0</v>
      </c>
      <c r="E2009" s="7">
        <f>SUM(HousingProblemsTbl5[[#This Row],[T2_est77]:[T2_est91]])</f>
        <v>105</v>
      </c>
      <c r="F2009" s="7">
        <v>105</v>
      </c>
      <c r="G2009" s="7">
        <v>55</v>
      </c>
      <c r="H2009" s="7">
        <v>210</v>
      </c>
      <c r="I2009" s="7">
        <f>SUM(HousingProblemsTbl5[[#This Row],[T7_est109]:[T7_est151]])</f>
        <v>370</v>
      </c>
      <c r="J2009" s="5">
        <f>IFERROR(HousingProblemsTbl5[[#This Row],[Total Rental Units with Severe Housing Problems and Equal to or less than 80% AMI]]/HousingProblemsTbl5[[#This Row],[Total Rental Units Equal to or less than 80% AMI]], "-")</f>
        <v>0.28378378378378377</v>
      </c>
    </row>
    <row r="2010" spans="1:10" x14ac:dyDescent="0.2">
      <c r="A2010">
        <v>13151070412</v>
      </c>
      <c r="B2010" s="7">
        <v>20</v>
      </c>
      <c r="C2010" s="7">
        <v>70</v>
      </c>
      <c r="D2010" s="7">
        <v>0</v>
      </c>
      <c r="E2010" s="7">
        <f>SUM(HousingProblemsTbl5[[#This Row],[T2_est77]:[T2_est91]])</f>
        <v>90</v>
      </c>
      <c r="F2010" s="7">
        <v>20</v>
      </c>
      <c r="G2010" s="7">
        <v>105</v>
      </c>
      <c r="H2010" s="7">
        <v>160</v>
      </c>
      <c r="I2010" s="7">
        <f>SUM(HousingProblemsTbl5[[#This Row],[T7_est109]:[T7_est151]])</f>
        <v>285</v>
      </c>
      <c r="J2010" s="5">
        <f>IFERROR(HousingProblemsTbl5[[#This Row],[Total Rental Units with Severe Housing Problems and Equal to or less than 80% AMI]]/HousingProblemsTbl5[[#This Row],[Total Rental Units Equal to or less than 80% AMI]], "-")</f>
        <v>0.31578947368421051</v>
      </c>
    </row>
    <row r="2011" spans="1:10" x14ac:dyDescent="0.2">
      <c r="A2011">
        <v>13151070503</v>
      </c>
      <c r="B2011" s="7">
        <v>40</v>
      </c>
      <c r="C2011" s="7">
        <v>125</v>
      </c>
      <c r="D2011" s="7">
        <v>0</v>
      </c>
      <c r="E2011" s="7">
        <f>SUM(HousingProblemsTbl5[[#This Row],[T2_est77]:[T2_est91]])</f>
        <v>165</v>
      </c>
      <c r="F2011" s="7">
        <v>50</v>
      </c>
      <c r="G2011" s="7">
        <v>285</v>
      </c>
      <c r="H2011" s="7">
        <v>115</v>
      </c>
      <c r="I2011" s="7">
        <f>SUM(HousingProblemsTbl5[[#This Row],[T7_est109]:[T7_est151]])</f>
        <v>450</v>
      </c>
      <c r="J2011" s="5">
        <f>IFERROR(HousingProblemsTbl5[[#This Row],[Total Rental Units with Severe Housing Problems and Equal to or less than 80% AMI]]/HousingProblemsTbl5[[#This Row],[Total Rental Units Equal to or less than 80% AMI]], "-")</f>
        <v>0.36666666666666664</v>
      </c>
    </row>
    <row r="2012" spans="1:10" x14ac:dyDescent="0.2">
      <c r="A2012">
        <v>13151070504</v>
      </c>
      <c r="B2012" s="7">
        <v>25</v>
      </c>
      <c r="C2012" s="7">
        <v>0</v>
      </c>
      <c r="D2012" s="7">
        <v>0</v>
      </c>
      <c r="E2012" s="7">
        <f>SUM(HousingProblemsTbl5[[#This Row],[T2_est77]:[T2_est91]])</f>
        <v>25</v>
      </c>
      <c r="F2012" s="7">
        <v>25</v>
      </c>
      <c r="G2012" s="7">
        <v>0</v>
      </c>
      <c r="H2012" s="7">
        <v>80</v>
      </c>
      <c r="I2012" s="7">
        <f>SUM(HousingProblemsTbl5[[#This Row],[T7_est109]:[T7_est151]])</f>
        <v>105</v>
      </c>
      <c r="J2012" s="5">
        <f>IFERROR(HousingProblemsTbl5[[#This Row],[Total Rental Units with Severe Housing Problems and Equal to or less than 80% AMI]]/HousingProblemsTbl5[[#This Row],[Total Rental Units Equal to or less than 80% AMI]], "-")</f>
        <v>0.23809523809523808</v>
      </c>
    </row>
    <row r="2013" spans="1:10" x14ac:dyDescent="0.2">
      <c r="A2013">
        <v>13151070505</v>
      </c>
      <c r="B2013" s="7">
        <v>120</v>
      </c>
      <c r="C2013" s="7">
        <v>40</v>
      </c>
      <c r="D2013" s="7">
        <v>0</v>
      </c>
      <c r="E2013" s="7">
        <f>SUM(HousingProblemsTbl5[[#This Row],[T2_est77]:[T2_est91]])</f>
        <v>160</v>
      </c>
      <c r="F2013" s="7">
        <v>190</v>
      </c>
      <c r="G2013" s="7">
        <v>40</v>
      </c>
      <c r="H2013" s="7">
        <v>0</v>
      </c>
      <c r="I2013" s="7">
        <f>SUM(HousingProblemsTbl5[[#This Row],[T7_est109]:[T7_est151]])</f>
        <v>230</v>
      </c>
      <c r="J2013" s="5">
        <f>IFERROR(HousingProblemsTbl5[[#This Row],[Total Rental Units with Severe Housing Problems and Equal to or less than 80% AMI]]/HousingProblemsTbl5[[#This Row],[Total Rental Units Equal to or less than 80% AMI]], "-")</f>
        <v>0.69565217391304346</v>
      </c>
    </row>
    <row r="2014" spans="1:10" x14ac:dyDescent="0.2">
      <c r="A2014">
        <v>13151070506</v>
      </c>
      <c r="B2014" s="7">
        <v>50</v>
      </c>
      <c r="C2014" s="7">
        <v>35</v>
      </c>
      <c r="D2014" s="7">
        <v>0</v>
      </c>
      <c r="E2014" s="7">
        <f>SUM(HousingProblemsTbl5[[#This Row],[T2_est77]:[T2_est91]])</f>
        <v>85</v>
      </c>
      <c r="F2014" s="7">
        <v>100</v>
      </c>
      <c r="G2014" s="7">
        <v>85</v>
      </c>
      <c r="H2014" s="7">
        <v>25</v>
      </c>
      <c r="I2014" s="7">
        <f>SUM(HousingProblemsTbl5[[#This Row],[T7_est109]:[T7_est151]])</f>
        <v>210</v>
      </c>
      <c r="J2014" s="5">
        <f>IFERROR(HousingProblemsTbl5[[#This Row],[Total Rental Units with Severe Housing Problems and Equal to or less than 80% AMI]]/HousingProblemsTbl5[[#This Row],[Total Rental Units Equal to or less than 80% AMI]], "-")</f>
        <v>0.40476190476190477</v>
      </c>
    </row>
    <row r="2015" spans="1:10" x14ac:dyDescent="0.2">
      <c r="A2015">
        <v>13151070507</v>
      </c>
      <c r="B2015" s="7">
        <v>0</v>
      </c>
      <c r="C2015" s="7">
        <v>0</v>
      </c>
      <c r="D2015" s="7">
        <v>0</v>
      </c>
      <c r="E2015" s="7">
        <f>SUM(HousingProblemsTbl5[[#This Row],[T2_est77]:[T2_est91]])</f>
        <v>0</v>
      </c>
      <c r="F2015" s="7">
        <v>35</v>
      </c>
      <c r="G2015" s="7">
        <v>0</v>
      </c>
      <c r="H2015" s="7">
        <v>0</v>
      </c>
      <c r="I2015" s="7">
        <f>SUM(HousingProblemsTbl5[[#This Row],[T7_est109]:[T7_est151]])</f>
        <v>35</v>
      </c>
      <c r="J201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16" spans="1:10" x14ac:dyDescent="0.2">
      <c r="A2016">
        <v>13151070508</v>
      </c>
      <c r="B2016" s="7">
        <v>0</v>
      </c>
      <c r="C2016" s="7">
        <v>0</v>
      </c>
      <c r="D2016" s="7">
        <v>0</v>
      </c>
      <c r="E2016" s="7">
        <f>SUM(HousingProblemsTbl5[[#This Row],[T2_est77]:[T2_est91]])</f>
        <v>0</v>
      </c>
      <c r="F2016" s="7">
        <v>0</v>
      </c>
      <c r="G2016" s="7">
        <v>0</v>
      </c>
      <c r="H2016" s="7">
        <v>0</v>
      </c>
      <c r="I2016" s="7">
        <f>SUM(HousingProblemsTbl5[[#This Row],[T7_est109]:[T7_est151]])</f>
        <v>0</v>
      </c>
      <c r="J201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017" spans="1:10" x14ac:dyDescent="0.2">
      <c r="A2017">
        <v>13153020106</v>
      </c>
      <c r="B2017" s="7">
        <v>10</v>
      </c>
      <c r="C2017" s="7">
        <v>4</v>
      </c>
      <c r="D2017" s="7">
        <v>10</v>
      </c>
      <c r="E2017" s="7">
        <f>SUM(HousingProblemsTbl5[[#This Row],[T2_est77]:[T2_est91]])</f>
        <v>24</v>
      </c>
      <c r="F2017" s="7">
        <v>10</v>
      </c>
      <c r="G2017" s="7">
        <v>30</v>
      </c>
      <c r="H2017" s="7">
        <v>45</v>
      </c>
      <c r="I2017" s="7">
        <f>SUM(HousingProblemsTbl5[[#This Row],[T7_est109]:[T7_est151]])</f>
        <v>85</v>
      </c>
      <c r="J2017" s="5">
        <f>IFERROR(HousingProblemsTbl5[[#This Row],[Total Rental Units with Severe Housing Problems and Equal to or less than 80% AMI]]/HousingProblemsTbl5[[#This Row],[Total Rental Units Equal to or less than 80% AMI]], "-")</f>
        <v>0.28235294117647058</v>
      </c>
    </row>
    <row r="2018" spans="1:10" x14ac:dyDescent="0.2">
      <c r="A2018">
        <v>13153020108</v>
      </c>
      <c r="B2018" s="7">
        <v>160</v>
      </c>
      <c r="C2018" s="7">
        <v>75</v>
      </c>
      <c r="D2018" s="7">
        <v>0</v>
      </c>
      <c r="E2018" s="7">
        <f>SUM(HousingProblemsTbl5[[#This Row],[T2_est77]:[T2_est91]])</f>
        <v>235</v>
      </c>
      <c r="F2018" s="7">
        <v>175</v>
      </c>
      <c r="G2018" s="7">
        <v>265</v>
      </c>
      <c r="H2018" s="7">
        <v>125</v>
      </c>
      <c r="I2018" s="7">
        <f>SUM(HousingProblemsTbl5[[#This Row],[T7_est109]:[T7_est151]])</f>
        <v>565</v>
      </c>
      <c r="J2018" s="5">
        <f>IFERROR(HousingProblemsTbl5[[#This Row],[Total Rental Units with Severe Housing Problems and Equal to or less than 80% AMI]]/HousingProblemsTbl5[[#This Row],[Total Rental Units Equal to or less than 80% AMI]], "-")</f>
        <v>0.41592920353982299</v>
      </c>
    </row>
    <row r="2019" spans="1:10" x14ac:dyDescent="0.2">
      <c r="A2019">
        <v>13153020110</v>
      </c>
      <c r="B2019" s="7">
        <v>150</v>
      </c>
      <c r="C2019" s="7">
        <v>0</v>
      </c>
      <c r="D2019" s="7">
        <v>105</v>
      </c>
      <c r="E2019" s="7">
        <f>SUM(HousingProblemsTbl5[[#This Row],[T2_est77]:[T2_est91]])</f>
        <v>255</v>
      </c>
      <c r="F2019" s="7">
        <v>150</v>
      </c>
      <c r="G2019" s="7">
        <v>215</v>
      </c>
      <c r="H2019" s="7">
        <v>440</v>
      </c>
      <c r="I2019" s="7">
        <f>SUM(HousingProblemsTbl5[[#This Row],[T7_est109]:[T7_est151]])</f>
        <v>805</v>
      </c>
      <c r="J2019" s="5">
        <f>IFERROR(HousingProblemsTbl5[[#This Row],[Total Rental Units with Severe Housing Problems and Equal to or less than 80% AMI]]/HousingProblemsTbl5[[#This Row],[Total Rental Units Equal to or less than 80% AMI]], "-")</f>
        <v>0.31677018633540371</v>
      </c>
    </row>
    <row r="2020" spans="1:10" x14ac:dyDescent="0.2">
      <c r="A2020">
        <v>13153020111</v>
      </c>
      <c r="B2020" s="7">
        <v>55</v>
      </c>
      <c r="C2020" s="7">
        <v>0</v>
      </c>
      <c r="D2020" s="7">
        <v>0</v>
      </c>
      <c r="E2020" s="7">
        <f>SUM(HousingProblemsTbl5[[#This Row],[T2_est77]:[T2_est91]])</f>
        <v>55</v>
      </c>
      <c r="F2020" s="7">
        <v>105</v>
      </c>
      <c r="G2020" s="7">
        <v>50</v>
      </c>
      <c r="H2020" s="7">
        <v>75</v>
      </c>
      <c r="I2020" s="7">
        <f>SUM(HousingProblemsTbl5[[#This Row],[T7_est109]:[T7_est151]])</f>
        <v>230</v>
      </c>
      <c r="J2020" s="5">
        <f>IFERROR(HousingProblemsTbl5[[#This Row],[Total Rental Units with Severe Housing Problems and Equal to or less than 80% AMI]]/HousingProblemsTbl5[[#This Row],[Total Rental Units Equal to or less than 80% AMI]], "-")</f>
        <v>0.2391304347826087</v>
      </c>
    </row>
    <row r="2021" spans="1:10" x14ac:dyDescent="0.2">
      <c r="A2021">
        <v>13153020112</v>
      </c>
      <c r="B2021" s="7">
        <v>30</v>
      </c>
      <c r="C2021" s="7">
        <v>40</v>
      </c>
      <c r="D2021" s="7">
        <v>0</v>
      </c>
      <c r="E2021" s="7">
        <f>SUM(HousingProblemsTbl5[[#This Row],[T2_est77]:[T2_est91]])</f>
        <v>70</v>
      </c>
      <c r="F2021" s="7">
        <v>30</v>
      </c>
      <c r="G2021" s="7">
        <v>40</v>
      </c>
      <c r="H2021" s="7">
        <v>110</v>
      </c>
      <c r="I2021" s="7">
        <f>SUM(HousingProblemsTbl5[[#This Row],[T7_est109]:[T7_est151]])</f>
        <v>180</v>
      </c>
      <c r="J2021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2022" spans="1:10" x14ac:dyDescent="0.2">
      <c r="A2022">
        <v>13153020113</v>
      </c>
      <c r="B2022" s="7">
        <v>150</v>
      </c>
      <c r="C2022" s="7">
        <v>110</v>
      </c>
      <c r="D2022" s="7">
        <v>0</v>
      </c>
      <c r="E2022" s="7">
        <f>SUM(HousingProblemsTbl5[[#This Row],[T2_est77]:[T2_est91]])</f>
        <v>260</v>
      </c>
      <c r="F2022" s="7">
        <v>150</v>
      </c>
      <c r="G2022" s="7">
        <v>110</v>
      </c>
      <c r="H2022" s="7">
        <v>155</v>
      </c>
      <c r="I2022" s="7">
        <f>SUM(HousingProblemsTbl5[[#This Row],[T7_est109]:[T7_est151]])</f>
        <v>415</v>
      </c>
      <c r="J2022" s="5">
        <f>IFERROR(HousingProblemsTbl5[[#This Row],[Total Rental Units with Severe Housing Problems and Equal to or less than 80% AMI]]/HousingProblemsTbl5[[#This Row],[Total Rental Units Equal to or less than 80% AMI]], "-")</f>
        <v>0.62650602409638556</v>
      </c>
    </row>
    <row r="2023" spans="1:10" x14ac:dyDescent="0.2">
      <c r="A2023">
        <v>13153020200</v>
      </c>
      <c r="B2023" s="7">
        <v>310</v>
      </c>
      <c r="C2023" s="7">
        <v>25</v>
      </c>
      <c r="D2023" s="7">
        <v>95</v>
      </c>
      <c r="E2023" s="7">
        <f>SUM(HousingProblemsTbl5[[#This Row],[T2_est77]:[T2_est91]])</f>
        <v>430</v>
      </c>
      <c r="F2023" s="7">
        <v>325</v>
      </c>
      <c r="G2023" s="7">
        <v>420</v>
      </c>
      <c r="H2023" s="7">
        <v>325</v>
      </c>
      <c r="I2023" s="7">
        <f>SUM(HousingProblemsTbl5[[#This Row],[T7_est109]:[T7_est151]])</f>
        <v>1070</v>
      </c>
      <c r="J2023" s="5">
        <f>IFERROR(HousingProblemsTbl5[[#This Row],[Total Rental Units with Severe Housing Problems and Equal to or less than 80% AMI]]/HousingProblemsTbl5[[#This Row],[Total Rental Units Equal to or less than 80% AMI]], "-")</f>
        <v>0.40186915887850466</v>
      </c>
    </row>
    <row r="2024" spans="1:10" x14ac:dyDescent="0.2">
      <c r="A2024">
        <v>13153020301</v>
      </c>
      <c r="B2024" s="7">
        <v>60</v>
      </c>
      <c r="C2024" s="7">
        <v>0</v>
      </c>
      <c r="D2024" s="7">
        <v>0</v>
      </c>
      <c r="E2024" s="7">
        <f>SUM(HousingProblemsTbl5[[#This Row],[T2_est77]:[T2_est91]])</f>
        <v>60</v>
      </c>
      <c r="F2024" s="7">
        <v>120</v>
      </c>
      <c r="G2024" s="7">
        <v>40</v>
      </c>
      <c r="H2024" s="7">
        <v>35</v>
      </c>
      <c r="I2024" s="7">
        <f>SUM(HousingProblemsTbl5[[#This Row],[T7_est109]:[T7_est151]])</f>
        <v>195</v>
      </c>
      <c r="J2024" s="5">
        <f>IFERROR(HousingProblemsTbl5[[#This Row],[Total Rental Units with Severe Housing Problems and Equal to or less than 80% AMI]]/HousingProblemsTbl5[[#This Row],[Total Rental Units Equal to or less than 80% AMI]], "-")</f>
        <v>0.30769230769230771</v>
      </c>
    </row>
    <row r="2025" spans="1:10" x14ac:dyDescent="0.2">
      <c r="A2025">
        <v>13153020302</v>
      </c>
      <c r="B2025" s="7">
        <v>230</v>
      </c>
      <c r="C2025" s="7">
        <v>30</v>
      </c>
      <c r="D2025" s="7">
        <v>0</v>
      </c>
      <c r="E2025" s="7">
        <f>SUM(HousingProblemsTbl5[[#This Row],[T2_est77]:[T2_est91]])</f>
        <v>260</v>
      </c>
      <c r="F2025" s="7">
        <v>430</v>
      </c>
      <c r="G2025" s="7">
        <v>310</v>
      </c>
      <c r="H2025" s="7">
        <v>90</v>
      </c>
      <c r="I2025" s="7">
        <f>SUM(HousingProblemsTbl5[[#This Row],[T7_est109]:[T7_est151]])</f>
        <v>830</v>
      </c>
      <c r="J2025" s="5">
        <f>IFERROR(HousingProblemsTbl5[[#This Row],[Total Rental Units with Severe Housing Problems and Equal to or less than 80% AMI]]/HousingProblemsTbl5[[#This Row],[Total Rental Units Equal to or less than 80% AMI]], "-")</f>
        <v>0.31325301204819278</v>
      </c>
    </row>
    <row r="2026" spans="1:10" x14ac:dyDescent="0.2">
      <c r="A2026">
        <v>13153020400</v>
      </c>
      <c r="B2026" s="7">
        <v>310</v>
      </c>
      <c r="C2026" s="7">
        <v>10</v>
      </c>
      <c r="D2026" s="7">
        <v>0</v>
      </c>
      <c r="E2026" s="7">
        <f>SUM(HousingProblemsTbl5[[#This Row],[T2_est77]:[T2_est91]])</f>
        <v>320</v>
      </c>
      <c r="F2026" s="7">
        <v>440</v>
      </c>
      <c r="G2026" s="7">
        <v>50</v>
      </c>
      <c r="H2026" s="7">
        <v>120</v>
      </c>
      <c r="I2026" s="7">
        <f>SUM(HousingProblemsTbl5[[#This Row],[T7_est109]:[T7_est151]])</f>
        <v>610</v>
      </c>
      <c r="J2026" s="5">
        <f>IFERROR(HousingProblemsTbl5[[#This Row],[Total Rental Units with Severe Housing Problems and Equal to or less than 80% AMI]]/HousingProblemsTbl5[[#This Row],[Total Rental Units Equal to or less than 80% AMI]], "-")</f>
        <v>0.52459016393442626</v>
      </c>
    </row>
    <row r="2027" spans="1:10" x14ac:dyDescent="0.2">
      <c r="A2027">
        <v>13153020600</v>
      </c>
      <c r="B2027" s="7">
        <v>4</v>
      </c>
      <c r="C2027" s="7">
        <v>30</v>
      </c>
      <c r="D2027" s="7">
        <v>20</v>
      </c>
      <c r="E2027" s="7">
        <f>SUM(HousingProblemsTbl5[[#This Row],[T2_est77]:[T2_est91]])</f>
        <v>54</v>
      </c>
      <c r="F2027" s="7">
        <v>10</v>
      </c>
      <c r="G2027" s="7">
        <v>30</v>
      </c>
      <c r="H2027" s="7">
        <v>65</v>
      </c>
      <c r="I2027" s="7">
        <f>SUM(HousingProblemsTbl5[[#This Row],[T7_est109]:[T7_est151]])</f>
        <v>105</v>
      </c>
      <c r="J2027" s="5">
        <f>IFERROR(HousingProblemsTbl5[[#This Row],[Total Rental Units with Severe Housing Problems and Equal to or less than 80% AMI]]/HousingProblemsTbl5[[#This Row],[Total Rental Units Equal to or less than 80% AMI]], "-")</f>
        <v>0.51428571428571423</v>
      </c>
    </row>
    <row r="2028" spans="1:10" x14ac:dyDescent="0.2">
      <c r="A2028">
        <v>13153020700</v>
      </c>
      <c r="B2028" s="7">
        <v>200</v>
      </c>
      <c r="C2028" s="7">
        <v>90</v>
      </c>
      <c r="D2028" s="7">
        <v>0</v>
      </c>
      <c r="E2028" s="7">
        <f>SUM(HousingProblemsTbl5[[#This Row],[T2_est77]:[T2_est91]])</f>
        <v>290</v>
      </c>
      <c r="F2028" s="7">
        <v>335</v>
      </c>
      <c r="G2028" s="7">
        <v>155</v>
      </c>
      <c r="H2028" s="7">
        <v>175</v>
      </c>
      <c r="I2028" s="7">
        <f>SUM(HousingProblemsTbl5[[#This Row],[T7_est109]:[T7_est151]])</f>
        <v>665</v>
      </c>
      <c r="J2028" s="5">
        <f>IFERROR(HousingProblemsTbl5[[#This Row],[Total Rental Units with Severe Housing Problems and Equal to or less than 80% AMI]]/HousingProblemsTbl5[[#This Row],[Total Rental Units Equal to or less than 80% AMI]], "-")</f>
        <v>0.43609022556390975</v>
      </c>
    </row>
    <row r="2029" spans="1:10" x14ac:dyDescent="0.2">
      <c r="A2029">
        <v>13153020800</v>
      </c>
      <c r="B2029" s="7">
        <v>60</v>
      </c>
      <c r="C2029" s="7">
        <v>25</v>
      </c>
      <c r="D2029" s="7">
        <v>30</v>
      </c>
      <c r="E2029" s="7">
        <f>SUM(HousingProblemsTbl5[[#This Row],[T2_est77]:[T2_est91]])</f>
        <v>115</v>
      </c>
      <c r="F2029" s="7">
        <v>60</v>
      </c>
      <c r="G2029" s="7">
        <v>50</v>
      </c>
      <c r="H2029" s="7">
        <v>165</v>
      </c>
      <c r="I2029" s="7">
        <f>SUM(HousingProblemsTbl5[[#This Row],[T7_est109]:[T7_est151]])</f>
        <v>275</v>
      </c>
      <c r="J2029" s="5">
        <f>IFERROR(HousingProblemsTbl5[[#This Row],[Total Rental Units with Severe Housing Problems and Equal to or less than 80% AMI]]/HousingProblemsTbl5[[#This Row],[Total Rental Units Equal to or less than 80% AMI]], "-")</f>
        <v>0.41818181818181815</v>
      </c>
    </row>
    <row r="2030" spans="1:10" x14ac:dyDescent="0.2">
      <c r="A2030">
        <v>13153020900</v>
      </c>
      <c r="B2030" s="7">
        <v>25</v>
      </c>
      <c r="C2030" s="7">
        <v>120</v>
      </c>
      <c r="D2030" s="7">
        <v>35</v>
      </c>
      <c r="E2030" s="7">
        <f>SUM(HousingProblemsTbl5[[#This Row],[T2_est77]:[T2_est91]])</f>
        <v>180</v>
      </c>
      <c r="F2030" s="7">
        <v>25</v>
      </c>
      <c r="G2030" s="7">
        <v>120</v>
      </c>
      <c r="H2030" s="7">
        <v>150</v>
      </c>
      <c r="I2030" s="7">
        <f>SUM(HousingProblemsTbl5[[#This Row],[T7_est109]:[T7_est151]])</f>
        <v>295</v>
      </c>
      <c r="J2030" s="5">
        <f>IFERROR(HousingProblemsTbl5[[#This Row],[Total Rental Units with Severe Housing Problems and Equal to or less than 80% AMI]]/HousingProblemsTbl5[[#This Row],[Total Rental Units Equal to or less than 80% AMI]], "-")</f>
        <v>0.61016949152542377</v>
      </c>
    </row>
    <row r="2031" spans="1:10" x14ac:dyDescent="0.2">
      <c r="A2031">
        <v>13153021001</v>
      </c>
      <c r="B2031" s="7">
        <v>110</v>
      </c>
      <c r="C2031" s="7">
        <v>0</v>
      </c>
      <c r="D2031" s="7">
        <v>0</v>
      </c>
      <c r="E2031" s="7">
        <f>SUM(HousingProblemsTbl5[[#This Row],[T2_est77]:[T2_est91]])</f>
        <v>110</v>
      </c>
      <c r="F2031" s="7">
        <v>135</v>
      </c>
      <c r="G2031" s="7">
        <v>285</v>
      </c>
      <c r="H2031" s="7">
        <v>310</v>
      </c>
      <c r="I2031" s="7">
        <f>SUM(HousingProblemsTbl5[[#This Row],[T7_est109]:[T7_est151]])</f>
        <v>730</v>
      </c>
      <c r="J2031" s="5">
        <f>IFERROR(HousingProblemsTbl5[[#This Row],[Total Rental Units with Severe Housing Problems and Equal to or less than 80% AMI]]/HousingProblemsTbl5[[#This Row],[Total Rental Units Equal to or less than 80% AMI]], "-")</f>
        <v>0.15068493150684931</v>
      </c>
    </row>
    <row r="2032" spans="1:10" x14ac:dyDescent="0.2">
      <c r="A2032">
        <v>13153021002</v>
      </c>
      <c r="B2032" s="7">
        <v>35</v>
      </c>
      <c r="C2032" s="7">
        <v>0</v>
      </c>
      <c r="D2032" s="7">
        <v>60</v>
      </c>
      <c r="E2032" s="7">
        <f>SUM(HousingProblemsTbl5[[#This Row],[T2_est77]:[T2_est91]])</f>
        <v>95</v>
      </c>
      <c r="F2032" s="7">
        <v>35</v>
      </c>
      <c r="G2032" s="7">
        <v>25</v>
      </c>
      <c r="H2032" s="7">
        <v>130</v>
      </c>
      <c r="I2032" s="7">
        <f>SUM(HousingProblemsTbl5[[#This Row],[T7_est109]:[T7_est151]])</f>
        <v>190</v>
      </c>
      <c r="J2032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033" spans="1:10" x14ac:dyDescent="0.2">
      <c r="A2033">
        <v>13153021108</v>
      </c>
      <c r="B2033" s="7">
        <v>15</v>
      </c>
      <c r="C2033" s="7">
        <v>20</v>
      </c>
      <c r="D2033" s="7">
        <v>0</v>
      </c>
      <c r="E2033" s="7">
        <f>SUM(HousingProblemsTbl5[[#This Row],[T2_est77]:[T2_est91]])</f>
        <v>35</v>
      </c>
      <c r="F2033" s="7">
        <v>35</v>
      </c>
      <c r="G2033" s="7">
        <v>50</v>
      </c>
      <c r="H2033" s="7">
        <v>80</v>
      </c>
      <c r="I2033" s="7">
        <f>SUM(HousingProblemsTbl5[[#This Row],[T7_est109]:[T7_est151]])</f>
        <v>165</v>
      </c>
      <c r="J2033" s="5">
        <f>IFERROR(HousingProblemsTbl5[[#This Row],[Total Rental Units with Severe Housing Problems and Equal to or less than 80% AMI]]/HousingProblemsTbl5[[#This Row],[Total Rental Units Equal to or less than 80% AMI]], "-")</f>
        <v>0.21212121212121213</v>
      </c>
    </row>
    <row r="2034" spans="1:10" x14ac:dyDescent="0.2">
      <c r="A2034">
        <v>13153021114</v>
      </c>
      <c r="B2034" s="7">
        <v>70</v>
      </c>
      <c r="C2034" s="7">
        <v>0</v>
      </c>
      <c r="D2034" s="7">
        <v>0</v>
      </c>
      <c r="E2034" s="7">
        <f>SUM(HousingProblemsTbl5[[#This Row],[T2_est77]:[T2_est91]])</f>
        <v>70</v>
      </c>
      <c r="F2034" s="7">
        <v>70</v>
      </c>
      <c r="G2034" s="7">
        <v>0</v>
      </c>
      <c r="H2034" s="7">
        <v>0</v>
      </c>
      <c r="I2034" s="7">
        <f>SUM(HousingProblemsTbl5[[#This Row],[T7_est109]:[T7_est151]])</f>
        <v>70</v>
      </c>
      <c r="J203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035" spans="1:10" x14ac:dyDescent="0.2">
      <c r="A2035">
        <v>13153021115</v>
      </c>
      <c r="B2035" s="7">
        <v>65</v>
      </c>
      <c r="C2035" s="7">
        <v>0</v>
      </c>
      <c r="D2035" s="7">
        <v>0</v>
      </c>
      <c r="E2035" s="7">
        <f>SUM(HousingProblemsTbl5[[#This Row],[T2_est77]:[T2_est91]])</f>
        <v>65</v>
      </c>
      <c r="F2035" s="7">
        <v>105</v>
      </c>
      <c r="G2035" s="7">
        <v>0</v>
      </c>
      <c r="H2035" s="7">
        <v>35</v>
      </c>
      <c r="I2035" s="7">
        <f>SUM(HousingProblemsTbl5[[#This Row],[T7_est109]:[T7_est151]])</f>
        <v>140</v>
      </c>
      <c r="J2035" s="5">
        <f>IFERROR(HousingProblemsTbl5[[#This Row],[Total Rental Units with Severe Housing Problems and Equal to or less than 80% AMI]]/HousingProblemsTbl5[[#This Row],[Total Rental Units Equal to or less than 80% AMI]], "-")</f>
        <v>0.4642857142857143</v>
      </c>
    </row>
    <row r="2036" spans="1:10" x14ac:dyDescent="0.2">
      <c r="A2036">
        <v>13153021116</v>
      </c>
      <c r="B2036" s="7">
        <v>135</v>
      </c>
      <c r="C2036" s="7">
        <v>50</v>
      </c>
      <c r="D2036" s="7">
        <v>0</v>
      </c>
      <c r="E2036" s="7">
        <f>SUM(HousingProblemsTbl5[[#This Row],[T2_est77]:[T2_est91]])</f>
        <v>185</v>
      </c>
      <c r="F2036" s="7">
        <v>180</v>
      </c>
      <c r="G2036" s="7">
        <v>130</v>
      </c>
      <c r="H2036" s="7">
        <v>120</v>
      </c>
      <c r="I2036" s="7">
        <f>SUM(HousingProblemsTbl5[[#This Row],[T7_est109]:[T7_est151]])</f>
        <v>430</v>
      </c>
      <c r="J2036" s="5">
        <f>IFERROR(HousingProblemsTbl5[[#This Row],[Total Rental Units with Severe Housing Problems and Equal to or less than 80% AMI]]/HousingProblemsTbl5[[#This Row],[Total Rental Units Equal to or less than 80% AMI]], "-")</f>
        <v>0.43023255813953487</v>
      </c>
    </row>
    <row r="2037" spans="1:10" x14ac:dyDescent="0.2">
      <c r="A2037">
        <v>13153021117</v>
      </c>
      <c r="B2037" s="7">
        <v>50</v>
      </c>
      <c r="C2037" s="7">
        <v>0</v>
      </c>
      <c r="D2037" s="7">
        <v>0</v>
      </c>
      <c r="E2037" s="7">
        <f>SUM(HousingProblemsTbl5[[#This Row],[T2_est77]:[T2_est91]])</f>
        <v>50</v>
      </c>
      <c r="F2037" s="7">
        <v>50</v>
      </c>
      <c r="G2037" s="7">
        <v>15</v>
      </c>
      <c r="H2037" s="7">
        <v>165</v>
      </c>
      <c r="I2037" s="7">
        <f>SUM(HousingProblemsTbl5[[#This Row],[T7_est109]:[T7_est151]])</f>
        <v>230</v>
      </c>
      <c r="J2037" s="5">
        <f>IFERROR(HousingProblemsTbl5[[#This Row],[Total Rental Units with Severe Housing Problems and Equal to or less than 80% AMI]]/HousingProblemsTbl5[[#This Row],[Total Rental Units Equal to or less than 80% AMI]], "-")</f>
        <v>0.21739130434782608</v>
      </c>
    </row>
    <row r="2038" spans="1:10" x14ac:dyDescent="0.2">
      <c r="A2038">
        <v>13153021118</v>
      </c>
      <c r="B2038" s="7">
        <v>150</v>
      </c>
      <c r="C2038" s="7">
        <v>0</v>
      </c>
      <c r="D2038" s="7">
        <v>0</v>
      </c>
      <c r="E2038" s="7">
        <f>SUM(HousingProblemsTbl5[[#This Row],[T2_est77]:[T2_est91]])</f>
        <v>150</v>
      </c>
      <c r="F2038" s="7">
        <v>240</v>
      </c>
      <c r="G2038" s="7">
        <v>100</v>
      </c>
      <c r="H2038" s="7">
        <v>165</v>
      </c>
      <c r="I2038" s="7">
        <f>SUM(HousingProblemsTbl5[[#This Row],[T7_est109]:[T7_est151]])</f>
        <v>505</v>
      </c>
      <c r="J2038" s="5">
        <f>IFERROR(HousingProblemsTbl5[[#This Row],[Total Rental Units with Severe Housing Problems and Equal to or less than 80% AMI]]/HousingProblemsTbl5[[#This Row],[Total Rental Units Equal to or less than 80% AMI]], "-")</f>
        <v>0.29702970297029702</v>
      </c>
    </row>
    <row r="2039" spans="1:10" x14ac:dyDescent="0.2">
      <c r="A2039">
        <v>13153021119</v>
      </c>
      <c r="B2039" s="7">
        <v>75</v>
      </c>
      <c r="C2039" s="7">
        <v>15</v>
      </c>
      <c r="D2039" s="7">
        <v>0</v>
      </c>
      <c r="E2039" s="7">
        <f>SUM(HousingProblemsTbl5[[#This Row],[T2_est77]:[T2_est91]])</f>
        <v>90</v>
      </c>
      <c r="F2039" s="7">
        <v>75</v>
      </c>
      <c r="G2039" s="7">
        <v>40</v>
      </c>
      <c r="H2039" s="7">
        <v>205</v>
      </c>
      <c r="I2039" s="7">
        <f>SUM(HousingProblemsTbl5[[#This Row],[T7_est109]:[T7_est151]])</f>
        <v>320</v>
      </c>
      <c r="J2039" s="5">
        <f>IFERROR(HousingProblemsTbl5[[#This Row],[Total Rental Units with Severe Housing Problems and Equal to or less than 80% AMI]]/HousingProblemsTbl5[[#This Row],[Total Rental Units Equal to or less than 80% AMI]], "-")</f>
        <v>0.28125</v>
      </c>
    </row>
    <row r="2040" spans="1:10" x14ac:dyDescent="0.2">
      <c r="A2040">
        <v>13153021120</v>
      </c>
      <c r="B2040" s="7">
        <v>50</v>
      </c>
      <c r="C2040" s="7">
        <v>65</v>
      </c>
      <c r="D2040" s="7">
        <v>0</v>
      </c>
      <c r="E2040" s="7">
        <f>SUM(HousingProblemsTbl5[[#This Row],[T2_est77]:[T2_est91]])</f>
        <v>115</v>
      </c>
      <c r="F2040" s="7">
        <v>65</v>
      </c>
      <c r="G2040" s="7">
        <v>150</v>
      </c>
      <c r="H2040" s="7">
        <v>110</v>
      </c>
      <c r="I2040" s="7">
        <f>SUM(HousingProblemsTbl5[[#This Row],[T7_est109]:[T7_est151]])</f>
        <v>325</v>
      </c>
      <c r="J2040" s="5">
        <f>IFERROR(HousingProblemsTbl5[[#This Row],[Total Rental Units with Severe Housing Problems and Equal to or less than 80% AMI]]/HousingProblemsTbl5[[#This Row],[Total Rental Units Equal to or less than 80% AMI]], "-")</f>
        <v>0.35384615384615387</v>
      </c>
    </row>
    <row r="2041" spans="1:10" x14ac:dyDescent="0.2">
      <c r="A2041">
        <v>13153021121</v>
      </c>
      <c r="B2041" s="7">
        <v>0</v>
      </c>
      <c r="C2041" s="7">
        <v>0</v>
      </c>
      <c r="D2041" s="7">
        <v>0</v>
      </c>
      <c r="E2041" s="7">
        <f>SUM(HousingProblemsTbl5[[#This Row],[T2_est77]:[T2_est91]])</f>
        <v>0</v>
      </c>
      <c r="F2041" s="7">
        <v>0</v>
      </c>
      <c r="G2041" s="7">
        <v>0</v>
      </c>
      <c r="H2041" s="7">
        <v>20</v>
      </c>
      <c r="I2041" s="7">
        <f>SUM(HousingProblemsTbl5[[#This Row],[T7_est109]:[T7_est151]])</f>
        <v>20</v>
      </c>
      <c r="J204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42" spans="1:10" x14ac:dyDescent="0.2">
      <c r="A2042">
        <v>13153021122</v>
      </c>
      <c r="B2042" s="7">
        <v>0</v>
      </c>
      <c r="C2042" s="7">
        <v>0</v>
      </c>
      <c r="D2042" s="7">
        <v>0</v>
      </c>
      <c r="E2042" s="7">
        <f>SUM(HousingProblemsTbl5[[#This Row],[T2_est77]:[T2_est91]])</f>
        <v>0</v>
      </c>
      <c r="F2042" s="7">
        <v>0</v>
      </c>
      <c r="G2042" s="7">
        <v>0</v>
      </c>
      <c r="H2042" s="7">
        <v>0</v>
      </c>
      <c r="I2042" s="7">
        <f>SUM(HousingProblemsTbl5[[#This Row],[T7_est109]:[T7_est151]])</f>
        <v>0</v>
      </c>
      <c r="J204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043" spans="1:10" x14ac:dyDescent="0.2">
      <c r="A2043">
        <v>13153021123</v>
      </c>
      <c r="B2043" s="7">
        <v>0</v>
      </c>
      <c r="C2043" s="7">
        <v>100</v>
      </c>
      <c r="D2043" s="7">
        <v>0</v>
      </c>
      <c r="E2043" s="7">
        <f>SUM(HousingProblemsTbl5[[#This Row],[T2_est77]:[T2_est91]])</f>
        <v>100</v>
      </c>
      <c r="F2043" s="7">
        <v>40</v>
      </c>
      <c r="G2043" s="7">
        <v>175</v>
      </c>
      <c r="H2043" s="7">
        <v>90</v>
      </c>
      <c r="I2043" s="7">
        <f>SUM(HousingProblemsTbl5[[#This Row],[T7_est109]:[T7_est151]])</f>
        <v>305</v>
      </c>
      <c r="J2043" s="5">
        <f>IFERROR(HousingProblemsTbl5[[#This Row],[Total Rental Units with Severe Housing Problems and Equal to or less than 80% AMI]]/HousingProblemsTbl5[[#This Row],[Total Rental Units Equal to or less than 80% AMI]], "-")</f>
        <v>0.32786885245901637</v>
      </c>
    </row>
    <row r="2044" spans="1:10" x14ac:dyDescent="0.2">
      <c r="A2044">
        <v>13153021124</v>
      </c>
      <c r="B2044" s="7">
        <v>0</v>
      </c>
      <c r="C2044" s="7">
        <v>0</v>
      </c>
      <c r="D2044" s="7">
        <v>0</v>
      </c>
      <c r="E2044" s="7">
        <f>SUM(HousingProblemsTbl5[[#This Row],[T2_est77]:[T2_est91]])</f>
        <v>0</v>
      </c>
      <c r="F2044" s="7">
        <v>0</v>
      </c>
      <c r="G2044" s="7">
        <v>0</v>
      </c>
      <c r="H2044" s="7">
        <v>40</v>
      </c>
      <c r="I2044" s="7">
        <f>SUM(HousingProblemsTbl5[[#This Row],[T7_est109]:[T7_est151]])</f>
        <v>40</v>
      </c>
      <c r="J204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45" spans="1:10" x14ac:dyDescent="0.2">
      <c r="A2045">
        <v>13153021125</v>
      </c>
      <c r="B2045" s="7">
        <v>45</v>
      </c>
      <c r="C2045" s="7">
        <v>95</v>
      </c>
      <c r="D2045" s="7">
        <v>0</v>
      </c>
      <c r="E2045" s="7">
        <f>SUM(HousingProblemsTbl5[[#This Row],[T2_est77]:[T2_est91]])</f>
        <v>140</v>
      </c>
      <c r="F2045" s="7">
        <v>45</v>
      </c>
      <c r="G2045" s="7">
        <v>95</v>
      </c>
      <c r="H2045" s="7">
        <v>60</v>
      </c>
      <c r="I2045" s="7">
        <f>SUM(HousingProblemsTbl5[[#This Row],[T7_est109]:[T7_est151]])</f>
        <v>200</v>
      </c>
      <c r="J2045" s="5">
        <f>IFERROR(HousingProblemsTbl5[[#This Row],[Total Rental Units with Severe Housing Problems and Equal to or less than 80% AMI]]/HousingProblemsTbl5[[#This Row],[Total Rental Units Equal to or less than 80% AMI]], "-")</f>
        <v>0.7</v>
      </c>
    </row>
    <row r="2046" spans="1:10" x14ac:dyDescent="0.2">
      <c r="A2046">
        <v>13153021203</v>
      </c>
      <c r="B2046" s="7">
        <v>0</v>
      </c>
      <c r="C2046" s="7">
        <v>0</v>
      </c>
      <c r="D2046" s="7">
        <v>0</v>
      </c>
      <c r="E2046" s="7">
        <f>SUM(HousingProblemsTbl5[[#This Row],[T2_est77]:[T2_est91]])</f>
        <v>0</v>
      </c>
      <c r="F2046" s="7">
        <v>0</v>
      </c>
      <c r="G2046" s="7">
        <v>15</v>
      </c>
      <c r="H2046" s="7">
        <v>0</v>
      </c>
      <c r="I2046" s="7">
        <f>SUM(HousingProblemsTbl5[[#This Row],[T7_est109]:[T7_est151]])</f>
        <v>15</v>
      </c>
      <c r="J20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47" spans="1:10" x14ac:dyDescent="0.2">
      <c r="A2047">
        <v>13153021204</v>
      </c>
      <c r="B2047" s="7">
        <v>25</v>
      </c>
      <c r="C2047" s="7">
        <v>0</v>
      </c>
      <c r="D2047" s="7">
        <v>0</v>
      </c>
      <c r="E2047" s="7">
        <f>SUM(HousingProblemsTbl5[[#This Row],[T2_est77]:[T2_est91]])</f>
        <v>25</v>
      </c>
      <c r="F2047" s="7">
        <v>25</v>
      </c>
      <c r="G2047" s="7">
        <v>60</v>
      </c>
      <c r="H2047" s="7">
        <v>95</v>
      </c>
      <c r="I2047" s="7">
        <f>SUM(HousingProblemsTbl5[[#This Row],[T7_est109]:[T7_est151]])</f>
        <v>180</v>
      </c>
      <c r="J2047" s="5">
        <f>IFERROR(HousingProblemsTbl5[[#This Row],[Total Rental Units with Severe Housing Problems and Equal to or less than 80% AMI]]/HousingProblemsTbl5[[#This Row],[Total Rental Units Equal to or less than 80% AMI]], "-")</f>
        <v>0.1388888888888889</v>
      </c>
    </row>
    <row r="2048" spans="1:10" x14ac:dyDescent="0.2">
      <c r="A2048">
        <v>13153021205</v>
      </c>
      <c r="B2048" s="7">
        <v>80</v>
      </c>
      <c r="C2048" s="7">
        <v>20</v>
      </c>
      <c r="D2048" s="7">
        <v>0</v>
      </c>
      <c r="E2048" s="7">
        <f>SUM(HousingProblemsTbl5[[#This Row],[T2_est77]:[T2_est91]])</f>
        <v>100</v>
      </c>
      <c r="F2048" s="7">
        <v>80</v>
      </c>
      <c r="G2048" s="7">
        <v>20</v>
      </c>
      <c r="H2048" s="7">
        <v>150</v>
      </c>
      <c r="I2048" s="7">
        <f>SUM(HousingProblemsTbl5[[#This Row],[T7_est109]:[T7_est151]])</f>
        <v>250</v>
      </c>
      <c r="J2048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049" spans="1:10" x14ac:dyDescent="0.2">
      <c r="A2049">
        <v>13153021206</v>
      </c>
      <c r="B2049" s="7">
        <v>40</v>
      </c>
      <c r="C2049" s="7">
        <v>0</v>
      </c>
      <c r="D2049" s="7">
        <v>0</v>
      </c>
      <c r="E2049" s="7">
        <f>SUM(HousingProblemsTbl5[[#This Row],[T2_est77]:[T2_est91]])</f>
        <v>40</v>
      </c>
      <c r="F2049" s="7">
        <v>210</v>
      </c>
      <c r="G2049" s="7">
        <v>305</v>
      </c>
      <c r="H2049" s="7">
        <v>35</v>
      </c>
      <c r="I2049" s="7">
        <f>SUM(HousingProblemsTbl5[[#This Row],[T7_est109]:[T7_est151]])</f>
        <v>550</v>
      </c>
      <c r="J2049" s="5">
        <f>IFERROR(HousingProblemsTbl5[[#This Row],[Total Rental Units with Severe Housing Problems and Equal to or less than 80% AMI]]/HousingProblemsTbl5[[#This Row],[Total Rental Units Equal to or less than 80% AMI]], "-")</f>
        <v>7.2727272727272724E-2</v>
      </c>
    </row>
    <row r="2050" spans="1:10" x14ac:dyDescent="0.2">
      <c r="A2050">
        <v>13153021300</v>
      </c>
      <c r="B2050" s="7">
        <v>125</v>
      </c>
      <c r="C2050" s="7">
        <v>20</v>
      </c>
      <c r="D2050" s="7">
        <v>0</v>
      </c>
      <c r="E2050" s="7">
        <f>SUM(HousingProblemsTbl5[[#This Row],[T2_est77]:[T2_est91]])</f>
        <v>145</v>
      </c>
      <c r="F2050" s="7">
        <v>230</v>
      </c>
      <c r="G2050" s="7">
        <v>100</v>
      </c>
      <c r="H2050" s="7">
        <v>80</v>
      </c>
      <c r="I2050" s="7">
        <f>SUM(HousingProblemsTbl5[[#This Row],[T7_est109]:[T7_est151]])</f>
        <v>410</v>
      </c>
      <c r="J2050" s="5">
        <f>IFERROR(HousingProblemsTbl5[[#This Row],[Total Rental Units with Severe Housing Problems and Equal to or less than 80% AMI]]/HousingProblemsTbl5[[#This Row],[Total Rental Units Equal to or less than 80% AMI]], "-")</f>
        <v>0.35365853658536583</v>
      </c>
    </row>
    <row r="2051" spans="1:10" x14ac:dyDescent="0.2">
      <c r="A2051">
        <v>13153021401</v>
      </c>
      <c r="B2051" s="7">
        <v>115</v>
      </c>
      <c r="C2051" s="7">
        <v>45</v>
      </c>
      <c r="D2051" s="7">
        <v>0</v>
      </c>
      <c r="E2051" s="7">
        <f>SUM(HousingProblemsTbl5[[#This Row],[T2_est77]:[T2_est91]])</f>
        <v>160</v>
      </c>
      <c r="F2051" s="7">
        <v>150</v>
      </c>
      <c r="G2051" s="7">
        <v>215</v>
      </c>
      <c r="H2051" s="7">
        <v>50</v>
      </c>
      <c r="I2051" s="7">
        <f>SUM(HousingProblemsTbl5[[#This Row],[T7_est109]:[T7_est151]])</f>
        <v>415</v>
      </c>
      <c r="J2051" s="5">
        <f>IFERROR(HousingProblemsTbl5[[#This Row],[Total Rental Units with Severe Housing Problems and Equal to or less than 80% AMI]]/HousingProblemsTbl5[[#This Row],[Total Rental Units Equal to or less than 80% AMI]], "-")</f>
        <v>0.38554216867469882</v>
      </c>
    </row>
    <row r="2052" spans="1:10" x14ac:dyDescent="0.2">
      <c r="A2052">
        <v>13153021402</v>
      </c>
      <c r="B2052" s="7">
        <v>80</v>
      </c>
      <c r="C2052" s="7">
        <v>0</v>
      </c>
      <c r="D2052" s="7">
        <v>40</v>
      </c>
      <c r="E2052" s="7">
        <f>SUM(HousingProblemsTbl5[[#This Row],[T2_est77]:[T2_est91]])</f>
        <v>120</v>
      </c>
      <c r="F2052" s="7">
        <v>80</v>
      </c>
      <c r="G2052" s="7">
        <v>0</v>
      </c>
      <c r="H2052" s="7">
        <v>55</v>
      </c>
      <c r="I2052" s="7">
        <f>SUM(HousingProblemsTbl5[[#This Row],[T7_est109]:[T7_est151]])</f>
        <v>135</v>
      </c>
      <c r="J2052" s="5">
        <f>IFERROR(HousingProblemsTbl5[[#This Row],[Total Rental Units with Severe Housing Problems and Equal to or less than 80% AMI]]/HousingProblemsTbl5[[#This Row],[Total Rental Units Equal to or less than 80% AMI]], "-")</f>
        <v>0.88888888888888884</v>
      </c>
    </row>
    <row r="2053" spans="1:10" x14ac:dyDescent="0.2">
      <c r="A2053">
        <v>13153021501</v>
      </c>
      <c r="B2053" s="7">
        <v>0</v>
      </c>
      <c r="C2053" s="7">
        <v>0</v>
      </c>
      <c r="D2053" s="7">
        <v>0</v>
      </c>
      <c r="E2053" s="7">
        <f>SUM(HousingProblemsTbl5[[#This Row],[T2_est77]:[T2_est91]])</f>
        <v>0</v>
      </c>
      <c r="F2053" s="7">
        <v>0</v>
      </c>
      <c r="G2053" s="7">
        <v>0</v>
      </c>
      <c r="H2053" s="7">
        <v>25</v>
      </c>
      <c r="I2053" s="7">
        <f>SUM(HousingProblemsTbl5[[#This Row],[T7_est109]:[T7_est151]])</f>
        <v>25</v>
      </c>
      <c r="J205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54" spans="1:10" x14ac:dyDescent="0.2">
      <c r="A2054">
        <v>13153021502</v>
      </c>
      <c r="B2054" s="7">
        <v>0</v>
      </c>
      <c r="C2054" s="7">
        <v>4</v>
      </c>
      <c r="D2054" s="7">
        <v>4</v>
      </c>
      <c r="E2054" s="7">
        <f>SUM(HousingProblemsTbl5[[#This Row],[T2_est77]:[T2_est91]])</f>
        <v>8</v>
      </c>
      <c r="F2054" s="7">
        <v>55</v>
      </c>
      <c r="G2054" s="7">
        <v>4</v>
      </c>
      <c r="H2054" s="7">
        <v>70</v>
      </c>
      <c r="I2054" s="7">
        <f>SUM(HousingProblemsTbl5[[#This Row],[T7_est109]:[T7_est151]])</f>
        <v>129</v>
      </c>
      <c r="J2054" s="5">
        <f>IFERROR(HousingProblemsTbl5[[#This Row],[Total Rental Units with Severe Housing Problems and Equal to or less than 80% AMI]]/HousingProblemsTbl5[[#This Row],[Total Rental Units Equal to or less than 80% AMI]], "-")</f>
        <v>6.2015503875968991E-2</v>
      </c>
    </row>
    <row r="2055" spans="1:10" x14ac:dyDescent="0.2">
      <c r="A2055">
        <v>13155950100</v>
      </c>
      <c r="B2055" s="7">
        <v>4</v>
      </c>
      <c r="C2055" s="7">
        <v>0</v>
      </c>
      <c r="D2055" s="7">
        <v>0</v>
      </c>
      <c r="E2055" s="7">
        <f>SUM(HousingProblemsTbl5[[#This Row],[T2_est77]:[T2_est91]])</f>
        <v>4</v>
      </c>
      <c r="F2055" s="7">
        <v>25</v>
      </c>
      <c r="G2055" s="7">
        <v>45</v>
      </c>
      <c r="H2055" s="7">
        <v>30</v>
      </c>
      <c r="I2055" s="7">
        <f>SUM(HousingProblemsTbl5[[#This Row],[T7_est109]:[T7_est151]])</f>
        <v>100</v>
      </c>
      <c r="J2055" s="5">
        <f>IFERROR(HousingProblemsTbl5[[#This Row],[Total Rental Units with Severe Housing Problems and Equal to or less than 80% AMI]]/HousingProblemsTbl5[[#This Row],[Total Rental Units Equal to or less than 80% AMI]], "-")</f>
        <v>0.04</v>
      </c>
    </row>
    <row r="2056" spans="1:10" x14ac:dyDescent="0.2">
      <c r="A2056">
        <v>13155950201</v>
      </c>
      <c r="B2056" s="7">
        <v>15</v>
      </c>
      <c r="C2056" s="7">
        <v>25</v>
      </c>
      <c r="D2056" s="7">
        <v>40</v>
      </c>
      <c r="E2056" s="7">
        <f>SUM(HousingProblemsTbl5[[#This Row],[T2_est77]:[T2_est91]])</f>
        <v>80</v>
      </c>
      <c r="F2056" s="7">
        <v>90</v>
      </c>
      <c r="G2056" s="7">
        <v>110</v>
      </c>
      <c r="H2056" s="7">
        <v>90</v>
      </c>
      <c r="I2056" s="7">
        <f>SUM(HousingProblemsTbl5[[#This Row],[T7_est109]:[T7_est151]])</f>
        <v>290</v>
      </c>
      <c r="J2056" s="5">
        <f>IFERROR(HousingProblemsTbl5[[#This Row],[Total Rental Units with Severe Housing Problems and Equal to or less than 80% AMI]]/HousingProblemsTbl5[[#This Row],[Total Rental Units Equal to or less than 80% AMI]], "-")</f>
        <v>0.27586206896551724</v>
      </c>
    </row>
    <row r="2057" spans="1:10" x14ac:dyDescent="0.2">
      <c r="A2057">
        <v>13155950202</v>
      </c>
      <c r="B2057" s="7">
        <v>80</v>
      </c>
      <c r="C2057" s="7">
        <v>0</v>
      </c>
      <c r="D2057" s="7">
        <v>0</v>
      </c>
      <c r="E2057" s="7">
        <f>SUM(HousingProblemsTbl5[[#This Row],[T2_est77]:[T2_est91]])</f>
        <v>80</v>
      </c>
      <c r="F2057" s="7">
        <v>110</v>
      </c>
      <c r="G2057" s="7">
        <v>150</v>
      </c>
      <c r="H2057" s="7">
        <v>70</v>
      </c>
      <c r="I2057" s="7">
        <f>SUM(HousingProblemsTbl5[[#This Row],[T7_est109]:[T7_est151]])</f>
        <v>330</v>
      </c>
      <c r="J2057" s="5">
        <f>IFERROR(HousingProblemsTbl5[[#This Row],[Total Rental Units with Severe Housing Problems and Equal to or less than 80% AMI]]/HousingProblemsTbl5[[#This Row],[Total Rental Units Equal to or less than 80% AMI]], "-")</f>
        <v>0.24242424242424243</v>
      </c>
    </row>
    <row r="2058" spans="1:10" x14ac:dyDescent="0.2">
      <c r="A2058">
        <v>13157010104</v>
      </c>
      <c r="B2058" s="7">
        <v>50</v>
      </c>
      <c r="C2058" s="7">
        <v>30</v>
      </c>
      <c r="D2058" s="7">
        <v>4</v>
      </c>
      <c r="E2058" s="7">
        <f>SUM(HousingProblemsTbl5[[#This Row],[T2_est77]:[T2_est91]])</f>
        <v>84</v>
      </c>
      <c r="F2058" s="7">
        <v>65</v>
      </c>
      <c r="G2058" s="7">
        <v>120</v>
      </c>
      <c r="H2058" s="7">
        <v>20</v>
      </c>
      <c r="I2058" s="7">
        <f>SUM(HousingProblemsTbl5[[#This Row],[T7_est109]:[T7_est151]])</f>
        <v>205</v>
      </c>
      <c r="J2058" s="5">
        <f>IFERROR(HousingProblemsTbl5[[#This Row],[Total Rental Units with Severe Housing Problems and Equal to or less than 80% AMI]]/HousingProblemsTbl5[[#This Row],[Total Rental Units Equal to or less than 80% AMI]], "-")</f>
        <v>0.40975609756097559</v>
      </c>
    </row>
    <row r="2059" spans="1:10" x14ac:dyDescent="0.2">
      <c r="A2059">
        <v>13157010105</v>
      </c>
      <c r="B2059" s="7">
        <v>0</v>
      </c>
      <c r="C2059" s="7">
        <v>0</v>
      </c>
      <c r="D2059" s="7">
        <v>0</v>
      </c>
      <c r="E2059" s="7">
        <f>SUM(HousingProblemsTbl5[[#This Row],[T2_est77]:[T2_est91]])</f>
        <v>0</v>
      </c>
      <c r="F2059" s="7">
        <v>0</v>
      </c>
      <c r="G2059" s="7">
        <v>0</v>
      </c>
      <c r="H2059" s="7">
        <v>15</v>
      </c>
      <c r="I2059" s="7">
        <f>SUM(HousingProblemsTbl5[[#This Row],[T7_est109]:[T7_est151]])</f>
        <v>15</v>
      </c>
      <c r="J205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60" spans="1:10" x14ac:dyDescent="0.2">
      <c r="A2060">
        <v>13157010106</v>
      </c>
      <c r="B2060" s="7">
        <v>30</v>
      </c>
      <c r="C2060" s="7">
        <v>40</v>
      </c>
      <c r="D2060" s="7">
        <v>0</v>
      </c>
      <c r="E2060" s="7">
        <f>SUM(HousingProblemsTbl5[[#This Row],[T2_est77]:[T2_est91]])</f>
        <v>70</v>
      </c>
      <c r="F2060" s="7">
        <v>60</v>
      </c>
      <c r="G2060" s="7">
        <v>55</v>
      </c>
      <c r="H2060" s="7">
        <v>80</v>
      </c>
      <c r="I2060" s="7">
        <f>SUM(HousingProblemsTbl5[[#This Row],[T7_est109]:[T7_est151]])</f>
        <v>195</v>
      </c>
      <c r="J2060" s="5">
        <f>IFERROR(HousingProblemsTbl5[[#This Row],[Total Rental Units with Severe Housing Problems and Equal to or less than 80% AMI]]/HousingProblemsTbl5[[#This Row],[Total Rental Units Equal to or less than 80% AMI]], "-")</f>
        <v>0.35897435897435898</v>
      </c>
    </row>
    <row r="2061" spans="1:10" x14ac:dyDescent="0.2">
      <c r="A2061">
        <v>13157010107</v>
      </c>
      <c r="B2061" s="7">
        <v>0</v>
      </c>
      <c r="C2061" s="7">
        <v>0</v>
      </c>
      <c r="D2061" s="7">
        <v>0</v>
      </c>
      <c r="E2061" s="7">
        <f>SUM(HousingProblemsTbl5[[#This Row],[T2_est77]:[T2_est91]])</f>
        <v>0</v>
      </c>
      <c r="F2061" s="7">
        <v>0</v>
      </c>
      <c r="G2061" s="7">
        <v>15</v>
      </c>
      <c r="H2061" s="7">
        <v>0</v>
      </c>
      <c r="I2061" s="7">
        <f>SUM(HousingProblemsTbl5[[#This Row],[T7_est109]:[T7_est151]])</f>
        <v>15</v>
      </c>
      <c r="J206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62" spans="1:10" x14ac:dyDescent="0.2">
      <c r="A2062">
        <v>13157010108</v>
      </c>
      <c r="B2062" s="7">
        <v>25</v>
      </c>
      <c r="C2062" s="7">
        <v>10</v>
      </c>
      <c r="D2062" s="7">
        <v>0</v>
      </c>
      <c r="E2062" s="7">
        <f>SUM(HousingProblemsTbl5[[#This Row],[T2_est77]:[T2_est91]])</f>
        <v>35</v>
      </c>
      <c r="F2062" s="7">
        <v>25</v>
      </c>
      <c r="G2062" s="7">
        <v>30</v>
      </c>
      <c r="H2062" s="7">
        <v>150</v>
      </c>
      <c r="I2062" s="7">
        <f>SUM(HousingProblemsTbl5[[#This Row],[T7_est109]:[T7_est151]])</f>
        <v>205</v>
      </c>
      <c r="J2062" s="5">
        <f>IFERROR(HousingProblemsTbl5[[#This Row],[Total Rental Units with Severe Housing Problems and Equal to or less than 80% AMI]]/HousingProblemsTbl5[[#This Row],[Total Rental Units Equal to or less than 80% AMI]], "-")</f>
        <v>0.17073170731707318</v>
      </c>
    </row>
    <row r="2063" spans="1:10" x14ac:dyDescent="0.2">
      <c r="A2063">
        <v>13157010109</v>
      </c>
      <c r="B2063" s="7">
        <v>0</v>
      </c>
      <c r="C2063" s="7">
        <v>0</v>
      </c>
      <c r="D2063" s="7">
        <v>0</v>
      </c>
      <c r="E2063" s="7">
        <f>SUM(HousingProblemsTbl5[[#This Row],[T2_est77]:[T2_est91]])</f>
        <v>0</v>
      </c>
      <c r="F2063" s="7">
        <v>0</v>
      </c>
      <c r="G2063" s="7">
        <v>0</v>
      </c>
      <c r="H2063" s="7">
        <v>0</v>
      </c>
      <c r="I2063" s="7">
        <f>SUM(HousingProblemsTbl5[[#This Row],[T7_est109]:[T7_est151]])</f>
        <v>0</v>
      </c>
      <c r="J206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064" spans="1:10" x14ac:dyDescent="0.2">
      <c r="A2064">
        <v>13157010200</v>
      </c>
      <c r="B2064" s="7">
        <v>25</v>
      </c>
      <c r="C2064" s="7">
        <v>25</v>
      </c>
      <c r="D2064" s="7">
        <v>0</v>
      </c>
      <c r="E2064" s="7">
        <f>SUM(HousingProblemsTbl5[[#This Row],[T2_est77]:[T2_est91]])</f>
        <v>50</v>
      </c>
      <c r="F2064" s="7">
        <v>50</v>
      </c>
      <c r="G2064" s="7">
        <v>135</v>
      </c>
      <c r="H2064" s="7">
        <v>45</v>
      </c>
      <c r="I2064" s="7">
        <f>SUM(HousingProblemsTbl5[[#This Row],[T7_est109]:[T7_est151]])</f>
        <v>230</v>
      </c>
      <c r="J2064" s="5">
        <f>IFERROR(HousingProblemsTbl5[[#This Row],[Total Rental Units with Severe Housing Problems and Equal to or less than 80% AMI]]/HousingProblemsTbl5[[#This Row],[Total Rental Units Equal to or less than 80% AMI]], "-")</f>
        <v>0.21739130434782608</v>
      </c>
    </row>
    <row r="2065" spans="1:10" x14ac:dyDescent="0.2">
      <c r="A2065">
        <v>13157010300</v>
      </c>
      <c r="B2065" s="7">
        <v>90</v>
      </c>
      <c r="C2065" s="7">
        <v>0</v>
      </c>
      <c r="D2065" s="7">
        <v>40</v>
      </c>
      <c r="E2065" s="7">
        <f>SUM(HousingProblemsTbl5[[#This Row],[T2_est77]:[T2_est91]])</f>
        <v>130</v>
      </c>
      <c r="F2065" s="7">
        <v>140</v>
      </c>
      <c r="G2065" s="7">
        <v>170</v>
      </c>
      <c r="H2065" s="7">
        <v>155</v>
      </c>
      <c r="I2065" s="7">
        <f>SUM(HousingProblemsTbl5[[#This Row],[T7_est109]:[T7_est151]])</f>
        <v>465</v>
      </c>
      <c r="J2065" s="5">
        <f>IFERROR(HousingProblemsTbl5[[#This Row],[Total Rental Units with Severe Housing Problems and Equal to or less than 80% AMI]]/HousingProblemsTbl5[[#This Row],[Total Rental Units Equal to or less than 80% AMI]], "-")</f>
        <v>0.27956989247311825</v>
      </c>
    </row>
    <row r="2066" spans="1:10" x14ac:dyDescent="0.2">
      <c r="A2066">
        <v>13157010400</v>
      </c>
      <c r="B2066" s="7">
        <v>90</v>
      </c>
      <c r="C2066" s="7">
        <v>0</v>
      </c>
      <c r="D2066" s="7">
        <v>0</v>
      </c>
      <c r="E2066" s="7">
        <f>SUM(HousingProblemsTbl5[[#This Row],[T2_est77]:[T2_est91]])</f>
        <v>90</v>
      </c>
      <c r="F2066" s="7">
        <v>225</v>
      </c>
      <c r="G2066" s="7">
        <v>115</v>
      </c>
      <c r="H2066" s="7">
        <v>140</v>
      </c>
      <c r="I2066" s="7">
        <f>SUM(HousingProblemsTbl5[[#This Row],[T7_est109]:[T7_est151]])</f>
        <v>480</v>
      </c>
      <c r="J2066" s="5">
        <f>IFERROR(HousingProblemsTbl5[[#This Row],[Total Rental Units with Severe Housing Problems and Equal to or less than 80% AMI]]/HousingProblemsTbl5[[#This Row],[Total Rental Units Equal to or less than 80% AMI]], "-")</f>
        <v>0.1875</v>
      </c>
    </row>
    <row r="2067" spans="1:10" x14ac:dyDescent="0.2">
      <c r="A2067">
        <v>13157010500</v>
      </c>
      <c r="B2067" s="7">
        <v>70</v>
      </c>
      <c r="C2067" s="7">
        <v>0</v>
      </c>
      <c r="D2067" s="7">
        <v>0</v>
      </c>
      <c r="E2067" s="7">
        <f>SUM(HousingProblemsTbl5[[#This Row],[T2_est77]:[T2_est91]])</f>
        <v>70</v>
      </c>
      <c r="F2067" s="7">
        <v>140</v>
      </c>
      <c r="G2067" s="7">
        <v>35</v>
      </c>
      <c r="H2067" s="7">
        <v>170</v>
      </c>
      <c r="I2067" s="7">
        <f>SUM(HousingProblemsTbl5[[#This Row],[T7_est109]:[T7_est151]])</f>
        <v>345</v>
      </c>
      <c r="J2067" s="5">
        <f>IFERROR(HousingProblemsTbl5[[#This Row],[Total Rental Units with Severe Housing Problems and Equal to or less than 80% AMI]]/HousingProblemsTbl5[[#This Row],[Total Rental Units Equal to or less than 80% AMI]], "-")</f>
        <v>0.20289855072463769</v>
      </c>
    </row>
    <row r="2068" spans="1:10" x14ac:dyDescent="0.2">
      <c r="A2068">
        <v>13157010601</v>
      </c>
      <c r="B2068" s="7">
        <v>50</v>
      </c>
      <c r="C2068" s="7">
        <v>35</v>
      </c>
      <c r="D2068" s="7">
        <v>0</v>
      </c>
      <c r="E2068" s="7">
        <f>SUM(HousingProblemsTbl5[[#This Row],[T2_est77]:[T2_est91]])</f>
        <v>85</v>
      </c>
      <c r="F2068" s="7">
        <v>50</v>
      </c>
      <c r="G2068" s="7">
        <v>35</v>
      </c>
      <c r="H2068" s="7">
        <v>65</v>
      </c>
      <c r="I2068" s="7">
        <f>SUM(HousingProblemsTbl5[[#This Row],[T7_est109]:[T7_est151]])</f>
        <v>150</v>
      </c>
      <c r="J2068" s="5">
        <f>IFERROR(HousingProblemsTbl5[[#This Row],[Total Rental Units with Severe Housing Problems and Equal to or less than 80% AMI]]/HousingProblemsTbl5[[#This Row],[Total Rental Units Equal to or less than 80% AMI]], "-")</f>
        <v>0.56666666666666665</v>
      </c>
    </row>
    <row r="2069" spans="1:10" x14ac:dyDescent="0.2">
      <c r="A2069">
        <v>13157010602</v>
      </c>
      <c r="B2069" s="7">
        <v>40</v>
      </c>
      <c r="C2069" s="7">
        <v>10</v>
      </c>
      <c r="D2069" s="7">
        <v>0</v>
      </c>
      <c r="E2069" s="7">
        <f>SUM(HousingProblemsTbl5[[#This Row],[T2_est77]:[T2_est91]])</f>
        <v>50</v>
      </c>
      <c r="F2069" s="7">
        <v>40</v>
      </c>
      <c r="G2069" s="7">
        <v>15</v>
      </c>
      <c r="H2069" s="7">
        <v>30</v>
      </c>
      <c r="I2069" s="7">
        <f>SUM(HousingProblemsTbl5[[#This Row],[T7_est109]:[T7_est151]])</f>
        <v>85</v>
      </c>
      <c r="J2069" s="5">
        <f>IFERROR(HousingProblemsTbl5[[#This Row],[Total Rental Units with Severe Housing Problems and Equal to or less than 80% AMI]]/HousingProblemsTbl5[[#This Row],[Total Rental Units Equal to or less than 80% AMI]], "-")</f>
        <v>0.58823529411764708</v>
      </c>
    </row>
    <row r="2070" spans="1:10" x14ac:dyDescent="0.2">
      <c r="A2070">
        <v>13157010701</v>
      </c>
      <c r="B2070" s="7">
        <v>85</v>
      </c>
      <c r="C2070" s="7">
        <v>10</v>
      </c>
      <c r="D2070" s="7">
        <v>10</v>
      </c>
      <c r="E2070" s="7">
        <f>SUM(HousingProblemsTbl5[[#This Row],[T2_est77]:[T2_est91]])</f>
        <v>105</v>
      </c>
      <c r="F2070" s="7">
        <v>85</v>
      </c>
      <c r="G2070" s="7">
        <v>55</v>
      </c>
      <c r="H2070" s="7">
        <v>55</v>
      </c>
      <c r="I2070" s="7">
        <f>SUM(HousingProblemsTbl5[[#This Row],[T7_est109]:[T7_est151]])</f>
        <v>195</v>
      </c>
      <c r="J2070" s="5">
        <f>IFERROR(HousingProblemsTbl5[[#This Row],[Total Rental Units with Severe Housing Problems and Equal to or less than 80% AMI]]/HousingProblemsTbl5[[#This Row],[Total Rental Units Equal to or less than 80% AMI]], "-")</f>
        <v>0.53846153846153844</v>
      </c>
    </row>
    <row r="2071" spans="1:10" x14ac:dyDescent="0.2">
      <c r="A2071">
        <v>13157010703</v>
      </c>
      <c r="B2071" s="7">
        <v>0</v>
      </c>
      <c r="C2071" s="7">
        <v>35</v>
      </c>
      <c r="D2071" s="7">
        <v>0</v>
      </c>
      <c r="E2071" s="7">
        <f>SUM(HousingProblemsTbl5[[#This Row],[T2_est77]:[T2_est91]])</f>
        <v>35</v>
      </c>
      <c r="F2071" s="7">
        <v>0</v>
      </c>
      <c r="G2071" s="7">
        <v>35</v>
      </c>
      <c r="H2071" s="7">
        <v>50</v>
      </c>
      <c r="I2071" s="7">
        <f>SUM(HousingProblemsTbl5[[#This Row],[T7_est109]:[T7_est151]])</f>
        <v>85</v>
      </c>
      <c r="J2071" s="5">
        <f>IFERROR(HousingProblemsTbl5[[#This Row],[Total Rental Units with Severe Housing Problems and Equal to or less than 80% AMI]]/HousingProblemsTbl5[[#This Row],[Total Rental Units Equal to or less than 80% AMI]], "-")</f>
        <v>0.41176470588235292</v>
      </c>
    </row>
    <row r="2072" spans="1:10" x14ac:dyDescent="0.2">
      <c r="A2072">
        <v>13157010704</v>
      </c>
      <c r="B2072" s="7">
        <v>0</v>
      </c>
      <c r="C2072" s="7">
        <v>0</v>
      </c>
      <c r="D2072" s="7">
        <v>0</v>
      </c>
      <c r="E2072" s="7">
        <f>SUM(HousingProblemsTbl5[[#This Row],[T2_est77]:[T2_est91]])</f>
        <v>0</v>
      </c>
      <c r="F2072" s="7">
        <v>30</v>
      </c>
      <c r="G2072" s="7">
        <v>30</v>
      </c>
      <c r="H2072" s="7">
        <v>45</v>
      </c>
      <c r="I2072" s="7">
        <f>SUM(HousingProblemsTbl5[[#This Row],[T7_est109]:[T7_est151]])</f>
        <v>105</v>
      </c>
      <c r="J207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73" spans="1:10" x14ac:dyDescent="0.2">
      <c r="A2073">
        <v>13157010705</v>
      </c>
      <c r="B2073" s="7">
        <v>0</v>
      </c>
      <c r="C2073" s="7">
        <v>15</v>
      </c>
      <c r="D2073" s="7">
        <v>0</v>
      </c>
      <c r="E2073" s="7">
        <f>SUM(HousingProblemsTbl5[[#This Row],[T2_est77]:[T2_est91]])</f>
        <v>15</v>
      </c>
      <c r="F2073" s="7">
        <v>25</v>
      </c>
      <c r="G2073" s="7">
        <v>70</v>
      </c>
      <c r="H2073" s="7">
        <v>15</v>
      </c>
      <c r="I2073" s="7">
        <f>SUM(HousingProblemsTbl5[[#This Row],[T7_est109]:[T7_est151]])</f>
        <v>110</v>
      </c>
      <c r="J2073" s="5">
        <f>IFERROR(HousingProblemsTbl5[[#This Row],[Total Rental Units with Severe Housing Problems and Equal to or less than 80% AMI]]/HousingProblemsTbl5[[#This Row],[Total Rental Units Equal to or less than 80% AMI]], "-")</f>
        <v>0.13636363636363635</v>
      </c>
    </row>
    <row r="2074" spans="1:10" x14ac:dyDescent="0.2">
      <c r="A2074">
        <v>13157010706</v>
      </c>
      <c r="B2074" s="7">
        <v>115</v>
      </c>
      <c r="C2074" s="7">
        <v>40</v>
      </c>
      <c r="D2074" s="7">
        <v>0</v>
      </c>
      <c r="E2074" s="7">
        <f>SUM(HousingProblemsTbl5[[#This Row],[T2_est77]:[T2_est91]])</f>
        <v>155</v>
      </c>
      <c r="F2074" s="7">
        <v>175</v>
      </c>
      <c r="G2074" s="7">
        <v>40</v>
      </c>
      <c r="H2074" s="7">
        <v>110</v>
      </c>
      <c r="I2074" s="7">
        <f>SUM(HousingProblemsTbl5[[#This Row],[T7_est109]:[T7_est151]])</f>
        <v>325</v>
      </c>
      <c r="J2074" s="5">
        <f>IFERROR(HousingProblemsTbl5[[#This Row],[Total Rental Units with Severe Housing Problems and Equal to or less than 80% AMI]]/HousingProblemsTbl5[[#This Row],[Total Rental Units Equal to or less than 80% AMI]], "-")</f>
        <v>0.47692307692307695</v>
      </c>
    </row>
    <row r="2075" spans="1:10" x14ac:dyDescent="0.2">
      <c r="A2075">
        <v>13159010100</v>
      </c>
      <c r="B2075" s="7">
        <v>30</v>
      </c>
      <c r="C2075" s="7">
        <v>15</v>
      </c>
      <c r="D2075" s="7">
        <v>10</v>
      </c>
      <c r="E2075" s="7">
        <f>SUM(HousingProblemsTbl5[[#This Row],[T2_est77]:[T2_est91]])</f>
        <v>55</v>
      </c>
      <c r="F2075" s="7">
        <v>50</v>
      </c>
      <c r="G2075" s="7">
        <v>45</v>
      </c>
      <c r="H2075" s="7">
        <v>125</v>
      </c>
      <c r="I2075" s="7">
        <f>SUM(HousingProblemsTbl5[[#This Row],[T7_est109]:[T7_est151]])</f>
        <v>220</v>
      </c>
      <c r="J2075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076" spans="1:10" x14ac:dyDescent="0.2">
      <c r="A2076">
        <v>13159010200</v>
      </c>
      <c r="B2076" s="7">
        <v>50</v>
      </c>
      <c r="C2076" s="7">
        <v>0</v>
      </c>
      <c r="D2076" s="7">
        <v>0</v>
      </c>
      <c r="E2076" s="7">
        <f>SUM(HousingProblemsTbl5[[#This Row],[T2_est77]:[T2_est91]])</f>
        <v>50</v>
      </c>
      <c r="F2076" s="7">
        <v>60</v>
      </c>
      <c r="G2076" s="7">
        <v>55</v>
      </c>
      <c r="H2076" s="7">
        <v>30</v>
      </c>
      <c r="I2076" s="7">
        <f>SUM(HousingProblemsTbl5[[#This Row],[T7_est109]:[T7_est151]])</f>
        <v>145</v>
      </c>
      <c r="J2076" s="5">
        <f>IFERROR(HousingProblemsTbl5[[#This Row],[Total Rental Units with Severe Housing Problems and Equal to or less than 80% AMI]]/HousingProblemsTbl5[[#This Row],[Total Rental Units Equal to or less than 80% AMI]], "-")</f>
        <v>0.34482758620689657</v>
      </c>
    </row>
    <row r="2077" spans="1:10" x14ac:dyDescent="0.2">
      <c r="A2077">
        <v>13159010501</v>
      </c>
      <c r="B2077" s="7">
        <v>25</v>
      </c>
      <c r="C2077" s="7">
        <v>0</v>
      </c>
      <c r="D2077" s="7">
        <v>0</v>
      </c>
      <c r="E2077" s="7">
        <f>SUM(HousingProblemsTbl5[[#This Row],[T2_est77]:[T2_est91]])</f>
        <v>25</v>
      </c>
      <c r="F2077" s="7">
        <v>35</v>
      </c>
      <c r="G2077" s="7">
        <v>25</v>
      </c>
      <c r="H2077" s="7">
        <v>4</v>
      </c>
      <c r="I2077" s="7">
        <f>SUM(HousingProblemsTbl5[[#This Row],[T7_est109]:[T7_est151]])</f>
        <v>64</v>
      </c>
      <c r="J2077" s="5">
        <f>IFERROR(HousingProblemsTbl5[[#This Row],[Total Rental Units with Severe Housing Problems and Equal to or less than 80% AMI]]/HousingProblemsTbl5[[#This Row],[Total Rental Units Equal to or less than 80% AMI]], "-")</f>
        <v>0.390625</v>
      </c>
    </row>
    <row r="2078" spans="1:10" x14ac:dyDescent="0.2">
      <c r="A2078">
        <v>13159010502</v>
      </c>
      <c r="B2078" s="7">
        <v>70</v>
      </c>
      <c r="C2078" s="7">
        <v>0</v>
      </c>
      <c r="D2078" s="7">
        <v>0</v>
      </c>
      <c r="E2078" s="7">
        <f>SUM(HousingProblemsTbl5[[#This Row],[T2_est77]:[T2_est91]])</f>
        <v>70</v>
      </c>
      <c r="F2078" s="7">
        <v>170</v>
      </c>
      <c r="G2078" s="7">
        <v>85</v>
      </c>
      <c r="H2078" s="7">
        <v>50</v>
      </c>
      <c r="I2078" s="7">
        <f>SUM(HousingProblemsTbl5[[#This Row],[T7_est109]:[T7_est151]])</f>
        <v>305</v>
      </c>
      <c r="J2078" s="5">
        <f>IFERROR(HousingProblemsTbl5[[#This Row],[Total Rental Units with Severe Housing Problems and Equal to or less than 80% AMI]]/HousingProblemsTbl5[[#This Row],[Total Rental Units Equal to or less than 80% AMI]], "-")</f>
        <v>0.22950819672131148</v>
      </c>
    </row>
    <row r="2079" spans="1:10" x14ac:dyDescent="0.2">
      <c r="A2079">
        <v>13159010503</v>
      </c>
      <c r="B2079" s="7">
        <v>0</v>
      </c>
      <c r="C2079" s="7">
        <v>0</v>
      </c>
      <c r="D2079" s="7">
        <v>0</v>
      </c>
      <c r="E2079" s="7">
        <f>SUM(HousingProblemsTbl5[[#This Row],[T2_est77]:[T2_est91]])</f>
        <v>0</v>
      </c>
      <c r="F2079" s="7">
        <v>0</v>
      </c>
      <c r="G2079" s="7">
        <v>0</v>
      </c>
      <c r="H2079" s="7">
        <v>85</v>
      </c>
      <c r="I2079" s="7">
        <f>SUM(HousingProblemsTbl5[[#This Row],[T7_est109]:[T7_est151]])</f>
        <v>85</v>
      </c>
      <c r="J207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80" spans="1:10" x14ac:dyDescent="0.2">
      <c r="A2080">
        <v>13161960101</v>
      </c>
      <c r="B2080" s="7">
        <v>80</v>
      </c>
      <c r="C2080" s="7">
        <v>0</v>
      </c>
      <c r="D2080" s="7">
        <v>0</v>
      </c>
      <c r="E2080" s="7">
        <f>SUM(HousingProblemsTbl5[[#This Row],[T2_est77]:[T2_est91]])</f>
        <v>80</v>
      </c>
      <c r="F2080" s="7">
        <v>105</v>
      </c>
      <c r="G2080" s="7">
        <v>75</v>
      </c>
      <c r="H2080" s="7">
        <v>75</v>
      </c>
      <c r="I2080" s="7">
        <f>SUM(HousingProblemsTbl5[[#This Row],[T7_est109]:[T7_est151]])</f>
        <v>255</v>
      </c>
      <c r="J2080" s="5">
        <f>IFERROR(HousingProblemsTbl5[[#This Row],[Total Rental Units with Severe Housing Problems and Equal to or less than 80% AMI]]/HousingProblemsTbl5[[#This Row],[Total Rental Units Equal to or less than 80% AMI]], "-")</f>
        <v>0.31372549019607843</v>
      </c>
    </row>
    <row r="2081" spans="1:10" x14ac:dyDescent="0.2">
      <c r="A2081">
        <v>13161960102</v>
      </c>
      <c r="B2081" s="7">
        <v>120</v>
      </c>
      <c r="C2081" s="7">
        <v>30</v>
      </c>
      <c r="D2081" s="7">
        <v>0</v>
      </c>
      <c r="E2081" s="7">
        <f>SUM(HousingProblemsTbl5[[#This Row],[T2_est77]:[T2_est91]])</f>
        <v>150</v>
      </c>
      <c r="F2081" s="7">
        <v>320</v>
      </c>
      <c r="G2081" s="7">
        <v>30</v>
      </c>
      <c r="H2081" s="7">
        <v>145</v>
      </c>
      <c r="I2081" s="7">
        <f>SUM(HousingProblemsTbl5[[#This Row],[T7_est109]:[T7_est151]])</f>
        <v>495</v>
      </c>
      <c r="J2081" s="5">
        <f>IFERROR(HousingProblemsTbl5[[#This Row],[Total Rental Units with Severe Housing Problems and Equal to or less than 80% AMI]]/HousingProblemsTbl5[[#This Row],[Total Rental Units Equal to or less than 80% AMI]], "-")</f>
        <v>0.30303030303030304</v>
      </c>
    </row>
    <row r="2082" spans="1:10" x14ac:dyDescent="0.2">
      <c r="A2082">
        <v>13161960201</v>
      </c>
      <c r="B2082" s="7">
        <v>65</v>
      </c>
      <c r="C2082" s="7">
        <v>4</v>
      </c>
      <c r="D2082" s="7">
        <v>0</v>
      </c>
      <c r="E2082" s="7">
        <f>SUM(HousingProblemsTbl5[[#This Row],[T2_est77]:[T2_est91]])</f>
        <v>69</v>
      </c>
      <c r="F2082" s="7">
        <v>65</v>
      </c>
      <c r="G2082" s="7">
        <v>25</v>
      </c>
      <c r="H2082" s="7">
        <v>290</v>
      </c>
      <c r="I2082" s="7">
        <f>SUM(HousingProblemsTbl5[[#This Row],[T7_est109]:[T7_est151]])</f>
        <v>380</v>
      </c>
      <c r="J2082" s="5">
        <f>IFERROR(HousingProblemsTbl5[[#This Row],[Total Rental Units with Severe Housing Problems and Equal to or less than 80% AMI]]/HousingProblemsTbl5[[#This Row],[Total Rental Units Equal to or less than 80% AMI]], "-")</f>
        <v>0.18157894736842106</v>
      </c>
    </row>
    <row r="2083" spans="1:10" x14ac:dyDescent="0.2">
      <c r="A2083">
        <v>13161960202</v>
      </c>
      <c r="B2083" s="7">
        <v>0</v>
      </c>
      <c r="C2083" s="7">
        <v>0</v>
      </c>
      <c r="D2083" s="7">
        <v>0</v>
      </c>
      <c r="E2083" s="7">
        <f>SUM(HousingProblemsTbl5[[#This Row],[T2_est77]:[T2_est91]])</f>
        <v>0</v>
      </c>
      <c r="F2083" s="7">
        <v>35</v>
      </c>
      <c r="G2083" s="7">
        <v>0</v>
      </c>
      <c r="H2083" s="7">
        <v>110</v>
      </c>
      <c r="I2083" s="7">
        <f>SUM(HousingProblemsTbl5[[#This Row],[T7_est109]:[T7_est151]])</f>
        <v>145</v>
      </c>
      <c r="J208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084" spans="1:10" x14ac:dyDescent="0.2">
      <c r="A2084">
        <v>13161960300</v>
      </c>
      <c r="B2084" s="7">
        <v>10</v>
      </c>
      <c r="C2084" s="7">
        <v>0</v>
      </c>
      <c r="D2084" s="7">
        <v>0</v>
      </c>
      <c r="E2084" s="7">
        <f>SUM(HousingProblemsTbl5[[#This Row],[T2_est77]:[T2_est91]])</f>
        <v>10</v>
      </c>
      <c r="F2084" s="7">
        <v>20</v>
      </c>
      <c r="G2084" s="7">
        <v>20</v>
      </c>
      <c r="H2084" s="7">
        <v>4</v>
      </c>
      <c r="I2084" s="7">
        <f>SUM(HousingProblemsTbl5[[#This Row],[T7_est109]:[T7_est151]])</f>
        <v>44</v>
      </c>
      <c r="J2084" s="5">
        <f>IFERROR(HousingProblemsTbl5[[#This Row],[Total Rental Units with Severe Housing Problems and Equal to or less than 80% AMI]]/HousingProblemsTbl5[[#This Row],[Total Rental Units Equal to or less than 80% AMI]], "-")</f>
        <v>0.22727272727272727</v>
      </c>
    </row>
    <row r="2085" spans="1:10" x14ac:dyDescent="0.2">
      <c r="A2085">
        <v>13163960100</v>
      </c>
      <c r="B2085" s="7">
        <v>160</v>
      </c>
      <c r="C2085" s="7">
        <v>4</v>
      </c>
      <c r="D2085" s="7">
        <v>4</v>
      </c>
      <c r="E2085" s="7">
        <f>SUM(HousingProblemsTbl5[[#This Row],[T2_est77]:[T2_est91]])</f>
        <v>168</v>
      </c>
      <c r="F2085" s="7">
        <v>245</v>
      </c>
      <c r="G2085" s="7">
        <v>80</v>
      </c>
      <c r="H2085" s="7">
        <v>195</v>
      </c>
      <c r="I2085" s="7">
        <f>SUM(HousingProblemsTbl5[[#This Row],[T7_est109]:[T7_est151]])</f>
        <v>520</v>
      </c>
      <c r="J2085" s="5">
        <f>IFERROR(HousingProblemsTbl5[[#This Row],[Total Rental Units with Severe Housing Problems and Equal to or less than 80% AMI]]/HousingProblemsTbl5[[#This Row],[Total Rental Units Equal to or less than 80% AMI]], "-")</f>
        <v>0.32307692307692309</v>
      </c>
    </row>
    <row r="2086" spans="1:10" x14ac:dyDescent="0.2">
      <c r="A2086">
        <v>13163960200</v>
      </c>
      <c r="B2086" s="7">
        <v>4</v>
      </c>
      <c r="C2086" s="7">
        <v>4</v>
      </c>
      <c r="D2086" s="7">
        <v>0</v>
      </c>
      <c r="E2086" s="7">
        <f>SUM(HousingProblemsTbl5[[#This Row],[T2_est77]:[T2_est91]])</f>
        <v>8</v>
      </c>
      <c r="F2086" s="7">
        <v>30</v>
      </c>
      <c r="G2086" s="7">
        <v>10</v>
      </c>
      <c r="H2086" s="7">
        <v>40</v>
      </c>
      <c r="I2086" s="7">
        <f>SUM(HousingProblemsTbl5[[#This Row],[T7_est109]:[T7_est151]])</f>
        <v>80</v>
      </c>
      <c r="J2086" s="5">
        <f>IFERROR(HousingProblemsTbl5[[#This Row],[Total Rental Units with Severe Housing Problems and Equal to or less than 80% AMI]]/HousingProblemsTbl5[[#This Row],[Total Rental Units Equal to or less than 80% AMI]], "-")</f>
        <v>0.1</v>
      </c>
    </row>
    <row r="2087" spans="1:10" x14ac:dyDescent="0.2">
      <c r="A2087">
        <v>13163960300</v>
      </c>
      <c r="B2087" s="7">
        <v>245</v>
      </c>
      <c r="C2087" s="7">
        <v>0</v>
      </c>
      <c r="D2087" s="7">
        <v>20</v>
      </c>
      <c r="E2087" s="7">
        <f>SUM(HousingProblemsTbl5[[#This Row],[T2_est77]:[T2_est91]])</f>
        <v>265</v>
      </c>
      <c r="F2087" s="7">
        <v>325</v>
      </c>
      <c r="G2087" s="7">
        <v>110</v>
      </c>
      <c r="H2087" s="7">
        <v>180</v>
      </c>
      <c r="I2087" s="7">
        <f>SUM(HousingProblemsTbl5[[#This Row],[T7_est109]:[T7_est151]])</f>
        <v>615</v>
      </c>
      <c r="J2087" s="5">
        <f>IFERROR(HousingProblemsTbl5[[#This Row],[Total Rental Units with Severe Housing Problems and Equal to or less than 80% AMI]]/HousingProblemsTbl5[[#This Row],[Total Rental Units Equal to or less than 80% AMI]], "-")</f>
        <v>0.43089430894308944</v>
      </c>
    </row>
    <row r="2088" spans="1:10" x14ac:dyDescent="0.2">
      <c r="A2088">
        <v>13163960400</v>
      </c>
      <c r="B2088" s="7">
        <v>50</v>
      </c>
      <c r="C2088" s="7">
        <v>15</v>
      </c>
      <c r="D2088" s="7">
        <v>0</v>
      </c>
      <c r="E2088" s="7">
        <f>SUM(HousingProblemsTbl5[[#This Row],[T2_est77]:[T2_est91]])</f>
        <v>65</v>
      </c>
      <c r="F2088" s="7">
        <v>135</v>
      </c>
      <c r="G2088" s="7">
        <v>75</v>
      </c>
      <c r="H2088" s="7">
        <v>65</v>
      </c>
      <c r="I2088" s="7">
        <f>SUM(HousingProblemsTbl5[[#This Row],[T7_est109]:[T7_est151]])</f>
        <v>275</v>
      </c>
      <c r="J2088" s="5">
        <f>IFERROR(HousingProblemsTbl5[[#This Row],[Total Rental Units with Severe Housing Problems and Equal to or less than 80% AMI]]/HousingProblemsTbl5[[#This Row],[Total Rental Units Equal to or less than 80% AMI]], "-")</f>
        <v>0.23636363636363636</v>
      </c>
    </row>
    <row r="2089" spans="1:10" x14ac:dyDescent="0.2">
      <c r="A2089">
        <v>13165960100</v>
      </c>
      <c r="B2089" s="7">
        <v>240</v>
      </c>
      <c r="C2089" s="7">
        <v>20</v>
      </c>
      <c r="D2089" s="7">
        <v>0</v>
      </c>
      <c r="E2089" s="7">
        <f>SUM(HousingProblemsTbl5[[#This Row],[T2_est77]:[T2_est91]])</f>
        <v>260</v>
      </c>
      <c r="F2089" s="7">
        <v>330</v>
      </c>
      <c r="G2089" s="7">
        <v>100</v>
      </c>
      <c r="H2089" s="7">
        <v>80</v>
      </c>
      <c r="I2089" s="7">
        <f>SUM(HousingProblemsTbl5[[#This Row],[T7_est109]:[T7_est151]])</f>
        <v>510</v>
      </c>
      <c r="J2089" s="5">
        <f>IFERROR(HousingProblemsTbl5[[#This Row],[Total Rental Units with Severe Housing Problems and Equal to or less than 80% AMI]]/HousingProblemsTbl5[[#This Row],[Total Rental Units Equal to or less than 80% AMI]], "-")</f>
        <v>0.50980392156862742</v>
      </c>
    </row>
    <row r="2090" spans="1:10" x14ac:dyDescent="0.2">
      <c r="A2090">
        <v>13165960200</v>
      </c>
      <c r="B2090" s="7">
        <v>65</v>
      </c>
      <c r="C2090" s="7">
        <v>4</v>
      </c>
      <c r="D2090" s="7">
        <v>0</v>
      </c>
      <c r="E2090" s="7">
        <f>SUM(HousingProblemsTbl5[[#This Row],[T2_est77]:[T2_est91]])</f>
        <v>69</v>
      </c>
      <c r="F2090" s="7">
        <v>70</v>
      </c>
      <c r="G2090" s="7">
        <v>30</v>
      </c>
      <c r="H2090" s="7">
        <v>25</v>
      </c>
      <c r="I2090" s="7">
        <f>SUM(HousingProblemsTbl5[[#This Row],[T7_est109]:[T7_est151]])</f>
        <v>125</v>
      </c>
      <c r="J2090" s="5">
        <f>IFERROR(HousingProblemsTbl5[[#This Row],[Total Rental Units with Severe Housing Problems and Equal to or less than 80% AMI]]/HousingProblemsTbl5[[#This Row],[Total Rental Units Equal to or less than 80% AMI]], "-")</f>
        <v>0.55200000000000005</v>
      </c>
    </row>
    <row r="2091" spans="1:10" x14ac:dyDescent="0.2">
      <c r="A2091">
        <v>13167960100</v>
      </c>
      <c r="B2091" s="7">
        <v>50</v>
      </c>
      <c r="C2091" s="7">
        <v>0</v>
      </c>
      <c r="D2091" s="7">
        <v>15</v>
      </c>
      <c r="E2091" s="7">
        <f>SUM(HousingProblemsTbl5[[#This Row],[T2_est77]:[T2_est91]])</f>
        <v>65</v>
      </c>
      <c r="F2091" s="7">
        <v>100</v>
      </c>
      <c r="G2091" s="7">
        <v>60</v>
      </c>
      <c r="H2091" s="7">
        <v>35</v>
      </c>
      <c r="I2091" s="7">
        <f>SUM(HousingProblemsTbl5[[#This Row],[T7_est109]:[T7_est151]])</f>
        <v>195</v>
      </c>
      <c r="J2091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092" spans="1:10" x14ac:dyDescent="0.2">
      <c r="A2092">
        <v>13167960201</v>
      </c>
      <c r="B2092" s="7">
        <v>45</v>
      </c>
      <c r="C2092" s="7">
        <v>0</v>
      </c>
      <c r="D2092" s="7">
        <v>0</v>
      </c>
      <c r="E2092" s="7">
        <f>SUM(HousingProblemsTbl5[[#This Row],[T2_est77]:[T2_est91]])</f>
        <v>45</v>
      </c>
      <c r="F2092" s="7">
        <v>55</v>
      </c>
      <c r="G2092" s="7">
        <v>60</v>
      </c>
      <c r="H2092" s="7">
        <v>0</v>
      </c>
      <c r="I2092" s="7">
        <f>SUM(HousingProblemsTbl5[[#This Row],[T7_est109]:[T7_est151]])</f>
        <v>115</v>
      </c>
      <c r="J2092" s="5">
        <f>IFERROR(HousingProblemsTbl5[[#This Row],[Total Rental Units with Severe Housing Problems and Equal to or less than 80% AMI]]/HousingProblemsTbl5[[#This Row],[Total Rental Units Equal to or less than 80% AMI]], "-")</f>
        <v>0.39130434782608697</v>
      </c>
    </row>
    <row r="2093" spans="1:10" x14ac:dyDescent="0.2">
      <c r="A2093">
        <v>13167960202</v>
      </c>
      <c r="B2093" s="7">
        <v>25</v>
      </c>
      <c r="C2093" s="7">
        <v>90</v>
      </c>
      <c r="D2093" s="7">
        <v>10</v>
      </c>
      <c r="E2093" s="7">
        <f>SUM(HousingProblemsTbl5[[#This Row],[T2_est77]:[T2_est91]])</f>
        <v>125</v>
      </c>
      <c r="F2093" s="7">
        <v>80</v>
      </c>
      <c r="G2093" s="7">
        <v>95</v>
      </c>
      <c r="H2093" s="7">
        <v>75</v>
      </c>
      <c r="I2093" s="7">
        <f>SUM(HousingProblemsTbl5[[#This Row],[T7_est109]:[T7_est151]])</f>
        <v>250</v>
      </c>
      <c r="J2093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094" spans="1:10" x14ac:dyDescent="0.2">
      <c r="A2094">
        <v>13167960300</v>
      </c>
      <c r="B2094" s="7">
        <v>0</v>
      </c>
      <c r="C2094" s="7">
        <v>4</v>
      </c>
      <c r="D2094" s="7">
        <v>0</v>
      </c>
      <c r="E2094" s="7">
        <f>SUM(HousingProblemsTbl5[[#This Row],[T2_est77]:[T2_est91]])</f>
        <v>4</v>
      </c>
      <c r="F2094" s="7">
        <v>50</v>
      </c>
      <c r="G2094" s="7">
        <v>25</v>
      </c>
      <c r="H2094" s="7">
        <v>40</v>
      </c>
      <c r="I2094" s="7">
        <f>SUM(HousingProblemsTbl5[[#This Row],[T7_est109]:[T7_est151]])</f>
        <v>115</v>
      </c>
      <c r="J2094" s="5">
        <f>IFERROR(HousingProblemsTbl5[[#This Row],[Total Rental Units with Severe Housing Problems and Equal to or less than 80% AMI]]/HousingProblemsTbl5[[#This Row],[Total Rental Units Equal to or less than 80% AMI]], "-")</f>
        <v>3.4782608695652174E-2</v>
      </c>
    </row>
    <row r="2095" spans="1:10" x14ac:dyDescent="0.2">
      <c r="A2095">
        <v>13169030101</v>
      </c>
      <c r="B2095" s="7">
        <v>50</v>
      </c>
      <c r="C2095" s="7">
        <v>0</v>
      </c>
      <c r="D2095" s="7">
        <v>0</v>
      </c>
      <c r="E2095" s="7">
        <f>SUM(HousingProblemsTbl5[[#This Row],[T2_est77]:[T2_est91]])</f>
        <v>50</v>
      </c>
      <c r="F2095" s="7">
        <v>50</v>
      </c>
      <c r="G2095" s="7">
        <v>0</v>
      </c>
      <c r="H2095" s="7">
        <v>20</v>
      </c>
      <c r="I2095" s="7">
        <f>SUM(HousingProblemsTbl5[[#This Row],[T7_est109]:[T7_est151]])</f>
        <v>70</v>
      </c>
      <c r="J2095" s="5">
        <f>IFERROR(HousingProblemsTbl5[[#This Row],[Total Rental Units with Severe Housing Problems and Equal to or less than 80% AMI]]/HousingProblemsTbl5[[#This Row],[Total Rental Units Equal to or less than 80% AMI]], "-")</f>
        <v>0.7142857142857143</v>
      </c>
    </row>
    <row r="2096" spans="1:10" x14ac:dyDescent="0.2">
      <c r="A2096">
        <v>13169030103</v>
      </c>
      <c r="B2096" s="7">
        <v>10</v>
      </c>
      <c r="C2096" s="7">
        <v>0</v>
      </c>
      <c r="D2096" s="7">
        <v>0</v>
      </c>
      <c r="E2096" s="7">
        <f>SUM(HousingProblemsTbl5[[#This Row],[T2_est77]:[T2_est91]])</f>
        <v>10</v>
      </c>
      <c r="F2096" s="7">
        <v>20</v>
      </c>
      <c r="G2096" s="7">
        <v>25</v>
      </c>
      <c r="H2096" s="7">
        <v>4</v>
      </c>
      <c r="I2096" s="7">
        <f>SUM(HousingProblemsTbl5[[#This Row],[T7_est109]:[T7_est151]])</f>
        <v>49</v>
      </c>
      <c r="J2096" s="5">
        <f>IFERROR(HousingProblemsTbl5[[#This Row],[Total Rental Units with Severe Housing Problems and Equal to or less than 80% AMI]]/HousingProblemsTbl5[[#This Row],[Total Rental Units Equal to or less than 80% AMI]], "-")</f>
        <v>0.20408163265306123</v>
      </c>
    </row>
    <row r="2097" spans="1:10" x14ac:dyDescent="0.2">
      <c r="A2097">
        <v>13169030105</v>
      </c>
      <c r="B2097" s="7">
        <v>10</v>
      </c>
      <c r="C2097" s="7">
        <v>0</v>
      </c>
      <c r="D2097" s="7">
        <v>0</v>
      </c>
      <c r="E2097" s="7">
        <f>SUM(HousingProblemsTbl5[[#This Row],[T2_est77]:[T2_est91]])</f>
        <v>10</v>
      </c>
      <c r="F2097" s="7">
        <v>25</v>
      </c>
      <c r="G2097" s="7">
        <v>0</v>
      </c>
      <c r="H2097" s="7">
        <v>145</v>
      </c>
      <c r="I2097" s="7">
        <f>SUM(HousingProblemsTbl5[[#This Row],[T7_est109]:[T7_est151]])</f>
        <v>170</v>
      </c>
      <c r="J2097" s="5">
        <f>IFERROR(HousingProblemsTbl5[[#This Row],[Total Rental Units with Severe Housing Problems and Equal to or less than 80% AMI]]/HousingProblemsTbl5[[#This Row],[Total Rental Units Equal to or less than 80% AMI]], "-")</f>
        <v>5.8823529411764705E-2</v>
      </c>
    </row>
    <row r="2098" spans="1:10" x14ac:dyDescent="0.2">
      <c r="A2098">
        <v>13169030106</v>
      </c>
      <c r="B2098" s="7">
        <v>40</v>
      </c>
      <c r="C2098" s="7">
        <v>0</v>
      </c>
      <c r="D2098" s="7">
        <v>0</v>
      </c>
      <c r="E2098" s="7">
        <f>SUM(HousingProblemsTbl5[[#This Row],[T2_est77]:[T2_est91]])</f>
        <v>40</v>
      </c>
      <c r="F2098" s="7">
        <v>135</v>
      </c>
      <c r="G2098" s="7">
        <v>40</v>
      </c>
      <c r="H2098" s="7">
        <v>40</v>
      </c>
      <c r="I2098" s="7">
        <f>SUM(HousingProblemsTbl5[[#This Row],[T7_est109]:[T7_est151]])</f>
        <v>215</v>
      </c>
      <c r="J2098" s="5">
        <f>IFERROR(HousingProblemsTbl5[[#This Row],[Total Rental Units with Severe Housing Problems and Equal to or less than 80% AMI]]/HousingProblemsTbl5[[#This Row],[Total Rental Units Equal to or less than 80% AMI]], "-")</f>
        <v>0.18604651162790697</v>
      </c>
    </row>
    <row r="2099" spans="1:10" x14ac:dyDescent="0.2">
      <c r="A2099">
        <v>13169030200</v>
      </c>
      <c r="B2099" s="7">
        <v>15</v>
      </c>
      <c r="C2099" s="7">
        <v>0</v>
      </c>
      <c r="D2099" s="7">
        <v>0</v>
      </c>
      <c r="E2099" s="7">
        <f>SUM(HousingProblemsTbl5[[#This Row],[T2_est77]:[T2_est91]])</f>
        <v>15</v>
      </c>
      <c r="F2099" s="7">
        <v>15</v>
      </c>
      <c r="G2099" s="7">
        <v>10</v>
      </c>
      <c r="H2099" s="7">
        <v>40</v>
      </c>
      <c r="I2099" s="7">
        <f>SUM(HousingProblemsTbl5[[#This Row],[T7_est109]:[T7_est151]])</f>
        <v>65</v>
      </c>
      <c r="J2099" s="5">
        <f>IFERROR(HousingProblemsTbl5[[#This Row],[Total Rental Units with Severe Housing Problems and Equal to or less than 80% AMI]]/HousingProblemsTbl5[[#This Row],[Total Rental Units Equal to or less than 80% AMI]], "-")</f>
        <v>0.23076923076923078</v>
      </c>
    </row>
    <row r="2100" spans="1:10" x14ac:dyDescent="0.2">
      <c r="A2100">
        <v>13169030303</v>
      </c>
      <c r="B2100" s="7">
        <v>0</v>
      </c>
      <c r="C2100" s="7">
        <v>0</v>
      </c>
      <c r="D2100" s="7">
        <v>0</v>
      </c>
      <c r="E2100" s="7">
        <f>SUM(HousingProblemsTbl5[[#This Row],[T2_est77]:[T2_est91]])</f>
        <v>0</v>
      </c>
      <c r="F2100" s="7">
        <v>0</v>
      </c>
      <c r="G2100" s="7">
        <v>145</v>
      </c>
      <c r="H2100" s="7">
        <v>25</v>
      </c>
      <c r="I2100" s="7">
        <f>SUM(HousingProblemsTbl5[[#This Row],[T7_est109]:[T7_est151]])</f>
        <v>170</v>
      </c>
      <c r="J210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01" spans="1:10" x14ac:dyDescent="0.2">
      <c r="A2101">
        <v>13169030304</v>
      </c>
      <c r="B2101" s="7">
        <v>90</v>
      </c>
      <c r="C2101" s="7">
        <v>45</v>
      </c>
      <c r="D2101" s="7">
        <v>0</v>
      </c>
      <c r="E2101" s="7">
        <f>SUM(HousingProblemsTbl5[[#This Row],[T2_est77]:[T2_est91]])</f>
        <v>135</v>
      </c>
      <c r="F2101" s="7">
        <v>90</v>
      </c>
      <c r="G2101" s="7">
        <v>45</v>
      </c>
      <c r="H2101" s="7">
        <v>35</v>
      </c>
      <c r="I2101" s="7">
        <f>SUM(HousingProblemsTbl5[[#This Row],[T7_est109]:[T7_est151]])</f>
        <v>170</v>
      </c>
      <c r="J2101" s="5">
        <f>IFERROR(HousingProblemsTbl5[[#This Row],[Total Rental Units with Severe Housing Problems and Equal to or less than 80% AMI]]/HousingProblemsTbl5[[#This Row],[Total Rental Units Equal to or less than 80% AMI]], "-")</f>
        <v>0.79411764705882348</v>
      </c>
    </row>
    <row r="2102" spans="1:10" x14ac:dyDescent="0.2">
      <c r="A2102">
        <v>13169030305</v>
      </c>
      <c r="B2102" s="7">
        <v>110</v>
      </c>
      <c r="C2102" s="7">
        <v>110</v>
      </c>
      <c r="D2102" s="7">
        <v>0</v>
      </c>
      <c r="E2102" s="7">
        <f>SUM(HousingProblemsTbl5[[#This Row],[T2_est77]:[T2_est91]])</f>
        <v>220</v>
      </c>
      <c r="F2102" s="7">
        <v>110</v>
      </c>
      <c r="G2102" s="7">
        <v>165</v>
      </c>
      <c r="H2102" s="7">
        <v>40</v>
      </c>
      <c r="I2102" s="7">
        <f>SUM(HousingProblemsTbl5[[#This Row],[T7_est109]:[T7_est151]])</f>
        <v>315</v>
      </c>
      <c r="J2102" s="5">
        <f>IFERROR(HousingProblemsTbl5[[#This Row],[Total Rental Units with Severe Housing Problems and Equal to or less than 80% AMI]]/HousingProblemsTbl5[[#This Row],[Total Rental Units Equal to or less than 80% AMI]], "-")</f>
        <v>0.69841269841269837</v>
      </c>
    </row>
    <row r="2103" spans="1:10" x14ac:dyDescent="0.2">
      <c r="A2103">
        <v>13169030306</v>
      </c>
      <c r="B2103" s="7">
        <v>0</v>
      </c>
      <c r="C2103" s="7">
        <v>25</v>
      </c>
      <c r="D2103" s="7">
        <v>0</v>
      </c>
      <c r="E2103" s="7">
        <f>SUM(HousingProblemsTbl5[[#This Row],[T2_est77]:[T2_est91]])</f>
        <v>25</v>
      </c>
      <c r="F2103" s="7">
        <v>0</v>
      </c>
      <c r="G2103" s="7">
        <v>40</v>
      </c>
      <c r="H2103" s="7">
        <v>70</v>
      </c>
      <c r="I2103" s="7">
        <f>SUM(HousingProblemsTbl5[[#This Row],[T7_est109]:[T7_est151]])</f>
        <v>110</v>
      </c>
      <c r="J2103" s="5">
        <f>IFERROR(HousingProblemsTbl5[[#This Row],[Total Rental Units with Severe Housing Problems and Equal to or less than 80% AMI]]/HousingProblemsTbl5[[#This Row],[Total Rental Units Equal to or less than 80% AMI]], "-")</f>
        <v>0.22727272727272727</v>
      </c>
    </row>
    <row r="2104" spans="1:10" x14ac:dyDescent="0.2">
      <c r="A2104">
        <v>13171970100</v>
      </c>
      <c r="B2104" s="7">
        <v>20</v>
      </c>
      <c r="C2104" s="7">
        <v>80</v>
      </c>
      <c r="D2104" s="7">
        <v>0</v>
      </c>
      <c r="E2104" s="7">
        <f>SUM(HousingProblemsTbl5[[#This Row],[T2_est77]:[T2_est91]])</f>
        <v>100</v>
      </c>
      <c r="F2104" s="7">
        <v>30</v>
      </c>
      <c r="G2104" s="7">
        <v>100</v>
      </c>
      <c r="H2104" s="7">
        <v>180</v>
      </c>
      <c r="I2104" s="7">
        <f>SUM(HousingProblemsTbl5[[#This Row],[T7_est109]:[T7_est151]])</f>
        <v>310</v>
      </c>
      <c r="J2104" s="5">
        <f>IFERROR(HousingProblemsTbl5[[#This Row],[Total Rental Units with Severe Housing Problems and Equal to or less than 80% AMI]]/HousingProblemsTbl5[[#This Row],[Total Rental Units Equal to or less than 80% AMI]], "-")</f>
        <v>0.32258064516129031</v>
      </c>
    </row>
    <row r="2105" spans="1:10" x14ac:dyDescent="0.2">
      <c r="A2105">
        <v>13171970201</v>
      </c>
      <c r="B2105" s="7">
        <v>130</v>
      </c>
      <c r="C2105" s="7">
        <v>0</v>
      </c>
      <c r="D2105" s="7">
        <v>0</v>
      </c>
      <c r="E2105" s="7">
        <f>SUM(HousingProblemsTbl5[[#This Row],[T2_est77]:[T2_est91]])</f>
        <v>130</v>
      </c>
      <c r="F2105" s="7">
        <v>150</v>
      </c>
      <c r="G2105" s="7">
        <v>50</v>
      </c>
      <c r="H2105" s="7">
        <v>65</v>
      </c>
      <c r="I2105" s="7">
        <f>SUM(HousingProblemsTbl5[[#This Row],[T7_est109]:[T7_est151]])</f>
        <v>265</v>
      </c>
      <c r="J2105" s="5">
        <f>IFERROR(HousingProblemsTbl5[[#This Row],[Total Rental Units with Severe Housing Problems and Equal to or less than 80% AMI]]/HousingProblemsTbl5[[#This Row],[Total Rental Units Equal to or less than 80% AMI]], "-")</f>
        <v>0.49056603773584906</v>
      </c>
    </row>
    <row r="2106" spans="1:10" x14ac:dyDescent="0.2">
      <c r="A2106">
        <v>13171970202</v>
      </c>
      <c r="B2106" s="7">
        <v>30</v>
      </c>
      <c r="C2106" s="7">
        <v>0</v>
      </c>
      <c r="D2106" s="7">
        <v>0</v>
      </c>
      <c r="E2106" s="7">
        <f>SUM(HousingProblemsTbl5[[#This Row],[T2_est77]:[T2_est91]])</f>
        <v>30</v>
      </c>
      <c r="F2106" s="7">
        <v>65</v>
      </c>
      <c r="G2106" s="7">
        <v>10</v>
      </c>
      <c r="H2106" s="7">
        <v>50</v>
      </c>
      <c r="I2106" s="7">
        <f>SUM(HousingProblemsTbl5[[#This Row],[T7_est109]:[T7_est151]])</f>
        <v>125</v>
      </c>
      <c r="J2106" s="5">
        <f>IFERROR(HousingProblemsTbl5[[#This Row],[Total Rental Units with Severe Housing Problems and Equal to or less than 80% AMI]]/HousingProblemsTbl5[[#This Row],[Total Rental Units Equal to or less than 80% AMI]], "-")</f>
        <v>0.24</v>
      </c>
    </row>
    <row r="2107" spans="1:10" x14ac:dyDescent="0.2">
      <c r="A2107">
        <v>13171970300</v>
      </c>
      <c r="B2107" s="7">
        <v>55</v>
      </c>
      <c r="C2107" s="7">
        <v>0</v>
      </c>
      <c r="D2107" s="7">
        <v>25</v>
      </c>
      <c r="E2107" s="7">
        <f>SUM(HousingProblemsTbl5[[#This Row],[T2_est77]:[T2_est91]])</f>
        <v>80</v>
      </c>
      <c r="F2107" s="7">
        <v>290</v>
      </c>
      <c r="G2107" s="7">
        <v>135</v>
      </c>
      <c r="H2107" s="7">
        <v>165</v>
      </c>
      <c r="I2107" s="7">
        <f>SUM(HousingProblemsTbl5[[#This Row],[T7_est109]:[T7_est151]])</f>
        <v>590</v>
      </c>
      <c r="J2107" s="5">
        <f>IFERROR(HousingProblemsTbl5[[#This Row],[Total Rental Units with Severe Housing Problems and Equal to or less than 80% AMI]]/HousingProblemsTbl5[[#This Row],[Total Rental Units Equal to or less than 80% AMI]], "-")</f>
        <v>0.13559322033898305</v>
      </c>
    </row>
    <row r="2108" spans="1:10" x14ac:dyDescent="0.2">
      <c r="A2108">
        <v>13173950100</v>
      </c>
      <c r="B2108" s="7">
        <v>45</v>
      </c>
      <c r="C2108" s="7">
        <v>0</v>
      </c>
      <c r="D2108" s="7">
        <v>0</v>
      </c>
      <c r="E2108" s="7">
        <f>SUM(HousingProblemsTbl5[[#This Row],[T2_est77]:[T2_est91]])</f>
        <v>45</v>
      </c>
      <c r="F2108" s="7">
        <v>60</v>
      </c>
      <c r="G2108" s="7">
        <v>25</v>
      </c>
      <c r="H2108" s="7">
        <v>45</v>
      </c>
      <c r="I2108" s="7">
        <f>SUM(HousingProblemsTbl5[[#This Row],[T7_est109]:[T7_est151]])</f>
        <v>130</v>
      </c>
      <c r="J2108" s="5">
        <f>IFERROR(HousingProblemsTbl5[[#This Row],[Total Rental Units with Severe Housing Problems and Equal to or less than 80% AMI]]/HousingProblemsTbl5[[#This Row],[Total Rental Units Equal to or less than 80% AMI]], "-")</f>
        <v>0.34615384615384615</v>
      </c>
    </row>
    <row r="2109" spans="1:10" x14ac:dyDescent="0.2">
      <c r="A2109">
        <v>13173950201</v>
      </c>
      <c r="B2109" s="7">
        <v>160</v>
      </c>
      <c r="C2109" s="7">
        <v>115</v>
      </c>
      <c r="D2109" s="7">
        <v>25</v>
      </c>
      <c r="E2109" s="7">
        <f>SUM(HousingProblemsTbl5[[#This Row],[T2_est77]:[T2_est91]])</f>
        <v>300</v>
      </c>
      <c r="F2109" s="7">
        <v>260</v>
      </c>
      <c r="G2109" s="7">
        <v>220</v>
      </c>
      <c r="H2109" s="7">
        <v>240</v>
      </c>
      <c r="I2109" s="7">
        <f>SUM(HousingProblemsTbl5[[#This Row],[T7_est109]:[T7_est151]])</f>
        <v>720</v>
      </c>
      <c r="J2109" s="5">
        <f>IFERROR(HousingProblemsTbl5[[#This Row],[Total Rental Units with Severe Housing Problems and Equal to or less than 80% AMI]]/HousingProblemsTbl5[[#This Row],[Total Rental Units Equal to or less than 80% AMI]], "-")</f>
        <v>0.41666666666666669</v>
      </c>
    </row>
    <row r="2110" spans="1:10" x14ac:dyDescent="0.2">
      <c r="A2110">
        <v>13173950202</v>
      </c>
      <c r="B2110" s="7">
        <v>0</v>
      </c>
      <c r="C2110" s="7">
        <v>0</v>
      </c>
      <c r="D2110" s="7">
        <v>35</v>
      </c>
      <c r="E2110" s="7">
        <f>SUM(HousingProblemsTbl5[[#This Row],[T2_est77]:[T2_est91]])</f>
        <v>35</v>
      </c>
      <c r="F2110" s="7">
        <v>45</v>
      </c>
      <c r="G2110" s="7">
        <v>4</v>
      </c>
      <c r="H2110" s="7">
        <v>170</v>
      </c>
      <c r="I2110" s="7">
        <f>SUM(HousingProblemsTbl5[[#This Row],[T7_est109]:[T7_est151]])</f>
        <v>219</v>
      </c>
      <c r="J2110" s="5">
        <f>IFERROR(HousingProblemsTbl5[[#This Row],[Total Rental Units with Severe Housing Problems and Equal to or less than 80% AMI]]/HousingProblemsTbl5[[#This Row],[Total Rental Units Equal to or less than 80% AMI]], "-")</f>
        <v>0.15981735159817351</v>
      </c>
    </row>
    <row r="2111" spans="1:10" x14ac:dyDescent="0.2">
      <c r="A2111">
        <v>13175950100</v>
      </c>
      <c r="B2111" s="7">
        <v>20</v>
      </c>
      <c r="C2111" s="7">
        <v>0</v>
      </c>
      <c r="D2111" s="7">
        <v>0</v>
      </c>
      <c r="E2111" s="7">
        <f>SUM(HousingProblemsTbl5[[#This Row],[T2_est77]:[T2_est91]])</f>
        <v>20</v>
      </c>
      <c r="F2111" s="7">
        <v>20</v>
      </c>
      <c r="G2111" s="7">
        <v>30</v>
      </c>
      <c r="H2111" s="7">
        <v>85</v>
      </c>
      <c r="I2111" s="7">
        <f>SUM(HousingProblemsTbl5[[#This Row],[T7_est109]:[T7_est151]])</f>
        <v>135</v>
      </c>
      <c r="J2111" s="5">
        <f>IFERROR(HousingProblemsTbl5[[#This Row],[Total Rental Units with Severe Housing Problems and Equal to or less than 80% AMI]]/HousingProblemsTbl5[[#This Row],[Total Rental Units Equal to or less than 80% AMI]], "-")</f>
        <v>0.14814814814814814</v>
      </c>
    </row>
    <row r="2112" spans="1:10" x14ac:dyDescent="0.2">
      <c r="A2112">
        <v>13175950201</v>
      </c>
      <c r="B2112" s="7">
        <v>70</v>
      </c>
      <c r="C2112" s="7">
        <v>25</v>
      </c>
      <c r="D2112" s="7">
        <v>0</v>
      </c>
      <c r="E2112" s="7">
        <f>SUM(HousingProblemsTbl5[[#This Row],[T2_est77]:[T2_est91]])</f>
        <v>95</v>
      </c>
      <c r="F2112" s="7">
        <v>90</v>
      </c>
      <c r="G2112" s="7">
        <v>60</v>
      </c>
      <c r="H2112" s="7">
        <v>230</v>
      </c>
      <c r="I2112" s="7">
        <f>SUM(HousingProblemsTbl5[[#This Row],[T7_est109]:[T7_est151]])</f>
        <v>380</v>
      </c>
      <c r="J2112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113" spans="1:10" x14ac:dyDescent="0.2">
      <c r="A2113">
        <v>13175950202</v>
      </c>
      <c r="B2113" s="7">
        <v>55</v>
      </c>
      <c r="C2113" s="7">
        <v>0</v>
      </c>
      <c r="D2113" s="7">
        <v>0</v>
      </c>
      <c r="E2113" s="7">
        <f>SUM(HousingProblemsTbl5[[#This Row],[T2_est77]:[T2_est91]])</f>
        <v>55</v>
      </c>
      <c r="F2113" s="7">
        <v>70</v>
      </c>
      <c r="G2113" s="7">
        <v>25</v>
      </c>
      <c r="H2113" s="7">
        <v>60</v>
      </c>
      <c r="I2113" s="7">
        <f>SUM(HousingProblemsTbl5[[#This Row],[T7_est109]:[T7_est151]])</f>
        <v>155</v>
      </c>
      <c r="J2113" s="5">
        <f>IFERROR(HousingProblemsTbl5[[#This Row],[Total Rental Units with Severe Housing Problems and Equal to or less than 80% AMI]]/HousingProblemsTbl5[[#This Row],[Total Rental Units Equal to or less than 80% AMI]], "-")</f>
        <v>0.35483870967741937</v>
      </c>
    </row>
    <row r="2114" spans="1:10" x14ac:dyDescent="0.2">
      <c r="A2114">
        <v>13175950300</v>
      </c>
      <c r="B2114" s="7">
        <v>40</v>
      </c>
      <c r="C2114" s="7">
        <v>15</v>
      </c>
      <c r="D2114" s="7">
        <v>4</v>
      </c>
      <c r="E2114" s="7">
        <f>SUM(HousingProblemsTbl5[[#This Row],[T2_est77]:[T2_est91]])</f>
        <v>59</v>
      </c>
      <c r="F2114" s="7">
        <v>45</v>
      </c>
      <c r="G2114" s="7">
        <v>70</v>
      </c>
      <c r="H2114" s="7">
        <v>35</v>
      </c>
      <c r="I2114" s="7">
        <f>SUM(HousingProblemsTbl5[[#This Row],[T7_est109]:[T7_est151]])</f>
        <v>150</v>
      </c>
      <c r="J2114" s="5">
        <f>IFERROR(HousingProblemsTbl5[[#This Row],[Total Rental Units with Severe Housing Problems and Equal to or less than 80% AMI]]/HousingProblemsTbl5[[#This Row],[Total Rental Units Equal to or less than 80% AMI]], "-")</f>
        <v>0.39333333333333331</v>
      </c>
    </row>
    <row r="2115" spans="1:10" x14ac:dyDescent="0.2">
      <c r="A2115">
        <v>13175950400</v>
      </c>
      <c r="B2115" s="7">
        <v>300</v>
      </c>
      <c r="C2115" s="7">
        <v>20</v>
      </c>
      <c r="D2115" s="7">
        <v>0</v>
      </c>
      <c r="E2115" s="7">
        <f>SUM(HousingProblemsTbl5[[#This Row],[T2_est77]:[T2_est91]])</f>
        <v>320</v>
      </c>
      <c r="F2115" s="7">
        <v>470</v>
      </c>
      <c r="G2115" s="7">
        <v>150</v>
      </c>
      <c r="H2115" s="7">
        <v>160</v>
      </c>
      <c r="I2115" s="7">
        <f>SUM(HousingProblemsTbl5[[#This Row],[T7_est109]:[T7_est151]])</f>
        <v>780</v>
      </c>
      <c r="J2115" s="5">
        <f>IFERROR(HousingProblemsTbl5[[#This Row],[Total Rental Units with Severe Housing Problems and Equal to or less than 80% AMI]]/HousingProblemsTbl5[[#This Row],[Total Rental Units Equal to or less than 80% AMI]], "-")</f>
        <v>0.41025641025641024</v>
      </c>
    </row>
    <row r="2116" spans="1:10" x14ac:dyDescent="0.2">
      <c r="A2116">
        <v>13175950500</v>
      </c>
      <c r="B2116" s="7">
        <v>90</v>
      </c>
      <c r="C2116" s="7">
        <v>30</v>
      </c>
      <c r="D2116" s="7">
        <v>0</v>
      </c>
      <c r="E2116" s="7">
        <f>SUM(HousingProblemsTbl5[[#This Row],[T2_est77]:[T2_est91]])</f>
        <v>120</v>
      </c>
      <c r="F2116" s="7">
        <v>115</v>
      </c>
      <c r="G2116" s="7">
        <v>50</v>
      </c>
      <c r="H2116" s="7">
        <v>135</v>
      </c>
      <c r="I2116" s="7">
        <f>SUM(HousingProblemsTbl5[[#This Row],[T7_est109]:[T7_est151]])</f>
        <v>300</v>
      </c>
      <c r="J2116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117" spans="1:10" x14ac:dyDescent="0.2">
      <c r="A2117">
        <v>13175950600</v>
      </c>
      <c r="B2117" s="7">
        <v>20</v>
      </c>
      <c r="C2117" s="7">
        <v>4</v>
      </c>
      <c r="D2117" s="7">
        <v>0</v>
      </c>
      <c r="E2117" s="7">
        <f>SUM(HousingProblemsTbl5[[#This Row],[T2_est77]:[T2_est91]])</f>
        <v>24</v>
      </c>
      <c r="F2117" s="7">
        <v>20</v>
      </c>
      <c r="G2117" s="7">
        <v>20</v>
      </c>
      <c r="H2117" s="7">
        <v>25</v>
      </c>
      <c r="I2117" s="7">
        <f>SUM(HousingProblemsTbl5[[#This Row],[T7_est109]:[T7_est151]])</f>
        <v>65</v>
      </c>
      <c r="J2117" s="5">
        <f>IFERROR(HousingProblemsTbl5[[#This Row],[Total Rental Units with Severe Housing Problems and Equal to or less than 80% AMI]]/HousingProblemsTbl5[[#This Row],[Total Rental Units Equal to or less than 80% AMI]], "-")</f>
        <v>0.36923076923076925</v>
      </c>
    </row>
    <row r="2118" spans="1:10" x14ac:dyDescent="0.2">
      <c r="A2118">
        <v>13175950700</v>
      </c>
      <c r="B2118" s="7">
        <v>85</v>
      </c>
      <c r="C2118" s="7">
        <v>4</v>
      </c>
      <c r="D2118" s="7">
        <v>0</v>
      </c>
      <c r="E2118" s="7">
        <f>SUM(HousingProblemsTbl5[[#This Row],[T2_est77]:[T2_est91]])</f>
        <v>89</v>
      </c>
      <c r="F2118" s="7">
        <v>85</v>
      </c>
      <c r="G2118" s="7">
        <v>15</v>
      </c>
      <c r="H2118" s="7">
        <v>55</v>
      </c>
      <c r="I2118" s="7">
        <f>SUM(HousingProblemsTbl5[[#This Row],[T7_est109]:[T7_est151]])</f>
        <v>155</v>
      </c>
      <c r="J2118" s="5">
        <f>IFERROR(HousingProblemsTbl5[[#This Row],[Total Rental Units with Severe Housing Problems and Equal to or less than 80% AMI]]/HousingProblemsTbl5[[#This Row],[Total Rental Units Equal to or less than 80% AMI]], "-")</f>
        <v>0.5741935483870968</v>
      </c>
    </row>
    <row r="2119" spans="1:10" x14ac:dyDescent="0.2">
      <c r="A2119">
        <v>13175950800</v>
      </c>
      <c r="B2119" s="7">
        <v>125</v>
      </c>
      <c r="C2119" s="7">
        <v>0</v>
      </c>
      <c r="D2119" s="7">
        <v>0</v>
      </c>
      <c r="E2119" s="7">
        <f>SUM(HousingProblemsTbl5[[#This Row],[T2_est77]:[T2_est91]])</f>
        <v>125</v>
      </c>
      <c r="F2119" s="7">
        <v>175</v>
      </c>
      <c r="G2119" s="7">
        <v>50</v>
      </c>
      <c r="H2119" s="7">
        <v>145</v>
      </c>
      <c r="I2119" s="7">
        <f>SUM(HousingProblemsTbl5[[#This Row],[T7_est109]:[T7_est151]])</f>
        <v>370</v>
      </c>
      <c r="J2119" s="5">
        <f>IFERROR(HousingProblemsTbl5[[#This Row],[Total Rental Units with Severe Housing Problems and Equal to or less than 80% AMI]]/HousingProblemsTbl5[[#This Row],[Total Rental Units Equal to or less than 80% AMI]], "-")</f>
        <v>0.33783783783783783</v>
      </c>
    </row>
    <row r="2120" spans="1:10" x14ac:dyDescent="0.2">
      <c r="A2120">
        <v>13175950900</v>
      </c>
      <c r="B2120" s="7">
        <v>155</v>
      </c>
      <c r="C2120" s="7">
        <v>10</v>
      </c>
      <c r="D2120" s="7">
        <v>0</v>
      </c>
      <c r="E2120" s="7">
        <f>SUM(HousingProblemsTbl5[[#This Row],[T2_est77]:[T2_est91]])</f>
        <v>165</v>
      </c>
      <c r="F2120" s="7">
        <v>365</v>
      </c>
      <c r="G2120" s="7">
        <v>300</v>
      </c>
      <c r="H2120" s="7">
        <v>155</v>
      </c>
      <c r="I2120" s="7">
        <f>SUM(HousingProblemsTbl5[[#This Row],[T7_est109]:[T7_est151]])</f>
        <v>820</v>
      </c>
      <c r="J2120" s="5">
        <f>IFERROR(HousingProblemsTbl5[[#This Row],[Total Rental Units with Severe Housing Problems and Equal to or less than 80% AMI]]/HousingProblemsTbl5[[#This Row],[Total Rental Units Equal to or less than 80% AMI]], "-")</f>
        <v>0.20121951219512196</v>
      </c>
    </row>
    <row r="2121" spans="1:10" x14ac:dyDescent="0.2">
      <c r="A2121">
        <v>13175951001</v>
      </c>
      <c r="B2121" s="7">
        <v>0</v>
      </c>
      <c r="C2121" s="7">
        <v>0</v>
      </c>
      <c r="D2121" s="7">
        <v>0</v>
      </c>
      <c r="E2121" s="7">
        <f>SUM(HousingProblemsTbl5[[#This Row],[T2_est77]:[T2_est91]])</f>
        <v>0</v>
      </c>
      <c r="F2121" s="7">
        <v>60</v>
      </c>
      <c r="G2121" s="7">
        <v>45</v>
      </c>
      <c r="H2121" s="7">
        <v>50</v>
      </c>
      <c r="I2121" s="7">
        <f>SUM(HousingProblemsTbl5[[#This Row],[T7_est109]:[T7_est151]])</f>
        <v>155</v>
      </c>
      <c r="J212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22" spans="1:10" x14ac:dyDescent="0.2">
      <c r="A2122">
        <v>13175951002</v>
      </c>
      <c r="B2122" s="7">
        <v>110</v>
      </c>
      <c r="C2122" s="7">
        <v>40</v>
      </c>
      <c r="D2122" s="7">
        <v>0</v>
      </c>
      <c r="E2122" s="7">
        <f>SUM(HousingProblemsTbl5[[#This Row],[T2_est77]:[T2_est91]])</f>
        <v>150</v>
      </c>
      <c r="F2122" s="7">
        <v>155</v>
      </c>
      <c r="G2122" s="7">
        <v>100</v>
      </c>
      <c r="H2122" s="7">
        <v>180</v>
      </c>
      <c r="I2122" s="7">
        <f>SUM(HousingProblemsTbl5[[#This Row],[T7_est109]:[T7_est151]])</f>
        <v>435</v>
      </c>
      <c r="J2122" s="5">
        <f>IFERROR(HousingProblemsTbl5[[#This Row],[Total Rental Units with Severe Housing Problems and Equal to or less than 80% AMI]]/HousingProblemsTbl5[[#This Row],[Total Rental Units Equal to or less than 80% AMI]], "-")</f>
        <v>0.34482758620689657</v>
      </c>
    </row>
    <row r="2123" spans="1:10" x14ac:dyDescent="0.2">
      <c r="A2123">
        <v>13175951100</v>
      </c>
      <c r="B2123" s="7">
        <v>125</v>
      </c>
      <c r="C2123" s="7">
        <v>15</v>
      </c>
      <c r="D2123" s="7">
        <v>0</v>
      </c>
      <c r="E2123" s="7">
        <f>SUM(HousingProblemsTbl5[[#This Row],[T2_est77]:[T2_est91]])</f>
        <v>140</v>
      </c>
      <c r="F2123" s="7">
        <v>130</v>
      </c>
      <c r="G2123" s="7">
        <v>65</v>
      </c>
      <c r="H2123" s="7">
        <v>80</v>
      </c>
      <c r="I2123" s="7">
        <f>SUM(HousingProblemsTbl5[[#This Row],[T7_est109]:[T7_est151]])</f>
        <v>275</v>
      </c>
      <c r="J2123" s="5">
        <f>IFERROR(HousingProblemsTbl5[[#This Row],[Total Rental Units with Severe Housing Problems and Equal to or less than 80% AMI]]/HousingProblemsTbl5[[#This Row],[Total Rental Units Equal to or less than 80% AMI]], "-")</f>
        <v>0.50909090909090904</v>
      </c>
    </row>
    <row r="2124" spans="1:10" x14ac:dyDescent="0.2">
      <c r="A2124">
        <v>13175951400</v>
      </c>
      <c r="B2124" s="7">
        <v>25</v>
      </c>
      <c r="C2124" s="7">
        <v>4</v>
      </c>
      <c r="D2124" s="7">
        <v>10</v>
      </c>
      <c r="E2124" s="7">
        <f>SUM(HousingProblemsTbl5[[#This Row],[T2_est77]:[T2_est91]])</f>
        <v>39</v>
      </c>
      <c r="F2124" s="7">
        <v>45</v>
      </c>
      <c r="G2124" s="7">
        <v>25</v>
      </c>
      <c r="H2124" s="7">
        <v>35</v>
      </c>
      <c r="I2124" s="7">
        <f>SUM(HousingProblemsTbl5[[#This Row],[T7_est109]:[T7_est151]])</f>
        <v>105</v>
      </c>
      <c r="J2124" s="5">
        <f>IFERROR(HousingProblemsTbl5[[#This Row],[Total Rental Units with Severe Housing Problems and Equal to or less than 80% AMI]]/HousingProblemsTbl5[[#This Row],[Total Rental Units Equal to or less than 80% AMI]], "-")</f>
        <v>0.37142857142857144</v>
      </c>
    </row>
    <row r="2125" spans="1:10" x14ac:dyDescent="0.2">
      <c r="A2125">
        <v>13177020101</v>
      </c>
      <c r="B2125" s="7">
        <v>50</v>
      </c>
      <c r="C2125" s="7">
        <v>0</v>
      </c>
      <c r="D2125" s="7">
        <v>10</v>
      </c>
      <c r="E2125" s="7">
        <f>SUM(HousingProblemsTbl5[[#This Row],[T2_est77]:[T2_est91]])</f>
        <v>60</v>
      </c>
      <c r="F2125" s="7">
        <v>50</v>
      </c>
      <c r="G2125" s="7">
        <v>10</v>
      </c>
      <c r="H2125" s="7">
        <v>10</v>
      </c>
      <c r="I2125" s="7">
        <f>SUM(HousingProblemsTbl5[[#This Row],[T7_est109]:[T7_est151]])</f>
        <v>70</v>
      </c>
      <c r="J2125" s="5">
        <f>IFERROR(HousingProblemsTbl5[[#This Row],[Total Rental Units with Severe Housing Problems and Equal to or less than 80% AMI]]/HousingProblemsTbl5[[#This Row],[Total Rental Units Equal to or less than 80% AMI]], "-")</f>
        <v>0.8571428571428571</v>
      </c>
    </row>
    <row r="2126" spans="1:10" x14ac:dyDescent="0.2">
      <c r="A2126">
        <v>13177020102</v>
      </c>
      <c r="B2126" s="7">
        <v>20</v>
      </c>
      <c r="C2126" s="7">
        <v>0</v>
      </c>
      <c r="D2126" s="7">
        <v>0</v>
      </c>
      <c r="E2126" s="7">
        <f>SUM(HousingProblemsTbl5[[#This Row],[T2_est77]:[T2_est91]])</f>
        <v>20</v>
      </c>
      <c r="F2126" s="7">
        <v>20</v>
      </c>
      <c r="G2126" s="7">
        <v>0</v>
      </c>
      <c r="H2126" s="7">
        <v>45</v>
      </c>
      <c r="I2126" s="7">
        <f>SUM(HousingProblemsTbl5[[#This Row],[T7_est109]:[T7_est151]])</f>
        <v>65</v>
      </c>
      <c r="J2126" s="5">
        <f>IFERROR(HousingProblemsTbl5[[#This Row],[Total Rental Units with Severe Housing Problems and Equal to or less than 80% AMI]]/HousingProblemsTbl5[[#This Row],[Total Rental Units Equal to or less than 80% AMI]], "-")</f>
        <v>0.30769230769230771</v>
      </c>
    </row>
    <row r="2127" spans="1:10" x14ac:dyDescent="0.2">
      <c r="A2127">
        <v>13177020200</v>
      </c>
      <c r="B2127" s="7">
        <v>4</v>
      </c>
      <c r="C2127" s="7">
        <v>0</v>
      </c>
      <c r="D2127" s="7">
        <v>35</v>
      </c>
      <c r="E2127" s="7">
        <f>SUM(HousingProblemsTbl5[[#This Row],[T2_est77]:[T2_est91]])</f>
        <v>39</v>
      </c>
      <c r="F2127" s="7">
        <v>15</v>
      </c>
      <c r="G2127" s="7">
        <v>40</v>
      </c>
      <c r="H2127" s="7">
        <v>60</v>
      </c>
      <c r="I2127" s="7">
        <f>SUM(HousingProblemsTbl5[[#This Row],[T7_est109]:[T7_est151]])</f>
        <v>115</v>
      </c>
      <c r="J2127" s="5">
        <f>IFERROR(HousingProblemsTbl5[[#This Row],[Total Rental Units with Severe Housing Problems and Equal to or less than 80% AMI]]/HousingProblemsTbl5[[#This Row],[Total Rental Units Equal to or less than 80% AMI]], "-")</f>
        <v>0.33913043478260868</v>
      </c>
    </row>
    <row r="2128" spans="1:10" x14ac:dyDescent="0.2">
      <c r="A2128">
        <v>13177020301</v>
      </c>
      <c r="B2128" s="7">
        <v>35</v>
      </c>
      <c r="C2128" s="7">
        <v>4</v>
      </c>
      <c r="D2128" s="7">
        <v>0</v>
      </c>
      <c r="E2128" s="7">
        <f>SUM(HousingProblemsTbl5[[#This Row],[T2_est77]:[T2_est91]])</f>
        <v>39</v>
      </c>
      <c r="F2128" s="7">
        <v>40</v>
      </c>
      <c r="G2128" s="7">
        <v>40</v>
      </c>
      <c r="H2128" s="7">
        <v>75</v>
      </c>
      <c r="I2128" s="7">
        <f>SUM(HousingProblemsTbl5[[#This Row],[T7_est109]:[T7_est151]])</f>
        <v>155</v>
      </c>
      <c r="J2128" s="5">
        <f>IFERROR(HousingProblemsTbl5[[#This Row],[Total Rental Units with Severe Housing Problems and Equal to or less than 80% AMI]]/HousingProblemsTbl5[[#This Row],[Total Rental Units Equal to or less than 80% AMI]], "-")</f>
        <v>0.25161290322580643</v>
      </c>
    </row>
    <row r="2129" spans="1:10" x14ac:dyDescent="0.2">
      <c r="A2129">
        <v>13177020302</v>
      </c>
      <c r="B2129" s="7">
        <v>25</v>
      </c>
      <c r="C2129" s="7">
        <v>0</v>
      </c>
      <c r="D2129" s="7">
        <v>0</v>
      </c>
      <c r="E2129" s="7">
        <f>SUM(HousingProblemsTbl5[[#This Row],[T2_est77]:[T2_est91]])</f>
        <v>25</v>
      </c>
      <c r="F2129" s="7">
        <v>90</v>
      </c>
      <c r="G2129" s="7">
        <v>25</v>
      </c>
      <c r="H2129" s="7">
        <v>70</v>
      </c>
      <c r="I2129" s="7">
        <f>SUM(HousingProblemsTbl5[[#This Row],[T7_est109]:[T7_est151]])</f>
        <v>185</v>
      </c>
      <c r="J2129" s="5">
        <f>IFERROR(HousingProblemsTbl5[[#This Row],[Total Rental Units with Severe Housing Problems and Equal to or less than 80% AMI]]/HousingProblemsTbl5[[#This Row],[Total Rental Units Equal to or less than 80% AMI]], "-")</f>
        <v>0.13513513513513514</v>
      </c>
    </row>
    <row r="2130" spans="1:10" x14ac:dyDescent="0.2">
      <c r="A2130">
        <v>13177020403</v>
      </c>
      <c r="B2130" s="7">
        <v>4</v>
      </c>
      <c r="C2130" s="7">
        <v>20</v>
      </c>
      <c r="D2130" s="7">
        <v>0</v>
      </c>
      <c r="E2130" s="7">
        <f>SUM(HousingProblemsTbl5[[#This Row],[T2_est77]:[T2_est91]])</f>
        <v>24</v>
      </c>
      <c r="F2130" s="7">
        <v>4</v>
      </c>
      <c r="G2130" s="7">
        <v>20</v>
      </c>
      <c r="H2130" s="7">
        <v>25</v>
      </c>
      <c r="I2130" s="7">
        <f>SUM(HousingProblemsTbl5[[#This Row],[T7_est109]:[T7_est151]])</f>
        <v>49</v>
      </c>
      <c r="J2130" s="5">
        <f>IFERROR(HousingProblemsTbl5[[#This Row],[Total Rental Units with Severe Housing Problems and Equal to or less than 80% AMI]]/HousingProblemsTbl5[[#This Row],[Total Rental Units Equal to or less than 80% AMI]], "-")</f>
        <v>0.48979591836734693</v>
      </c>
    </row>
    <row r="2131" spans="1:10" x14ac:dyDescent="0.2">
      <c r="A2131">
        <v>13177020404</v>
      </c>
      <c r="B2131" s="7">
        <v>0</v>
      </c>
      <c r="C2131" s="7">
        <v>145</v>
      </c>
      <c r="D2131" s="7">
        <v>0</v>
      </c>
      <c r="E2131" s="7">
        <f>SUM(HousingProblemsTbl5[[#This Row],[T2_est77]:[T2_est91]])</f>
        <v>145</v>
      </c>
      <c r="F2131" s="7">
        <v>35</v>
      </c>
      <c r="G2131" s="7">
        <v>160</v>
      </c>
      <c r="H2131" s="7">
        <v>85</v>
      </c>
      <c r="I2131" s="7">
        <f>SUM(HousingProblemsTbl5[[#This Row],[T7_est109]:[T7_est151]])</f>
        <v>280</v>
      </c>
      <c r="J2131" s="5">
        <f>IFERROR(HousingProblemsTbl5[[#This Row],[Total Rental Units with Severe Housing Problems and Equal to or less than 80% AMI]]/HousingProblemsTbl5[[#This Row],[Total Rental Units Equal to or less than 80% AMI]], "-")</f>
        <v>0.5178571428571429</v>
      </c>
    </row>
    <row r="2132" spans="1:10" x14ac:dyDescent="0.2">
      <c r="A2132">
        <v>13177020405</v>
      </c>
      <c r="B2132" s="7">
        <v>95</v>
      </c>
      <c r="C2132" s="7">
        <v>50</v>
      </c>
      <c r="D2132" s="7">
        <v>0</v>
      </c>
      <c r="E2132" s="7">
        <f>SUM(HousingProblemsTbl5[[#This Row],[T2_est77]:[T2_est91]])</f>
        <v>145</v>
      </c>
      <c r="F2132" s="7">
        <v>95</v>
      </c>
      <c r="G2132" s="7">
        <v>50</v>
      </c>
      <c r="H2132" s="7">
        <v>40</v>
      </c>
      <c r="I2132" s="7">
        <f>SUM(HousingProblemsTbl5[[#This Row],[T7_est109]:[T7_est151]])</f>
        <v>185</v>
      </c>
      <c r="J2132" s="5">
        <f>IFERROR(HousingProblemsTbl5[[#This Row],[Total Rental Units with Severe Housing Problems and Equal to or less than 80% AMI]]/HousingProblemsTbl5[[#This Row],[Total Rental Units Equal to or less than 80% AMI]], "-")</f>
        <v>0.78378378378378377</v>
      </c>
    </row>
    <row r="2133" spans="1:10" x14ac:dyDescent="0.2">
      <c r="A2133">
        <v>13179010101</v>
      </c>
      <c r="B2133" s="7">
        <v>70</v>
      </c>
      <c r="C2133" s="7">
        <v>90</v>
      </c>
      <c r="D2133" s="7">
        <v>55</v>
      </c>
      <c r="E2133" s="7">
        <f>SUM(HousingProblemsTbl5[[#This Row],[T2_est77]:[T2_est91]])</f>
        <v>215</v>
      </c>
      <c r="F2133" s="7">
        <v>280</v>
      </c>
      <c r="G2133" s="7">
        <v>100</v>
      </c>
      <c r="H2133" s="7">
        <v>535</v>
      </c>
      <c r="I2133" s="7">
        <f>SUM(HousingProblemsTbl5[[#This Row],[T7_est109]:[T7_est151]])</f>
        <v>915</v>
      </c>
      <c r="J2133" s="5">
        <f>IFERROR(HousingProblemsTbl5[[#This Row],[Total Rental Units with Severe Housing Problems and Equal to or less than 80% AMI]]/HousingProblemsTbl5[[#This Row],[Total Rental Units Equal to or less than 80% AMI]], "-")</f>
        <v>0.23497267759562843</v>
      </c>
    </row>
    <row r="2134" spans="1:10" x14ac:dyDescent="0.2">
      <c r="A2134">
        <v>13179010102</v>
      </c>
      <c r="B2134" s="7">
        <v>15</v>
      </c>
      <c r="C2134" s="7">
        <v>0</v>
      </c>
      <c r="D2134" s="7">
        <v>10</v>
      </c>
      <c r="E2134" s="7">
        <f>SUM(HousingProblemsTbl5[[#This Row],[T2_est77]:[T2_est91]])</f>
        <v>25</v>
      </c>
      <c r="F2134" s="7">
        <v>15</v>
      </c>
      <c r="G2134" s="7">
        <v>25</v>
      </c>
      <c r="H2134" s="7">
        <v>40</v>
      </c>
      <c r="I2134" s="7">
        <f>SUM(HousingProblemsTbl5[[#This Row],[T7_est109]:[T7_est151]])</f>
        <v>80</v>
      </c>
      <c r="J2134" s="5">
        <f>IFERROR(HousingProblemsTbl5[[#This Row],[Total Rental Units with Severe Housing Problems and Equal to or less than 80% AMI]]/HousingProblemsTbl5[[#This Row],[Total Rental Units Equal to or less than 80% AMI]], "-")</f>
        <v>0.3125</v>
      </c>
    </row>
    <row r="2135" spans="1:10" x14ac:dyDescent="0.2">
      <c r="A2135">
        <v>13179010103</v>
      </c>
      <c r="B2135" s="7">
        <v>4</v>
      </c>
      <c r="C2135" s="7">
        <v>40</v>
      </c>
      <c r="D2135" s="7">
        <v>35</v>
      </c>
      <c r="E2135" s="7">
        <f>SUM(HousingProblemsTbl5[[#This Row],[T2_est77]:[T2_est91]])</f>
        <v>79</v>
      </c>
      <c r="F2135" s="7">
        <v>4</v>
      </c>
      <c r="G2135" s="7">
        <v>60</v>
      </c>
      <c r="H2135" s="7">
        <v>155</v>
      </c>
      <c r="I2135" s="7">
        <f>SUM(HousingProblemsTbl5[[#This Row],[T7_est109]:[T7_est151]])</f>
        <v>219</v>
      </c>
      <c r="J2135" s="5">
        <f>IFERROR(HousingProblemsTbl5[[#This Row],[Total Rental Units with Severe Housing Problems and Equal to or less than 80% AMI]]/HousingProblemsTbl5[[#This Row],[Total Rental Units Equal to or less than 80% AMI]], "-")</f>
        <v>0.36073059360730592</v>
      </c>
    </row>
    <row r="2136" spans="1:10" x14ac:dyDescent="0.2">
      <c r="A2136">
        <v>13179010202</v>
      </c>
      <c r="B2136" s="7">
        <v>15</v>
      </c>
      <c r="C2136" s="7">
        <v>150</v>
      </c>
      <c r="D2136" s="7">
        <v>30</v>
      </c>
      <c r="E2136" s="7">
        <f>SUM(HousingProblemsTbl5[[#This Row],[T2_est77]:[T2_est91]])</f>
        <v>195</v>
      </c>
      <c r="F2136" s="7">
        <v>100</v>
      </c>
      <c r="G2136" s="7">
        <v>170</v>
      </c>
      <c r="H2136" s="7">
        <v>275</v>
      </c>
      <c r="I2136" s="7">
        <f>SUM(HousingProblemsTbl5[[#This Row],[T7_est109]:[T7_est151]])</f>
        <v>545</v>
      </c>
      <c r="J2136" s="5">
        <f>IFERROR(HousingProblemsTbl5[[#This Row],[Total Rental Units with Severe Housing Problems and Equal to or less than 80% AMI]]/HousingProblemsTbl5[[#This Row],[Total Rental Units Equal to or less than 80% AMI]], "-")</f>
        <v>0.3577981651376147</v>
      </c>
    </row>
    <row r="2137" spans="1:10" x14ac:dyDescent="0.2">
      <c r="A2137">
        <v>13179010204</v>
      </c>
      <c r="B2137" s="7">
        <v>215</v>
      </c>
      <c r="C2137" s="7">
        <v>10</v>
      </c>
      <c r="D2137" s="7">
        <v>20</v>
      </c>
      <c r="E2137" s="7">
        <f>SUM(HousingProblemsTbl5[[#This Row],[T2_est77]:[T2_est91]])</f>
        <v>245</v>
      </c>
      <c r="F2137" s="7">
        <v>245</v>
      </c>
      <c r="G2137" s="7">
        <v>50</v>
      </c>
      <c r="H2137" s="7">
        <v>120</v>
      </c>
      <c r="I2137" s="7">
        <f>SUM(HousingProblemsTbl5[[#This Row],[T7_est109]:[T7_est151]])</f>
        <v>415</v>
      </c>
      <c r="J2137" s="5">
        <f>IFERROR(HousingProblemsTbl5[[#This Row],[Total Rental Units with Severe Housing Problems and Equal to or less than 80% AMI]]/HousingProblemsTbl5[[#This Row],[Total Rental Units Equal to or less than 80% AMI]], "-")</f>
        <v>0.59036144578313254</v>
      </c>
    </row>
    <row r="2138" spans="1:10" x14ac:dyDescent="0.2">
      <c r="A2138">
        <v>13179010205</v>
      </c>
      <c r="B2138" s="7">
        <v>30</v>
      </c>
      <c r="C2138" s="7">
        <v>120</v>
      </c>
      <c r="D2138" s="7">
        <v>30</v>
      </c>
      <c r="E2138" s="7">
        <f>SUM(HousingProblemsTbl5[[#This Row],[T2_est77]:[T2_est91]])</f>
        <v>180</v>
      </c>
      <c r="F2138" s="7">
        <v>60</v>
      </c>
      <c r="G2138" s="7">
        <v>155</v>
      </c>
      <c r="H2138" s="7">
        <v>280</v>
      </c>
      <c r="I2138" s="7">
        <f>SUM(HousingProblemsTbl5[[#This Row],[T7_est109]:[T7_est151]])</f>
        <v>495</v>
      </c>
      <c r="J2138" s="5">
        <f>IFERROR(HousingProblemsTbl5[[#This Row],[Total Rental Units with Severe Housing Problems and Equal to or less than 80% AMI]]/HousingProblemsTbl5[[#This Row],[Total Rental Units Equal to or less than 80% AMI]], "-")</f>
        <v>0.36363636363636365</v>
      </c>
    </row>
    <row r="2139" spans="1:10" x14ac:dyDescent="0.2">
      <c r="A2139">
        <v>13179010206</v>
      </c>
      <c r="B2139" s="7">
        <v>35</v>
      </c>
      <c r="C2139" s="7">
        <v>140</v>
      </c>
      <c r="D2139" s="7">
        <v>70</v>
      </c>
      <c r="E2139" s="7">
        <f>SUM(HousingProblemsTbl5[[#This Row],[T2_est77]:[T2_est91]])</f>
        <v>245</v>
      </c>
      <c r="F2139" s="7">
        <v>90</v>
      </c>
      <c r="G2139" s="7">
        <v>295</v>
      </c>
      <c r="H2139" s="7">
        <v>300</v>
      </c>
      <c r="I2139" s="7">
        <f>SUM(HousingProblemsTbl5[[#This Row],[T7_est109]:[T7_est151]])</f>
        <v>685</v>
      </c>
      <c r="J2139" s="5">
        <f>IFERROR(HousingProblemsTbl5[[#This Row],[Total Rental Units with Severe Housing Problems and Equal to or less than 80% AMI]]/HousingProblemsTbl5[[#This Row],[Total Rental Units Equal to or less than 80% AMI]], "-")</f>
        <v>0.35766423357664234</v>
      </c>
    </row>
    <row r="2140" spans="1:10" x14ac:dyDescent="0.2">
      <c r="A2140">
        <v>13179010207</v>
      </c>
      <c r="B2140" s="7">
        <v>125</v>
      </c>
      <c r="C2140" s="7">
        <v>180</v>
      </c>
      <c r="D2140" s="7">
        <v>30</v>
      </c>
      <c r="E2140" s="7">
        <f>SUM(HousingProblemsTbl5[[#This Row],[T2_est77]:[T2_est91]])</f>
        <v>335</v>
      </c>
      <c r="F2140" s="7">
        <v>150</v>
      </c>
      <c r="G2140" s="7">
        <v>210</v>
      </c>
      <c r="H2140" s="7">
        <v>305</v>
      </c>
      <c r="I2140" s="7">
        <f>SUM(HousingProblemsTbl5[[#This Row],[T7_est109]:[T7_est151]])</f>
        <v>665</v>
      </c>
      <c r="J2140" s="5">
        <f>IFERROR(HousingProblemsTbl5[[#This Row],[Total Rental Units with Severe Housing Problems and Equal to or less than 80% AMI]]/HousingProblemsTbl5[[#This Row],[Total Rental Units Equal to or less than 80% AMI]], "-")</f>
        <v>0.50375939849624063</v>
      </c>
    </row>
    <row r="2141" spans="1:10" x14ac:dyDescent="0.2">
      <c r="A2141">
        <v>13179010208</v>
      </c>
      <c r="B2141" s="7">
        <v>105</v>
      </c>
      <c r="C2141" s="7">
        <v>0</v>
      </c>
      <c r="D2141" s="7">
        <v>80</v>
      </c>
      <c r="E2141" s="7">
        <f>SUM(HousingProblemsTbl5[[#This Row],[T2_est77]:[T2_est91]])</f>
        <v>185</v>
      </c>
      <c r="F2141" s="7">
        <v>105</v>
      </c>
      <c r="G2141" s="7">
        <v>80</v>
      </c>
      <c r="H2141" s="7">
        <v>235</v>
      </c>
      <c r="I2141" s="7">
        <f>SUM(HousingProblemsTbl5[[#This Row],[T7_est109]:[T7_est151]])</f>
        <v>420</v>
      </c>
      <c r="J2141" s="5">
        <f>IFERROR(HousingProblemsTbl5[[#This Row],[Total Rental Units with Severe Housing Problems and Equal to or less than 80% AMI]]/HousingProblemsTbl5[[#This Row],[Total Rental Units Equal to or less than 80% AMI]], "-")</f>
        <v>0.44047619047619047</v>
      </c>
    </row>
    <row r="2142" spans="1:10" x14ac:dyDescent="0.2">
      <c r="A2142">
        <v>13179010301</v>
      </c>
      <c r="B2142" s="7">
        <v>45</v>
      </c>
      <c r="C2142" s="7">
        <v>0</v>
      </c>
      <c r="D2142" s="7">
        <v>75</v>
      </c>
      <c r="E2142" s="7">
        <f>SUM(HousingProblemsTbl5[[#This Row],[T2_est77]:[T2_est91]])</f>
        <v>120</v>
      </c>
      <c r="F2142" s="7">
        <v>55</v>
      </c>
      <c r="G2142" s="7">
        <v>0</v>
      </c>
      <c r="H2142" s="7">
        <v>105</v>
      </c>
      <c r="I2142" s="7">
        <f>SUM(HousingProblemsTbl5[[#This Row],[T7_est109]:[T7_est151]])</f>
        <v>160</v>
      </c>
      <c r="J2142" s="5">
        <f>IFERROR(HousingProblemsTbl5[[#This Row],[Total Rental Units with Severe Housing Problems and Equal to or less than 80% AMI]]/HousingProblemsTbl5[[#This Row],[Total Rental Units Equal to or less than 80% AMI]], "-")</f>
        <v>0.75</v>
      </c>
    </row>
    <row r="2143" spans="1:10" x14ac:dyDescent="0.2">
      <c r="A2143">
        <v>13179010302</v>
      </c>
      <c r="B2143" s="7">
        <v>355</v>
      </c>
      <c r="C2143" s="7">
        <v>0</v>
      </c>
      <c r="D2143" s="7">
        <v>35</v>
      </c>
      <c r="E2143" s="7">
        <f>SUM(HousingProblemsTbl5[[#This Row],[T2_est77]:[T2_est91]])</f>
        <v>390</v>
      </c>
      <c r="F2143" s="7">
        <v>370</v>
      </c>
      <c r="G2143" s="7">
        <v>85</v>
      </c>
      <c r="H2143" s="7">
        <v>290</v>
      </c>
      <c r="I2143" s="7">
        <f>SUM(HousingProblemsTbl5[[#This Row],[T7_est109]:[T7_est151]])</f>
        <v>745</v>
      </c>
      <c r="J2143" s="5">
        <f>IFERROR(HousingProblemsTbl5[[#This Row],[Total Rental Units with Severe Housing Problems and Equal to or less than 80% AMI]]/HousingProblemsTbl5[[#This Row],[Total Rental Units Equal to or less than 80% AMI]], "-")</f>
        <v>0.52348993288590606</v>
      </c>
    </row>
    <row r="2144" spans="1:10" x14ac:dyDescent="0.2">
      <c r="A2144">
        <v>13179010401</v>
      </c>
      <c r="B2144" s="7">
        <v>4</v>
      </c>
      <c r="C2144" s="7">
        <v>20</v>
      </c>
      <c r="D2144" s="7">
        <v>50</v>
      </c>
      <c r="E2144" s="7">
        <f>SUM(HousingProblemsTbl5[[#This Row],[T2_est77]:[T2_est91]])</f>
        <v>74</v>
      </c>
      <c r="F2144" s="7">
        <v>25</v>
      </c>
      <c r="G2144" s="7">
        <v>70</v>
      </c>
      <c r="H2144" s="7">
        <v>150</v>
      </c>
      <c r="I2144" s="7">
        <f>SUM(HousingProblemsTbl5[[#This Row],[T7_est109]:[T7_est151]])</f>
        <v>245</v>
      </c>
      <c r="J2144" s="5">
        <f>IFERROR(HousingProblemsTbl5[[#This Row],[Total Rental Units with Severe Housing Problems and Equal to or less than 80% AMI]]/HousingProblemsTbl5[[#This Row],[Total Rental Units Equal to or less than 80% AMI]], "-")</f>
        <v>0.30204081632653063</v>
      </c>
    </row>
    <row r="2145" spans="1:10" x14ac:dyDescent="0.2">
      <c r="A2145">
        <v>13179010402</v>
      </c>
      <c r="B2145" s="7">
        <v>145</v>
      </c>
      <c r="C2145" s="7">
        <v>95</v>
      </c>
      <c r="D2145" s="7">
        <v>0</v>
      </c>
      <c r="E2145" s="7">
        <f>SUM(HousingProblemsTbl5[[#This Row],[T2_est77]:[T2_est91]])</f>
        <v>240</v>
      </c>
      <c r="F2145" s="7">
        <v>145</v>
      </c>
      <c r="G2145" s="7">
        <v>95</v>
      </c>
      <c r="H2145" s="7">
        <v>100</v>
      </c>
      <c r="I2145" s="7">
        <f>SUM(HousingProblemsTbl5[[#This Row],[T7_est109]:[T7_est151]])</f>
        <v>340</v>
      </c>
      <c r="J2145" s="5">
        <f>IFERROR(HousingProblemsTbl5[[#This Row],[Total Rental Units with Severe Housing Problems and Equal to or less than 80% AMI]]/HousingProblemsTbl5[[#This Row],[Total Rental Units Equal to or less than 80% AMI]], "-")</f>
        <v>0.70588235294117652</v>
      </c>
    </row>
    <row r="2146" spans="1:10" x14ac:dyDescent="0.2">
      <c r="A2146">
        <v>13179010501</v>
      </c>
      <c r="B2146" s="7">
        <v>40</v>
      </c>
      <c r="C2146" s="7">
        <v>20</v>
      </c>
      <c r="D2146" s="7">
        <v>0</v>
      </c>
      <c r="E2146" s="7">
        <f>SUM(HousingProblemsTbl5[[#This Row],[T2_est77]:[T2_est91]])</f>
        <v>60</v>
      </c>
      <c r="F2146" s="7">
        <v>45</v>
      </c>
      <c r="G2146" s="7">
        <v>25</v>
      </c>
      <c r="H2146" s="7">
        <v>125</v>
      </c>
      <c r="I2146" s="7">
        <f>SUM(HousingProblemsTbl5[[#This Row],[T7_est109]:[T7_est151]])</f>
        <v>195</v>
      </c>
      <c r="J2146" s="5">
        <f>IFERROR(HousingProblemsTbl5[[#This Row],[Total Rental Units with Severe Housing Problems and Equal to or less than 80% AMI]]/HousingProblemsTbl5[[#This Row],[Total Rental Units Equal to or less than 80% AMI]], "-")</f>
        <v>0.30769230769230771</v>
      </c>
    </row>
    <row r="2147" spans="1:10" x14ac:dyDescent="0.2">
      <c r="A2147">
        <v>13179010503</v>
      </c>
      <c r="B2147" s="7">
        <v>25</v>
      </c>
      <c r="C2147" s="7">
        <v>10</v>
      </c>
      <c r="D2147" s="7">
        <v>15</v>
      </c>
      <c r="E2147" s="7">
        <f>SUM(HousingProblemsTbl5[[#This Row],[T2_est77]:[T2_est91]])</f>
        <v>50</v>
      </c>
      <c r="F2147" s="7">
        <v>45</v>
      </c>
      <c r="G2147" s="7">
        <v>20</v>
      </c>
      <c r="H2147" s="7">
        <v>25</v>
      </c>
      <c r="I2147" s="7">
        <f>SUM(HousingProblemsTbl5[[#This Row],[T7_est109]:[T7_est151]])</f>
        <v>90</v>
      </c>
      <c r="J2147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2148" spans="1:10" x14ac:dyDescent="0.2">
      <c r="A2148">
        <v>13179010504</v>
      </c>
      <c r="B2148" s="7">
        <v>0</v>
      </c>
      <c r="C2148" s="7">
        <v>4</v>
      </c>
      <c r="D2148" s="7">
        <v>10</v>
      </c>
      <c r="E2148" s="7">
        <f>SUM(HousingProblemsTbl5[[#This Row],[T2_est77]:[T2_est91]])</f>
        <v>14</v>
      </c>
      <c r="F2148" s="7">
        <v>10</v>
      </c>
      <c r="G2148" s="7">
        <v>25</v>
      </c>
      <c r="H2148" s="7">
        <v>65</v>
      </c>
      <c r="I2148" s="7">
        <f>SUM(HousingProblemsTbl5[[#This Row],[T7_est109]:[T7_est151]])</f>
        <v>100</v>
      </c>
      <c r="J2148" s="5">
        <f>IFERROR(HousingProblemsTbl5[[#This Row],[Total Rental Units with Severe Housing Problems and Equal to or less than 80% AMI]]/HousingProblemsTbl5[[#This Row],[Total Rental Units Equal to or less than 80% AMI]], "-")</f>
        <v>0.14000000000000001</v>
      </c>
    </row>
    <row r="2149" spans="1:10" x14ac:dyDescent="0.2">
      <c r="A2149">
        <v>13179010600</v>
      </c>
      <c r="B2149" s="7">
        <v>35</v>
      </c>
      <c r="C2149" s="7">
        <v>10</v>
      </c>
      <c r="D2149" s="7">
        <v>0</v>
      </c>
      <c r="E2149" s="7">
        <f>SUM(HousingProblemsTbl5[[#This Row],[T2_est77]:[T2_est91]])</f>
        <v>45</v>
      </c>
      <c r="F2149" s="7">
        <v>45</v>
      </c>
      <c r="G2149" s="7">
        <v>15</v>
      </c>
      <c r="H2149" s="7">
        <v>125</v>
      </c>
      <c r="I2149" s="7">
        <f>SUM(HousingProblemsTbl5[[#This Row],[T7_est109]:[T7_est151]])</f>
        <v>185</v>
      </c>
      <c r="J2149" s="5">
        <f>IFERROR(HousingProblemsTbl5[[#This Row],[Total Rental Units with Severe Housing Problems and Equal to or less than 80% AMI]]/HousingProblemsTbl5[[#This Row],[Total Rental Units Equal to or less than 80% AMI]], "-")</f>
        <v>0.24324324324324326</v>
      </c>
    </row>
    <row r="2150" spans="1:10" x14ac:dyDescent="0.2">
      <c r="A2150">
        <v>13179990000</v>
      </c>
      <c r="B2150" s="7">
        <v>0</v>
      </c>
      <c r="C2150" s="7">
        <v>0</v>
      </c>
      <c r="D2150" s="7">
        <v>0</v>
      </c>
      <c r="E2150" s="7">
        <f>SUM(HousingProblemsTbl5[[#This Row],[T2_est77]:[T2_est91]])</f>
        <v>0</v>
      </c>
      <c r="F2150" s="7">
        <v>0</v>
      </c>
      <c r="G2150" s="7">
        <v>0</v>
      </c>
      <c r="H2150" s="7">
        <v>0</v>
      </c>
      <c r="I2150" s="7">
        <f>SUM(HousingProblemsTbl5[[#This Row],[T7_est109]:[T7_est151]])</f>
        <v>0</v>
      </c>
      <c r="J2150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151" spans="1:10" x14ac:dyDescent="0.2">
      <c r="A2151">
        <v>13181970100</v>
      </c>
      <c r="B2151" s="7">
        <v>95</v>
      </c>
      <c r="C2151" s="7">
        <v>40</v>
      </c>
      <c r="D2151" s="7">
        <v>0</v>
      </c>
      <c r="E2151" s="7">
        <f>SUM(HousingProblemsTbl5[[#This Row],[T2_est77]:[T2_est91]])</f>
        <v>135</v>
      </c>
      <c r="F2151" s="7">
        <v>170</v>
      </c>
      <c r="G2151" s="7">
        <v>145</v>
      </c>
      <c r="H2151" s="7">
        <v>95</v>
      </c>
      <c r="I2151" s="7">
        <f>SUM(HousingProblemsTbl5[[#This Row],[T7_est109]:[T7_est151]])</f>
        <v>410</v>
      </c>
      <c r="J2151" s="5">
        <f>IFERROR(HousingProblemsTbl5[[#This Row],[Total Rental Units with Severe Housing Problems and Equal to or less than 80% AMI]]/HousingProblemsTbl5[[#This Row],[Total Rental Units Equal to or less than 80% AMI]], "-")</f>
        <v>0.32926829268292684</v>
      </c>
    </row>
    <row r="2152" spans="1:10" x14ac:dyDescent="0.2">
      <c r="A2152">
        <v>13181970200</v>
      </c>
      <c r="B2152" s="7">
        <v>60</v>
      </c>
      <c r="C2152" s="7">
        <v>0</v>
      </c>
      <c r="D2152" s="7">
        <v>0</v>
      </c>
      <c r="E2152" s="7">
        <f>SUM(HousingProblemsTbl5[[#This Row],[T2_est77]:[T2_est91]])</f>
        <v>60</v>
      </c>
      <c r="F2152" s="7">
        <v>120</v>
      </c>
      <c r="G2152" s="7">
        <v>65</v>
      </c>
      <c r="H2152" s="7">
        <v>95</v>
      </c>
      <c r="I2152" s="7">
        <f>SUM(HousingProblemsTbl5[[#This Row],[T7_est109]:[T7_est151]])</f>
        <v>280</v>
      </c>
      <c r="J2152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2153" spans="1:10" x14ac:dyDescent="0.2">
      <c r="A2153">
        <v>13183970101</v>
      </c>
      <c r="B2153" s="7">
        <v>60</v>
      </c>
      <c r="C2153" s="7">
        <v>0</v>
      </c>
      <c r="D2153" s="7">
        <v>20</v>
      </c>
      <c r="E2153" s="7">
        <f>SUM(HousingProblemsTbl5[[#This Row],[T2_est77]:[T2_est91]])</f>
        <v>80</v>
      </c>
      <c r="F2153" s="7">
        <v>60</v>
      </c>
      <c r="G2153" s="7">
        <v>125</v>
      </c>
      <c r="H2153" s="7">
        <v>130</v>
      </c>
      <c r="I2153" s="7">
        <f>SUM(HousingProblemsTbl5[[#This Row],[T7_est109]:[T7_est151]])</f>
        <v>315</v>
      </c>
      <c r="J2153" s="5">
        <f>IFERROR(HousingProblemsTbl5[[#This Row],[Total Rental Units with Severe Housing Problems and Equal to or less than 80% AMI]]/HousingProblemsTbl5[[#This Row],[Total Rental Units Equal to or less than 80% AMI]], "-")</f>
        <v>0.25396825396825395</v>
      </c>
    </row>
    <row r="2154" spans="1:10" x14ac:dyDescent="0.2">
      <c r="A2154">
        <v>13183970102</v>
      </c>
      <c r="B2154" s="7">
        <v>45</v>
      </c>
      <c r="C2154" s="7">
        <v>10</v>
      </c>
      <c r="D2154" s="7">
        <v>0</v>
      </c>
      <c r="E2154" s="7">
        <f>SUM(HousingProblemsTbl5[[#This Row],[T2_est77]:[T2_est91]])</f>
        <v>55</v>
      </c>
      <c r="F2154" s="7">
        <v>45</v>
      </c>
      <c r="G2154" s="7">
        <v>60</v>
      </c>
      <c r="H2154" s="7">
        <v>385</v>
      </c>
      <c r="I2154" s="7">
        <f>SUM(HousingProblemsTbl5[[#This Row],[T7_est109]:[T7_est151]])</f>
        <v>490</v>
      </c>
      <c r="J2154" s="5">
        <f>IFERROR(HousingProblemsTbl5[[#This Row],[Total Rental Units with Severe Housing Problems and Equal to or less than 80% AMI]]/HousingProblemsTbl5[[#This Row],[Total Rental Units Equal to or less than 80% AMI]], "-")</f>
        <v>0.11224489795918367</v>
      </c>
    </row>
    <row r="2155" spans="1:10" x14ac:dyDescent="0.2">
      <c r="A2155">
        <v>13183970201</v>
      </c>
      <c r="B2155" s="7">
        <v>115</v>
      </c>
      <c r="C2155" s="7">
        <v>10</v>
      </c>
      <c r="D2155" s="7">
        <v>4</v>
      </c>
      <c r="E2155" s="7">
        <f>SUM(HousingProblemsTbl5[[#This Row],[T2_est77]:[T2_est91]])</f>
        <v>129</v>
      </c>
      <c r="F2155" s="7">
        <v>185</v>
      </c>
      <c r="G2155" s="7">
        <v>30</v>
      </c>
      <c r="H2155" s="7">
        <v>40</v>
      </c>
      <c r="I2155" s="7">
        <f>SUM(HousingProblemsTbl5[[#This Row],[T7_est109]:[T7_est151]])</f>
        <v>255</v>
      </c>
      <c r="J2155" s="5">
        <f>IFERROR(HousingProblemsTbl5[[#This Row],[Total Rental Units with Severe Housing Problems and Equal to or less than 80% AMI]]/HousingProblemsTbl5[[#This Row],[Total Rental Units Equal to or less than 80% AMI]], "-")</f>
        <v>0.50588235294117645</v>
      </c>
    </row>
    <row r="2156" spans="1:10" x14ac:dyDescent="0.2">
      <c r="A2156">
        <v>13183970202</v>
      </c>
      <c r="B2156" s="7">
        <v>0</v>
      </c>
      <c r="C2156" s="7">
        <v>35</v>
      </c>
      <c r="D2156" s="7">
        <v>0</v>
      </c>
      <c r="E2156" s="7">
        <f>SUM(HousingProblemsTbl5[[#This Row],[T2_est77]:[T2_est91]])</f>
        <v>35</v>
      </c>
      <c r="F2156" s="7">
        <v>110</v>
      </c>
      <c r="G2156" s="7">
        <v>185</v>
      </c>
      <c r="H2156" s="7">
        <v>40</v>
      </c>
      <c r="I2156" s="7">
        <f>SUM(HousingProblemsTbl5[[#This Row],[T7_est109]:[T7_est151]])</f>
        <v>335</v>
      </c>
      <c r="J2156" s="5">
        <f>IFERROR(HousingProblemsTbl5[[#This Row],[Total Rental Units with Severe Housing Problems and Equal to or less than 80% AMI]]/HousingProblemsTbl5[[#This Row],[Total Rental Units Equal to or less than 80% AMI]], "-")</f>
        <v>0.1044776119402985</v>
      </c>
    </row>
    <row r="2157" spans="1:10" x14ac:dyDescent="0.2">
      <c r="A2157">
        <v>13183980000</v>
      </c>
      <c r="B2157" s="7">
        <v>0</v>
      </c>
      <c r="C2157" s="7">
        <v>0</v>
      </c>
      <c r="D2157" s="7">
        <v>0</v>
      </c>
      <c r="E2157" s="7">
        <f>SUM(HousingProblemsTbl5[[#This Row],[T2_est77]:[T2_est91]])</f>
        <v>0</v>
      </c>
      <c r="F2157" s="7">
        <v>0</v>
      </c>
      <c r="G2157" s="7">
        <v>0</v>
      </c>
      <c r="H2157" s="7">
        <v>0</v>
      </c>
      <c r="I2157" s="7">
        <f>SUM(HousingProblemsTbl5[[#This Row],[T7_est109]:[T7_est151]])</f>
        <v>0</v>
      </c>
      <c r="J215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158" spans="1:10" x14ac:dyDescent="0.2">
      <c r="A2158">
        <v>13185010101</v>
      </c>
      <c r="B2158" s="7">
        <v>205</v>
      </c>
      <c r="C2158" s="7">
        <v>20</v>
      </c>
      <c r="D2158" s="7">
        <v>10</v>
      </c>
      <c r="E2158" s="7">
        <f>SUM(HousingProblemsTbl5[[#This Row],[T2_est77]:[T2_est91]])</f>
        <v>235</v>
      </c>
      <c r="F2158" s="7">
        <v>245</v>
      </c>
      <c r="G2158" s="7">
        <v>25</v>
      </c>
      <c r="H2158" s="7">
        <v>180</v>
      </c>
      <c r="I2158" s="7">
        <f>SUM(HousingProblemsTbl5[[#This Row],[T7_est109]:[T7_est151]])</f>
        <v>450</v>
      </c>
      <c r="J2158" s="5">
        <f>IFERROR(HousingProblemsTbl5[[#This Row],[Total Rental Units with Severe Housing Problems and Equal to or less than 80% AMI]]/HousingProblemsTbl5[[#This Row],[Total Rental Units Equal to or less than 80% AMI]], "-")</f>
        <v>0.52222222222222225</v>
      </c>
    </row>
    <row r="2159" spans="1:10" x14ac:dyDescent="0.2">
      <c r="A2159">
        <v>13185010102</v>
      </c>
      <c r="B2159" s="7">
        <v>80</v>
      </c>
      <c r="C2159" s="7">
        <v>55</v>
      </c>
      <c r="D2159" s="7">
        <v>0</v>
      </c>
      <c r="E2159" s="7">
        <f>SUM(HousingProblemsTbl5[[#This Row],[T2_est77]:[T2_est91]])</f>
        <v>135</v>
      </c>
      <c r="F2159" s="7">
        <v>145</v>
      </c>
      <c r="G2159" s="7">
        <v>75</v>
      </c>
      <c r="H2159" s="7">
        <v>140</v>
      </c>
      <c r="I2159" s="7">
        <f>SUM(HousingProblemsTbl5[[#This Row],[T7_est109]:[T7_est151]])</f>
        <v>360</v>
      </c>
      <c r="J2159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2160" spans="1:10" x14ac:dyDescent="0.2">
      <c r="A2160">
        <v>13185010103</v>
      </c>
      <c r="B2160" s="7">
        <v>0</v>
      </c>
      <c r="C2160" s="7">
        <v>0</v>
      </c>
      <c r="D2160" s="7">
        <v>0</v>
      </c>
      <c r="E2160" s="7">
        <f>SUM(HousingProblemsTbl5[[#This Row],[T2_est77]:[T2_est91]])</f>
        <v>0</v>
      </c>
      <c r="F2160" s="7">
        <v>15</v>
      </c>
      <c r="G2160" s="7">
        <v>0</v>
      </c>
      <c r="H2160" s="7">
        <v>135</v>
      </c>
      <c r="I2160" s="7">
        <f>SUM(HousingProblemsTbl5[[#This Row],[T7_est109]:[T7_est151]])</f>
        <v>150</v>
      </c>
      <c r="J216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61" spans="1:10" x14ac:dyDescent="0.2">
      <c r="A2161">
        <v>13185010201</v>
      </c>
      <c r="B2161" s="7">
        <v>20</v>
      </c>
      <c r="C2161" s="7">
        <v>0</v>
      </c>
      <c r="D2161" s="7">
        <v>0</v>
      </c>
      <c r="E2161" s="7">
        <f>SUM(HousingProblemsTbl5[[#This Row],[T2_est77]:[T2_est91]])</f>
        <v>20</v>
      </c>
      <c r="F2161" s="7">
        <v>35</v>
      </c>
      <c r="G2161" s="7">
        <v>10</v>
      </c>
      <c r="H2161" s="7">
        <v>60</v>
      </c>
      <c r="I2161" s="7">
        <f>SUM(HousingProblemsTbl5[[#This Row],[T7_est109]:[T7_est151]])</f>
        <v>105</v>
      </c>
      <c r="J2161" s="5">
        <f>IFERROR(HousingProblemsTbl5[[#This Row],[Total Rental Units with Severe Housing Problems and Equal to or less than 80% AMI]]/HousingProblemsTbl5[[#This Row],[Total Rental Units Equal to or less than 80% AMI]], "-")</f>
        <v>0.19047619047619047</v>
      </c>
    </row>
    <row r="2162" spans="1:10" x14ac:dyDescent="0.2">
      <c r="A2162">
        <v>13185010203</v>
      </c>
      <c r="B2162" s="7">
        <v>70</v>
      </c>
      <c r="C2162" s="7">
        <v>0</v>
      </c>
      <c r="D2162" s="7">
        <v>0</v>
      </c>
      <c r="E2162" s="7">
        <f>SUM(HousingProblemsTbl5[[#This Row],[T2_est77]:[T2_est91]])</f>
        <v>70</v>
      </c>
      <c r="F2162" s="7">
        <v>95</v>
      </c>
      <c r="G2162" s="7">
        <v>4</v>
      </c>
      <c r="H2162" s="7">
        <v>80</v>
      </c>
      <c r="I2162" s="7">
        <f>SUM(HousingProblemsTbl5[[#This Row],[T7_est109]:[T7_est151]])</f>
        <v>179</v>
      </c>
      <c r="J2162" s="5">
        <f>IFERROR(HousingProblemsTbl5[[#This Row],[Total Rental Units with Severe Housing Problems and Equal to or less than 80% AMI]]/HousingProblemsTbl5[[#This Row],[Total Rental Units Equal to or less than 80% AMI]], "-")</f>
        <v>0.39106145251396646</v>
      </c>
    </row>
    <row r="2163" spans="1:10" x14ac:dyDescent="0.2">
      <c r="A2163">
        <v>13185010204</v>
      </c>
      <c r="B2163" s="7">
        <v>0</v>
      </c>
      <c r="C2163" s="7">
        <v>0</v>
      </c>
      <c r="D2163" s="7">
        <v>0</v>
      </c>
      <c r="E2163" s="7">
        <f>SUM(HousingProblemsTbl5[[#This Row],[T2_est77]:[T2_est91]])</f>
        <v>0</v>
      </c>
      <c r="F2163" s="7">
        <v>0</v>
      </c>
      <c r="G2163" s="7">
        <v>0</v>
      </c>
      <c r="H2163" s="7">
        <v>75</v>
      </c>
      <c r="I2163" s="7">
        <f>SUM(HousingProblemsTbl5[[#This Row],[T7_est109]:[T7_est151]])</f>
        <v>75</v>
      </c>
      <c r="J21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64" spans="1:10" x14ac:dyDescent="0.2">
      <c r="A2164">
        <v>13185010301</v>
      </c>
      <c r="B2164" s="7">
        <v>70</v>
      </c>
      <c r="C2164" s="7">
        <v>15</v>
      </c>
      <c r="D2164" s="7">
        <v>15</v>
      </c>
      <c r="E2164" s="7">
        <f>SUM(HousingProblemsTbl5[[#This Row],[T2_est77]:[T2_est91]])</f>
        <v>100</v>
      </c>
      <c r="F2164" s="7">
        <v>175</v>
      </c>
      <c r="G2164" s="7">
        <v>15</v>
      </c>
      <c r="H2164" s="7">
        <v>110</v>
      </c>
      <c r="I2164" s="7">
        <f>SUM(HousingProblemsTbl5[[#This Row],[T7_est109]:[T7_est151]])</f>
        <v>300</v>
      </c>
      <c r="J2164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165" spans="1:10" x14ac:dyDescent="0.2">
      <c r="A2165">
        <v>13185010302</v>
      </c>
      <c r="B2165" s="7">
        <v>0</v>
      </c>
      <c r="C2165" s="7">
        <v>20</v>
      </c>
      <c r="D2165" s="7">
        <v>0</v>
      </c>
      <c r="E2165" s="7">
        <f>SUM(HousingProblemsTbl5[[#This Row],[T2_est77]:[T2_est91]])</f>
        <v>20</v>
      </c>
      <c r="F2165" s="7">
        <v>0</v>
      </c>
      <c r="G2165" s="7">
        <v>40</v>
      </c>
      <c r="H2165" s="7">
        <v>0</v>
      </c>
      <c r="I2165" s="7">
        <f>SUM(HousingProblemsTbl5[[#This Row],[T7_est109]:[T7_est151]])</f>
        <v>40</v>
      </c>
      <c r="J216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166" spans="1:10" x14ac:dyDescent="0.2">
      <c r="A2166">
        <v>13185010401</v>
      </c>
      <c r="B2166" s="7">
        <v>35</v>
      </c>
      <c r="C2166" s="7">
        <v>15</v>
      </c>
      <c r="D2166" s="7">
        <v>10</v>
      </c>
      <c r="E2166" s="7">
        <f>SUM(HousingProblemsTbl5[[#This Row],[T2_est77]:[T2_est91]])</f>
        <v>60</v>
      </c>
      <c r="F2166" s="7">
        <v>65</v>
      </c>
      <c r="G2166" s="7">
        <v>45</v>
      </c>
      <c r="H2166" s="7">
        <v>95</v>
      </c>
      <c r="I2166" s="7">
        <f>SUM(HousingProblemsTbl5[[#This Row],[T7_est109]:[T7_est151]])</f>
        <v>205</v>
      </c>
      <c r="J2166" s="5">
        <f>IFERROR(HousingProblemsTbl5[[#This Row],[Total Rental Units with Severe Housing Problems and Equal to or less than 80% AMI]]/HousingProblemsTbl5[[#This Row],[Total Rental Units Equal to or less than 80% AMI]], "-")</f>
        <v>0.29268292682926828</v>
      </c>
    </row>
    <row r="2167" spans="1:10" x14ac:dyDescent="0.2">
      <c r="A2167">
        <v>13185010403</v>
      </c>
      <c r="B2167" s="7">
        <v>70</v>
      </c>
      <c r="C2167" s="7">
        <v>0</v>
      </c>
      <c r="D2167" s="7">
        <v>20</v>
      </c>
      <c r="E2167" s="7">
        <f>SUM(HousingProblemsTbl5[[#This Row],[T2_est77]:[T2_est91]])</f>
        <v>90</v>
      </c>
      <c r="F2167" s="7">
        <v>165</v>
      </c>
      <c r="G2167" s="7">
        <v>15</v>
      </c>
      <c r="H2167" s="7">
        <v>115</v>
      </c>
      <c r="I2167" s="7">
        <f>SUM(HousingProblemsTbl5[[#This Row],[T7_est109]:[T7_est151]])</f>
        <v>295</v>
      </c>
      <c r="J2167" s="5">
        <f>IFERROR(HousingProblemsTbl5[[#This Row],[Total Rental Units with Severe Housing Problems and Equal to or less than 80% AMI]]/HousingProblemsTbl5[[#This Row],[Total Rental Units Equal to or less than 80% AMI]], "-")</f>
        <v>0.30508474576271188</v>
      </c>
    </row>
    <row r="2168" spans="1:10" x14ac:dyDescent="0.2">
      <c r="A2168">
        <v>13185010404</v>
      </c>
      <c r="B2168" s="7">
        <v>115</v>
      </c>
      <c r="C2168" s="7">
        <v>100</v>
      </c>
      <c r="D2168" s="7">
        <v>45</v>
      </c>
      <c r="E2168" s="7">
        <f>SUM(HousingProblemsTbl5[[#This Row],[T2_est77]:[T2_est91]])</f>
        <v>260</v>
      </c>
      <c r="F2168" s="7">
        <v>245</v>
      </c>
      <c r="G2168" s="7">
        <v>305</v>
      </c>
      <c r="H2168" s="7">
        <v>395</v>
      </c>
      <c r="I2168" s="7">
        <f>SUM(HousingProblemsTbl5[[#This Row],[T7_est109]:[T7_est151]])</f>
        <v>945</v>
      </c>
      <c r="J2168" s="5">
        <f>IFERROR(HousingProblemsTbl5[[#This Row],[Total Rental Units with Severe Housing Problems and Equal to or less than 80% AMI]]/HousingProblemsTbl5[[#This Row],[Total Rental Units Equal to or less than 80% AMI]], "-")</f>
        <v>0.27513227513227512</v>
      </c>
    </row>
    <row r="2169" spans="1:10" x14ac:dyDescent="0.2">
      <c r="A2169">
        <v>13185010500</v>
      </c>
      <c r="B2169" s="7">
        <v>305</v>
      </c>
      <c r="C2169" s="7">
        <v>100</v>
      </c>
      <c r="D2169" s="7">
        <v>20</v>
      </c>
      <c r="E2169" s="7">
        <f>SUM(HousingProblemsTbl5[[#This Row],[T2_est77]:[T2_est91]])</f>
        <v>425</v>
      </c>
      <c r="F2169" s="7">
        <v>485</v>
      </c>
      <c r="G2169" s="7">
        <v>205</v>
      </c>
      <c r="H2169" s="7">
        <v>195</v>
      </c>
      <c r="I2169" s="7">
        <f>SUM(HousingProblemsTbl5[[#This Row],[T7_est109]:[T7_est151]])</f>
        <v>885</v>
      </c>
      <c r="J2169" s="5">
        <f>IFERROR(HousingProblemsTbl5[[#This Row],[Total Rental Units with Severe Housing Problems and Equal to or less than 80% AMI]]/HousingProblemsTbl5[[#This Row],[Total Rental Units Equal to or less than 80% AMI]], "-")</f>
        <v>0.48022598870056499</v>
      </c>
    </row>
    <row r="2170" spans="1:10" x14ac:dyDescent="0.2">
      <c r="A2170">
        <v>13185010601</v>
      </c>
      <c r="B2170" s="7">
        <v>210</v>
      </c>
      <c r="C2170" s="7">
        <v>105</v>
      </c>
      <c r="D2170" s="7">
        <v>0</v>
      </c>
      <c r="E2170" s="7">
        <f>SUM(HousingProblemsTbl5[[#This Row],[T2_est77]:[T2_est91]])</f>
        <v>315</v>
      </c>
      <c r="F2170" s="7">
        <v>370</v>
      </c>
      <c r="G2170" s="7">
        <v>515</v>
      </c>
      <c r="H2170" s="7">
        <v>515</v>
      </c>
      <c r="I2170" s="7">
        <f>SUM(HousingProblemsTbl5[[#This Row],[T7_est109]:[T7_est151]])</f>
        <v>1400</v>
      </c>
      <c r="J2170" s="5">
        <f>IFERROR(HousingProblemsTbl5[[#This Row],[Total Rental Units with Severe Housing Problems and Equal to or less than 80% AMI]]/HousingProblemsTbl5[[#This Row],[Total Rental Units Equal to or less than 80% AMI]], "-")</f>
        <v>0.22500000000000001</v>
      </c>
    </row>
    <row r="2171" spans="1:10" x14ac:dyDescent="0.2">
      <c r="A2171">
        <v>13185010604</v>
      </c>
      <c r="B2171" s="7">
        <v>20</v>
      </c>
      <c r="C2171" s="7">
        <v>65</v>
      </c>
      <c r="D2171" s="7">
        <v>0</v>
      </c>
      <c r="E2171" s="7">
        <f>SUM(HousingProblemsTbl5[[#This Row],[T2_est77]:[T2_est91]])</f>
        <v>85</v>
      </c>
      <c r="F2171" s="7">
        <v>20</v>
      </c>
      <c r="G2171" s="7">
        <v>160</v>
      </c>
      <c r="H2171" s="7">
        <v>4</v>
      </c>
      <c r="I2171" s="7">
        <f>SUM(HousingProblemsTbl5[[#This Row],[T7_est109]:[T7_est151]])</f>
        <v>184</v>
      </c>
      <c r="J2171" s="5">
        <f>IFERROR(HousingProblemsTbl5[[#This Row],[Total Rental Units with Severe Housing Problems and Equal to or less than 80% AMI]]/HousingProblemsTbl5[[#This Row],[Total Rental Units Equal to or less than 80% AMI]], "-")</f>
        <v>0.46195652173913043</v>
      </c>
    </row>
    <row r="2172" spans="1:10" x14ac:dyDescent="0.2">
      <c r="A2172">
        <v>13185010700</v>
      </c>
      <c r="B2172" s="7">
        <v>20</v>
      </c>
      <c r="C2172" s="7">
        <v>50</v>
      </c>
      <c r="D2172" s="7">
        <v>0</v>
      </c>
      <c r="E2172" s="7">
        <f>SUM(HousingProblemsTbl5[[#This Row],[T2_est77]:[T2_est91]])</f>
        <v>70</v>
      </c>
      <c r="F2172" s="7">
        <v>25</v>
      </c>
      <c r="G2172" s="7">
        <v>80</v>
      </c>
      <c r="H2172" s="7">
        <v>55</v>
      </c>
      <c r="I2172" s="7">
        <f>SUM(HousingProblemsTbl5[[#This Row],[T7_est109]:[T7_est151]])</f>
        <v>160</v>
      </c>
      <c r="J2172" s="5">
        <f>IFERROR(HousingProblemsTbl5[[#This Row],[Total Rental Units with Severe Housing Problems and Equal to or less than 80% AMI]]/HousingProblemsTbl5[[#This Row],[Total Rental Units Equal to or less than 80% AMI]], "-")</f>
        <v>0.4375</v>
      </c>
    </row>
    <row r="2173" spans="1:10" x14ac:dyDescent="0.2">
      <c r="A2173">
        <v>13185010801</v>
      </c>
      <c r="B2173" s="7">
        <v>170</v>
      </c>
      <c r="C2173" s="7">
        <v>65</v>
      </c>
      <c r="D2173" s="7">
        <v>10</v>
      </c>
      <c r="E2173" s="7">
        <f>SUM(HousingProblemsTbl5[[#This Row],[T2_est77]:[T2_est91]])</f>
        <v>245</v>
      </c>
      <c r="F2173" s="7">
        <v>310</v>
      </c>
      <c r="G2173" s="7">
        <v>195</v>
      </c>
      <c r="H2173" s="7">
        <v>205</v>
      </c>
      <c r="I2173" s="7">
        <f>SUM(HousingProblemsTbl5[[#This Row],[T7_est109]:[T7_est151]])</f>
        <v>710</v>
      </c>
      <c r="J2173" s="5">
        <f>IFERROR(HousingProblemsTbl5[[#This Row],[Total Rental Units with Severe Housing Problems and Equal to or less than 80% AMI]]/HousingProblemsTbl5[[#This Row],[Total Rental Units Equal to or less than 80% AMI]], "-")</f>
        <v>0.34507042253521125</v>
      </c>
    </row>
    <row r="2174" spans="1:10" x14ac:dyDescent="0.2">
      <c r="A2174">
        <v>13185010802</v>
      </c>
      <c r="B2174" s="7">
        <v>180</v>
      </c>
      <c r="C2174" s="7">
        <v>10</v>
      </c>
      <c r="D2174" s="7">
        <v>0</v>
      </c>
      <c r="E2174" s="7">
        <f>SUM(HousingProblemsTbl5[[#This Row],[T2_est77]:[T2_est91]])</f>
        <v>190</v>
      </c>
      <c r="F2174" s="7">
        <v>255</v>
      </c>
      <c r="G2174" s="7">
        <v>60</v>
      </c>
      <c r="H2174" s="7">
        <v>40</v>
      </c>
      <c r="I2174" s="7">
        <f>SUM(HousingProblemsTbl5[[#This Row],[T7_est109]:[T7_est151]])</f>
        <v>355</v>
      </c>
      <c r="J2174" s="5">
        <f>IFERROR(HousingProblemsTbl5[[#This Row],[Total Rental Units with Severe Housing Problems and Equal to or less than 80% AMI]]/HousingProblemsTbl5[[#This Row],[Total Rental Units Equal to or less than 80% AMI]], "-")</f>
        <v>0.53521126760563376</v>
      </c>
    </row>
    <row r="2175" spans="1:10" x14ac:dyDescent="0.2">
      <c r="A2175">
        <v>13185010900</v>
      </c>
      <c r="B2175" s="7">
        <v>130</v>
      </c>
      <c r="C2175" s="7">
        <v>20</v>
      </c>
      <c r="D2175" s="7">
        <v>15</v>
      </c>
      <c r="E2175" s="7">
        <f>SUM(HousingProblemsTbl5[[#This Row],[T2_est77]:[T2_est91]])</f>
        <v>165</v>
      </c>
      <c r="F2175" s="7">
        <v>150</v>
      </c>
      <c r="G2175" s="7">
        <v>70</v>
      </c>
      <c r="H2175" s="7">
        <v>180</v>
      </c>
      <c r="I2175" s="7">
        <f>SUM(HousingProblemsTbl5[[#This Row],[T7_est109]:[T7_est151]])</f>
        <v>400</v>
      </c>
      <c r="J2175" s="5">
        <f>IFERROR(HousingProblemsTbl5[[#This Row],[Total Rental Units with Severe Housing Problems and Equal to or less than 80% AMI]]/HousingProblemsTbl5[[#This Row],[Total Rental Units Equal to or less than 80% AMI]], "-")</f>
        <v>0.41249999999999998</v>
      </c>
    </row>
    <row r="2176" spans="1:10" x14ac:dyDescent="0.2">
      <c r="A2176">
        <v>13185011000</v>
      </c>
      <c r="B2176" s="7">
        <v>85</v>
      </c>
      <c r="C2176" s="7">
        <v>20</v>
      </c>
      <c r="D2176" s="7">
        <v>10</v>
      </c>
      <c r="E2176" s="7">
        <f>SUM(HousingProblemsTbl5[[#This Row],[T2_est77]:[T2_est91]])</f>
        <v>115</v>
      </c>
      <c r="F2176" s="7">
        <v>245</v>
      </c>
      <c r="G2176" s="7">
        <v>75</v>
      </c>
      <c r="H2176" s="7">
        <v>165</v>
      </c>
      <c r="I2176" s="7">
        <f>SUM(HousingProblemsTbl5[[#This Row],[T7_est109]:[T7_est151]])</f>
        <v>485</v>
      </c>
      <c r="J2176" s="5">
        <f>IFERROR(HousingProblemsTbl5[[#This Row],[Total Rental Units with Severe Housing Problems and Equal to or less than 80% AMI]]/HousingProblemsTbl5[[#This Row],[Total Rental Units Equal to or less than 80% AMI]], "-")</f>
        <v>0.23711340206185566</v>
      </c>
    </row>
    <row r="2177" spans="1:10" x14ac:dyDescent="0.2">
      <c r="A2177">
        <v>13185011100</v>
      </c>
      <c r="B2177" s="7">
        <v>70</v>
      </c>
      <c r="C2177" s="7">
        <v>30</v>
      </c>
      <c r="D2177" s="7">
        <v>20</v>
      </c>
      <c r="E2177" s="7">
        <f>SUM(HousingProblemsTbl5[[#This Row],[T2_est77]:[T2_est91]])</f>
        <v>120</v>
      </c>
      <c r="F2177" s="7">
        <v>180</v>
      </c>
      <c r="G2177" s="7">
        <v>205</v>
      </c>
      <c r="H2177" s="7">
        <v>80</v>
      </c>
      <c r="I2177" s="7">
        <f>SUM(HousingProblemsTbl5[[#This Row],[T7_est109]:[T7_est151]])</f>
        <v>465</v>
      </c>
      <c r="J2177" s="5">
        <f>IFERROR(HousingProblemsTbl5[[#This Row],[Total Rental Units with Severe Housing Problems and Equal to or less than 80% AMI]]/HousingProblemsTbl5[[#This Row],[Total Rental Units Equal to or less than 80% AMI]], "-")</f>
        <v>0.25806451612903225</v>
      </c>
    </row>
    <row r="2178" spans="1:10" x14ac:dyDescent="0.2">
      <c r="A2178">
        <v>13185011200</v>
      </c>
      <c r="B2178" s="7">
        <v>320</v>
      </c>
      <c r="C2178" s="7">
        <v>45</v>
      </c>
      <c r="D2178" s="7">
        <v>0</v>
      </c>
      <c r="E2178" s="7">
        <f>SUM(HousingProblemsTbl5[[#This Row],[T2_est77]:[T2_est91]])</f>
        <v>365</v>
      </c>
      <c r="F2178" s="7">
        <v>320</v>
      </c>
      <c r="G2178" s="7">
        <v>115</v>
      </c>
      <c r="H2178" s="7">
        <v>290</v>
      </c>
      <c r="I2178" s="7">
        <f>SUM(HousingProblemsTbl5[[#This Row],[T7_est109]:[T7_est151]])</f>
        <v>725</v>
      </c>
      <c r="J2178" s="5">
        <f>IFERROR(HousingProblemsTbl5[[#This Row],[Total Rental Units with Severe Housing Problems and Equal to or less than 80% AMI]]/HousingProblemsTbl5[[#This Row],[Total Rental Units Equal to or less than 80% AMI]], "-")</f>
        <v>0.50344827586206897</v>
      </c>
    </row>
    <row r="2179" spans="1:10" x14ac:dyDescent="0.2">
      <c r="A2179">
        <v>13185011301</v>
      </c>
      <c r="B2179" s="7">
        <v>450</v>
      </c>
      <c r="C2179" s="7">
        <v>230</v>
      </c>
      <c r="D2179" s="7">
        <v>4</v>
      </c>
      <c r="E2179" s="7">
        <f>SUM(HousingProblemsTbl5[[#This Row],[T2_est77]:[T2_est91]])</f>
        <v>684</v>
      </c>
      <c r="F2179" s="7">
        <v>725</v>
      </c>
      <c r="G2179" s="7">
        <v>400</v>
      </c>
      <c r="H2179" s="7">
        <v>260</v>
      </c>
      <c r="I2179" s="7">
        <f>SUM(HousingProblemsTbl5[[#This Row],[T7_est109]:[T7_est151]])</f>
        <v>1385</v>
      </c>
      <c r="J2179" s="5">
        <f>IFERROR(HousingProblemsTbl5[[#This Row],[Total Rental Units with Severe Housing Problems and Equal to or less than 80% AMI]]/HousingProblemsTbl5[[#This Row],[Total Rental Units Equal to or less than 80% AMI]], "-")</f>
        <v>0.49386281588447656</v>
      </c>
    </row>
    <row r="2180" spans="1:10" x14ac:dyDescent="0.2">
      <c r="A2180">
        <v>13185011302</v>
      </c>
      <c r="B2180" s="7">
        <v>100</v>
      </c>
      <c r="C2180" s="7">
        <v>60</v>
      </c>
      <c r="D2180" s="7">
        <v>60</v>
      </c>
      <c r="E2180" s="7">
        <f>SUM(HousingProblemsTbl5[[#This Row],[T2_est77]:[T2_est91]])</f>
        <v>220</v>
      </c>
      <c r="F2180" s="7">
        <v>390</v>
      </c>
      <c r="G2180" s="7">
        <v>95</v>
      </c>
      <c r="H2180" s="7">
        <v>95</v>
      </c>
      <c r="I2180" s="7">
        <f>SUM(HousingProblemsTbl5[[#This Row],[T7_est109]:[T7_est151]])</f>
        <v>580</v>
      </c>
      <c r="J2180" s="5">
        <f>IFERROR(HousingProblemsTbl5[[#This Row],[Total Rental Units with Severe Housing Problems and Equal to or less than 80% AMI]]/HousingProblemsTbl5[[#This Row],[Total Rental Units Equal to or less than 80% AMI]], "-")</f>
        <v>0.37931034482758619</v>
      </c>
    </row>
    <row r="2181" spans="1:10" x14ac:dyDescent="0.2">
      <c r="A2181">
        <v>13185011401</v>
      </c>
      <c r="B2181" s="7">
        <v>35</v>
      </c>
      <c r="C2181" s="7">
        <v>4</v>
      </c>
      <c r="D2181" s="7">
        <v>0</v>
      </c>
      <c r="E2181" s="7">
        <f>SUM(HousingProblemsTbl5[[#This Row],[T2_est77]:[T2_est91]])</f>
        <v>39</v>
      </c>
      <c r="F2181" s="7">
        <v>50</v>
      </c>
      <c r="G2181" s="7">
        <v>4</v>
      </c>
      <c r="H2181" s="7">
        <v>35</v>
      </c>
      <c r="I2181" s="7">
        <f>SUM(HousingProblemsTbl5[[#This Row],[T7_est109]:[T7_est151]])</f>
        <v>89</v>
      </c>
      <c r="J2181" s="5">
        <f>IFERROR(HousingProblemsTbl5[[#This Row],[Total Rental Units with Severe Housing Problems and Equal to or less than 80% AMI]]/HousingProblemsTbl5[[#This Row],[Total Rental Units Equal to or less than 80% AMI]], "-")</f>
        <v>0.43820224719101125</v>
      </c>
    </row>
    <row r="2182" spans="1:10" x14ac:dyDescent="0.2">
      <c r="A2182">
        <v>13185011402</v>
      </c>
      <c r="B2182" s="7">
        <v>60</v>
      </c>
      <c r="C2182" s="7">
        <v>0</v>
      </c>
      <c r="D2182" s="7">
        <v>0</v>
      </c>
      <c r="E2182" s="7">
        <f>SUM(HousingProblemsTbl5[[#This Row],[T2_est77]:[T2_est91]])</f>
        <v>60</v>
      </c>
      <c r="F2182" s="7">
        <v>70</v>
      </c>
      <c r="G2182" s="7">
        <v>70</v>
      </c>
      <c r="H2182" s="7">
        <v>75</v>
      </c>
      <c r="I2182" s="7">
        <f>SUM(HousingProblemsTbl5[[#This Row],[T7_est109]:[T7_est151]])</f>
        <v>215</v>
      </c>
      <c r="J2182" s="5">
        <f>IFERROR(HousingProblemsTbl5[[#This Row],[Total Rental Units with Severe Housing Problems and Equal to or less than 80% AMI]]/HousingProblemsTbl5[[#This Row],[Total Rental Units Equal to or less than 80% AMI]], "-")</f>
        <v>0.27906976744186046</v>
      </c>
    </row>
    <row r="2183" spans="1:10" x14ac:dyDescent="0.2">
      <c r="A2183">
        <v>13185011404</v>
      </c>
      <c r="B2183" s="7">
        <v>160</v>
      </c>
      <c r="C2183" s="7">
        <v>4</v>
      </c>
      <c r="D2183" s="7">
        <v>0</v>
      </c>
      <c r="E2183" s="7">
        <f>SUM(HousingProblemsTbl5[[#This Row],[T2_est77]:[T2_est91]])</f>
        <v>164</v>
      </c>
      <c r="F2183" s="7">
        <v>175</v>
      </c>
      <c r="G2183" s="7">
        <v>25</v>
      </c>
      <c r="H2183" s="7">
        <v>45</v>
      </c>
      <c r="I2183" s="7">
        <f>SUM(HousingProblemsTbl5[[#This Row],[T7_est109]:[T7_est151]])</f>
        <v>245</v>
      </c>
      <c r="J2183" s="5">
        <f>IFERROR(HousingProblemsTbl5[[#This Row],[Total Rental Units with Severe Housing Problems and Equal to or less than 80% AMI]]/HousingProblemsTbl5[[#This Row],[Total Rental Units Equal to or less than 80% AMI]], "-")</f>
        <v>0.66938775510204085</v>
      </c>
    </row>
    <row r="2184" spans="1:10" x14ac:dyDescent="0.2">
      <c r="A2184">
        <v>13185011405</v>
      </c>
      <c r="B2184" s="7">
        <v>45</v>
      </c>
      <c r="C2184" s="7">
        <v>15</v>
      </c>
      <c r="D2184" s="7">
        <v>0</v>
      </c>
      <c r="E2184" s="7">
        <f>SUM(HousingProblemsTbl5[[#This Row],[T2_est77]:[T2_est91]])</f>
        <v>60</v>
      </c>
      <c r="F2184" s="7">
        <v>250</v>
      </c>
      <c r="G2184" s="7">
        <v>160</v>
      </c>
      <c r="H2184" s="7">
        <v>185</v>
      </c>
      <c r="I2184" s="7">
        <f>SUM(HousingProblemsTbl5[[#This Row],[T7_est109]:[T7_est151]])</f>
        <v>595</v>
      </c>
      <c r="J2184" s="5">
        <f>IFERROR(HousingProblemsTbl5[[#This Row],[Total Rental Units with Severe Housing Problems and Equal to or less than 80% AMI]]/HousingProblemsTbl5[[#This Row],[Total Rental Units Equal to or less than 80% AMI]], "-")</f>
        <v>0.10084033613445378</v>
      </c>
    </row>
    <row r="2185" spans="1:10" x14ac:dyDescent="0.2">
      <c r="A2185">
        <v>13185011500</v>
      </c>
      <c r="B2185" s="7">
        <v>20</v>
      </c>
      <c r="C2185" s="7">
        <v>4</v>
      </c>
      <c r="D2185" s="7">
        <v>0</v>
      </c>
      <c r="E2185" s="7">
        <f>SUM(HousingProblemsTbl5[[#This Row],[T2_est77]:[T2_est91]])</f>
        <v>24</v>
      </c>
      <c r="F2185" s="7">
        <v>65</v>
      </c>
      <c r="G2185" s="7">
        <v>25</v>
      </c>
      <c r="H2185" s="7">
        <v>50</v>
      </c>
      <c r="I2185" s="7">
        <f>SUM(HousingProblemsTbl5[[#This Row],[T7_est109]:[T7_est151]])</f>
        <v>140</v>
      </c>
      <c r="J2185" s="5">
        <f>IFERROR(HousingProblemsTbl5[[#This Row],[Total Rental Units with Severe Housing Problems and Equal to or less than 80% AMI]]/HousingProblemsTbl5[[#This Row],[Total Rental Units Equal to or less than 80% AMI]], "-")</f>
        <v>0.17142857142857143</v>
      </c>
    </row>
    <row r="2186" spans="1:10" x14ac:dyDescent="0.2">
      <c r="A2186">
        <v>13185011600</v>
      </c>
      <c r="B2186" s="7">
        <v>125</v>
      </c>
      <c r="C2186" s="7">
        <v>0</v>
      </c>
      <c r="D2186" s="7">
        <v>20</v>
      </c>
      <c r="E2186" s="7">
        <f>SUM(HousingProblemsTbl5[[#This Row],[T2_est77]:[T2_est91]])</f>
        <v>145</v>
      </c>
      <c r="F2186" s="7">
        <v>170</v>
      </c>
      <c r="G2186" s="7">
        <v>70</v>
      </c>
      <c r="H2186" s="7">
        <v>130</v>
      </c>
      <c r="I2186" s="7">
        <f>SUM(HousingProblemsTbl5[[#This Row],[T7_est109]:[T7_est151]])</f>
        <v>370</v>
      </c>
      <c r="J2186" s="5">
        <f>IFERROR(HousingProblemsTbl5[[#This Row],[Total Rental Units with Severe Housing Problems and Equal to or less than 80% AMI]]/HousingProblemsTbl5[[#This Row],[Total Rental Units Equal to or less than 80% AMI]], "-")</f>
        <v>0.39189189189189189</v>
      </c>
    </row>
    <row r="2187" spans="1:10" x14ac:dyDescent="0.2">
      <c r="A2187">
        <v>13187960103</v>
      </c>
      <c r="B2187" s="7">
        <v>0</v>
      </c>
      <c r="C2187" s="7">
        <v>0</v>
      </c>
      <c r="D2187" s="7">
        <v>0</v>
      </c>
      <c r="E2187" s="7">
        <f>SUM(HousingProblemsTbl5[[#This Row],[T2_est77]:[T2_est91]])</f>
        <v>0</v>
      </c>
      <c r="F2187" s="7">
        <v>20</v>
      </c>
      <c r="G2187" s="7">
        <v>95</v>
      </c>
      <c r="H2187" s="7">
        <v>15</v>
      </c>
      <c r="I2187" s="7">
        <f>SUM(HousingProblemsTbl5[[#This Row],[T7_est109]:[T7_est151]])</f>
        <v>130</v>
      </c>
      <c r="J218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88" spans="1:10" x14ac:dyDescent="0.2">
      <c r="A2188">
        <v>13187960104</v>
      </c>
      <c r="B2188" s="7">
        <v>0</v>
      </c>
      <c r="C2188" s="7">
        <v>0</v>
      </c>
      <c r="D2188" s="7">
        <v>0</v>
      </c>
      <c r="E2188" s="7">
        <f>SUM(HousingProblemsTbl5[[#This Row],[T2_est77]:[T2_est91]])</f>
        <v>0</v>
      </c>
      <c r="F2188" s="7">
        <v>0</v>
      </c>
      <c r="G2188" s="7">
        <v>135</v>
      </c>
      <c r="H2188" s="7">
        <v>20</v>
      </c>
      <c r="I2188" s="7">
        <f>SUM(HousingProblemsTbl5[[#This Row],[T7_est109]:[T7_est151]])</f>
        <v>155</v>
      </c>
      <c r="J218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89" spans="1:10" x14ac:dyDescent="0.2">
      <c r="A2189">
        <v>13187960105</v>
      </c>
      <c r="B2189" s="7">
        <v>25</v>
      </c>
      <c r="C2189" s="7">
        <v>35</v>
      </c>
      <c r="D2189" s="7">
        <v>80</v>
      </c>
      <c r="E2189" s="7">
        <f>SUM(HousingProblemsTbl5[[#This Row],[T2_est77]:[T2_est91]])</f>
        <v>140</v>
      </c>
      <c r="F2189" s="7">
        <v>25</v>
      </c>
      <c r="G2189" s="7">
        <v>50</v>
      </c>
      <c r="H2189" s="7">
        <v>135</v>
      </c>
      <c r="I2189" s="7">
        <f>SUM(HousingProblemsTbl5[[#This Row],[T7_est109]:[T7_est151]])</f>
        <v>210</v>
      </c>
      <c r="J2189" s="5">
        <f>IFERROR(HousingProblemsTbl5[[#This Row],[Total Rental Units with Severe Housing Problems and Equal to or less than 80% AMI]]/HousingProblemsTbl5[[#This Row],[Total Rental Units Equal to or less than 80% AMI]], "-")</f>
        <v>0.66666666666666663</v>
      </c>
    </row>
    <row r="2190" spans="1:10" x14ac:dyDescent="0.2">
      <c r="A2190">
        <v>13187960106</v>
      </c>
      <c r="B2190" s="7">
        <v>90</v>
      </c>
      <c r="C2190" s="7">
        <v>0</v>
      </c>
      <c r="D2190" s="7">
        <v>0</v>
      </c>
      <c r="E2190" s="7">
        <f>SUM(HousingProblemsTbl5[[#This Row],[T2_est77]:[T2_est91]])</f>
        <v>90</v>
      </c>
      <c r="F2190" s="7">
        <v>90</v>
      </c>
      <c r="G2190" s="7">
        <v>0</v>
      </c>
      <c r="H2190" s="7">
        <v>70</v>
      </c>
      <c r="I2190" s="7">
        <f>SUM(HousingProblemsTbl5[[#This Row],[T7_est109]:[T7_est151]])</f>
        <v>160</v>
      </c>
      <c r="J2190" s="5">
        <f>IFERROR(HousingProblemsTbl5[[#This Row],[Total Rental Units with Severe Housing Problems and Equal to or less than 80% AMI]]/HousingProblemsTbl5[[#This Row],[Total Rental Units Equal to or less than 80% AMI]], "-")</f>
        <v>0.5625</v>
      </c>
    </row>
    <row r="2191" spans="1:10" x14ac:dyDescent="0.2">
      <c r="A2191">
        <v>13187960203</v>
      </c>
      <c r="B2191" s="7">
        <v>45</v>
      </c>
      <c r="C2191" s="7">
        <v>35</v>
      </c>
      <c r="D2191" s="7">
        <v>0</v>
      </c>
      <c r="E2191" s="7">
        <f>SUM(HousingProblemsTbl5[[#This Row],[T2_est77]:[T2_est91]])</f>
        <v>80</v>
      </c>
      <c r="F2191" s="7">
        <v>100</v>
      </c>
      <c r="G2191" s="7">
        <v>35</v>
      </c>
      <c r="H2191" s="7">
        <v>75</v>
      </c>
      <c r="I2191" s="7">
        <f>SUM(HousingProblemsTbl5[[#This Row],[T7_est109]:[T7_est151]])</f>
        <v>210</v>
      </c>
      <c r="J2191" s="5">
        <f>IFERROR(HousingProblemsTbl5[[#This Row],[Total Rental Units with Severe Housing Problems and Equal to or less than 80% AMI]]/HousingProblemsTbl5[[#This Row],[Total Rental Units Equal to or less than 80% AMI]], "-")</f>
        <v>0.38095238095238093</v>
      </c>
    </row>
    <row r="2192" spans="1:10" x14ac:dyDescent="0.2">
      <c r="A2192">
        <v>13187960204</v>
      </c>
      <c r="B2192" s="7">
        <v>285</v>
      </c>
      <c r="C2192" s="7">
        <v>115</v>
      </c>
      <c r="D2192" s="7">
        <v>40</v>
      </c>
      <c r="E2192" s="7">
        <f>SUM(HousingProblemsTbl5[[#This Row],[T2_est77]:[T2_est91]])</f>
        <v>440</v>
      </c>
      <c r="F2192" s="7">
        <v>360</v>
      </c>
      <c r="G2192" s="7">
        <v>205</v>
      </c>
      <c r="H2192" s="7">
        <v>160</v>
      </c>
      <c r="I2192" s="7">
        <f>SUM(HousingProblemsTbl5[[#This Row],[T7_est109]:[T7_est151]])</f>
        <v>725</v>
      </c>
      <c r="J2192" s="5">
        <f>IFERROR(HousingProblemsTbl5[[#This Row],[Total Rental Units with Severe Housing Problems and Equal to or less than 80% AMI]]/HousingProblemsTbl5[[#This Row],[Total Rental Units Equal to or less than 80% AMI]], "-")</f>
        <v>0.60689655172413792</v>
      </c>
    </row>
    <row r="2193" spans="1:10" x14ac:dyDescent="0.2">
      <c r="A2193">
        <v>13187960205</v>
      </c>
      <c r="B2193" s="7">
        <v>55</v>
      </c>
      <c r="C2193" s="7">
        <v>45</v>
      </c>
      <c r="D2193" s="7">
        <v>0</v>
      </c>
      <c r="E2193" s="7">
        <f>SUM(HousingProblemsTbl5[[#This Row],[T2_est77]:[T2_est91]])</f>
        <v>100</v>
      </c>
      <c r="F2193" s="7">
        <v>145</v>
      </c>
      <c r="G2193" s="7">
        <v>90</v>
      </c>
      <c r="H2193" s="7">
        <v>95</v>
      </c>
      <c r="I2193" s="7">
        <f>SUM(HousingProblemsTbl5[[#This Row],[T7_est109]:[T7_est151]])</f>
        <v>330</v>
      </c>
      <c r="J2193" s="5">
        <f>IFERROR(HousingProblemsTbl5[[#This Row],[Total Rental Units with Severe Housing Problems and Equal to or less than 80% AMI]]/HousingProblemsTbl5[[#This Row],[Total Rental Units Equal to or less than 80% AMI]], "-")</f>
        <v>0.30303030303030304</v>
      </c>
    </row>
    <row r="2194" spans="1:10" x14ac:dyDescent="0.2">
      <c r="A2194">
        <v>13187960206</v>
      </c>
      <c r="B2194" s="7">
        <v>45</v>
      </c>
      <c r="C2194" s="7">
        <v>15</v>
      </c>
      <c r="D2194" s="7">
        <v>0</v>
      </c>
      <c r="E2194" s="7">
        <f>SUM(HousingProblemsTbl5[[#This Row],[T2_est77]:[T2_est91]])</f>
        <v>60</v>
      </c>
      <c r="F2194" s="7">
        <v>95</v>
      </c>
      <c r="G2194" s="7">
        <v>15</v>
      </c>
      <c r="H2194" s="7">
        <v>110</v>
      </c>
      <c r="I2194" s="7">
        <f>SUM(HousingProblemsTbl5[[#This Row],[T7_est109]:[T7_est151]])</f>
        <v>220</v>
      </c>
      <c r="J2194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2195" spans="1:10" x14ac:dyDescent="0.2">
      <c r="A2195">
        <v>13189950100</v>
      </c>
      <c r="B2195" s="7">
        <v>0</v>
      </c>
      <c r="C2195" s="7">
        <v>0</v>
      </c>
      <c r="D2195" s="7">
        <v>0</v>
      </c>
      <c r="E2195" s="7">
        <f>SUM(HousingProblemsTbl5[[#This Row],[T2_est77]:[T2_est91]])</f>
        <v>0</v>
      </c>
      <c r="F2195" s="7">
        <v>0</v>
      </c>
      <c r="G2195" s="7">
        <v>15</v>
      </c>
      <c r="H2195" s="7">
        <v>50</v>
      </c>
      <c r="I2195" s="7">
        <f>SUM(HousingProblemsTbl5[[#This Row],[T7_est109]:[T7_est151]])</f>
        <v>65</v>
      </c>
      <c r="J219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196" spans="1:10" x14ac:dyDescent="0.2">
      <c r="A2196">
        <v>13189950200</v>
      </c>
      <c r="B2196" s="7">
        <v>65</v>
      </c>
      <c r="C2196" s="7">
        <v>70</v>
      </c>
      <c r="D2196" s="7">
        <v>0</v>
      </c>
      <c r="E2196" s="7">
        <f>SUM(HousingProblemsTbl5[[#This Row],[T2_est77]:[T2_est91]])</f>
        <v>135</v>
      </c>
      <c r="F2196" s="7">
        <v>420</v>
      </c>
      <c r="G2196" s="7">
        <v>165</v>
      </c>
      <c r="H2196" s="7">
        <v>70</v>
      </c>
      <c r="I2196" s="7">
        <f>SUM(HousingProblemsTbl5[[#This Row],[T7_est109]:[T7_est151]])</f>
        <v>655</v>
      </c>
      <c r="J2196" s="5">
        <f>IFERROR(HousingProblemsTbl5[[#This Row],[Total Rental Units with Severe Housing Problems and Equal to or less than 80% AMI]]/HousingProblemsTbl5[[#This Row],[Total Rental Units Equal to or less than 80% AMI]], "-")</f>
        <v>0.20610687022900764</v>
      </c>
    </row>
    <row r="2197" spans="1:10" x14ac:dyDescent="0.2">
      <c r="A2197">
        <v>13189950300</v>
      </c>
      <c r="B2197" s="7">
        <v>85</v>
      </c>
      <c r="C2197" s="7">
        <v>0</v>
      </c>
      <c r="D2197" s="7">
        <v>0</v>
      </c>
      <c r="E2197" s="7">
        <f>SUM(HousingProblemsTbl5[[#This Row],[T2_est77]:[T2_est91]])</f>
        <v>85</v>
      </c>
      <c r="F2197" s="7">
        <v>120</v>
      </c>
      <c r="G2197" s="7">
        <v>110</v>
      </c>
      <c r="H2197" s="7">
        <v>80</v>
      </c>
      <c r="I2197" s="7">
        <f>SUM(HousingProblemsTbl5[[#This Row],[T7_est109]:[T7_est151]])</f>
        <v>310</v>
      </c>
      <c r="J2197" s="5">
        <f>IFERROR(HousingProblemsTbl5[[#This Row],[Total Rental Units with Severe Housing Problems and Equal to or less than 80% AMI]]/HousingProblemsTbl5[[#This Row],[Total Rental Units Equal to or less than 80% AMI]], "-")</f>
        <v>0.27419354838709675</v>
      </c>
    </row>
    <row r="2198" spans="1:10" x14ac:dyDescent="0.2">
      <c r="A2198">
        <v>13189950401</v>
      </c>
      <c r="B2198" s="7">
        <v>0</v>
      </c>
      <c r="C2198" s="7">
        <v>20</v>
      </c>
      <c r="D2198" s="7">
        <v>15</v>
      </c>
      <c r="E2198" s="7">
        <f>SUM(HousingProblemsTbl5[[#This Row],[T2_est77]:[T2_est91]])</f>
        <v>35</v>
      </c>
      <c r="F2198" s="7">
        <v>0</v>
      </c>
      <c r="G2198" s="7">
        <v>20</v>
      </c>
      <c r="H2198" s="7">
        <v>75</v>
      </c>
      <c r="I2198" s="7">
        <f>SUM(HousingProblemsTbl5[[#This Row],[T7_est109]:[T7_est151]])</f>
        <v>95</v>
      </c>
      <c r="J2198" s="5">
        <f>IFERROR(HousingProblemsTbl5[[#This Row],[Total Rental Units with Severe Housing Problems and Equal to or less than 80% AMI]]/HousingProblemsTbl5[[#This Row],[Total Rental Units Equal to or less than 80% AMI]], "-")</f>
        <v>0.36842105263157893</v>
      </c>
    </row>
    <row r="2199" spans="1:10" x14ac:dyDescent="0.2">
      <c r="A2199">
        <v>13189950402</v>
      </c>
      <c r="B2199" s="7">
        <v>80</v>
      </c>
      <c r="C2199" s="7">
        <v>35</v>
      </c>
      <c r="D2199" s="7">
        <v>0</v>
      </c>
      <c r="E2199" s="7">
        <f>SUM(HousingProblemsTbl5[[#This Row],[T2_est77]:[T2_est91]])</f>
        <v>115</v>
      </c>
      <c r="F2199" s="7">
        <v>80</v>
      </c>
      <c r="G2199" s="7">
        <v>200</v>
      </c>
      <c r="H2199" s="7">
        <v>110</v>
      </c>
      <c r="I2199" s="7">
        <f>SUM(HousingProblemsTbl5[[#This Row],[T7_est109]:[T7_est151]])</f>
        <v>390</v>
      </c>
      <c r="J2199" s="5">
        <f>IFERROR(HousingProblemsTbl5[[#This Row],[Total Rental Units with Severe Housing Problems and Equal to or less than 80% AMI]]/HousingProblemsTbl5[[#This Row],[Total Rental Units Equal to or less than 80% AMI]], "-")</f>
        <v>0.29487179487179488</v>
      </c>
    </row>
    <row r="2200" spans="1:10" x14ac:dyDescent="0.2">
      <c r="A2200">
        <v>13189950500</v>
      </c>
      <c r="B2200" s="7">
        <v>35</v>
      </c>
      <c r="C2200" s="7">
        <v>4</v>
      </c>
      <c r="D2200" s="7">
        <v>15</v>
      </c>
      <c r="E2200" s="7">
        <f>SUM(HousingProblemsTbl5[[#This Row],[T2_est77]:[T2_est91]])</f>
        <v>54</v>
      </c>
      <c r="F2200" s="7">
        <v>130</v>
      </c>
      <c r="G2200" s="7">
        <v>45</v>
      </c>
      <c r="H2200" s="7">
        <v>45</v>
      </c>
      <c r="I2200" s="7">
        <f>SUM(HousingProblemsTbl5[[#This Row],[T7_est109]:[T7_est151]])</f>
        <v>220</v>
      </c>
      <c r="J2200" s="5">
        <f>IFERROR(HousingProblemsTbl5[[#This Row],[Total Rental Units with Severe Housing Problems and Equal to or less than 80% AMI]]/HousingProblemsTbl5[[#This Row],[Total Rental Units Equal to or less than 80% AMI]], "-")</f>
        <v>0.24545454545454545</v>
      </c>
    </row>
    <row r="2201" spans="1:10" x14ac:dyDescent="0.2">
      <c r="A2201">
        <v>13191110101</v>
      </c>
      <c r="B2201" s="7">
        <v>0</v>
      </c>
      <c r="C2201" s="7">
        <v>0</v>
      </c>
      <c r="D2201" s="7">
        <v>0</v>
      </c>
      <c r="E2201" s="7">
        <f>SUM(HousingProblemsTbl5[[#This Row],[T2_est77]:[T2_est91]])</f>
        <v>0</v>
      </c>
      <c r="F2201" s="7">
        <v>0</v>
      </c>
      <c r="G2201" s="7">
        <v>0</v>
      </c>
      <c r="H2201" s="7">
        <v>10</v>
      </c>
      <c r="I2201" s="7">
        <f>SUM(HousingProblemsTbl5[[#This Row],[T7_est109]:[T7_est151]])</f>
        <v>10</v>
      </c>
      <c r="J220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02" spans="1:10" x14ac:dyDescent="0.2">
      <c r="A2202">
        <v>13191110102</v>
      </c>
      <c r="B2202" s="7">
        <v>15</v>
      </c>
      <c r="C2202" s="7">
        <v>0</v>
      </c>
      <c r="D2202" s="7">
        <v>0</v>
      </c>
      <c r="E2202" s="7">
        <f>SUM(HousingProblemsTbl5[[#This Row],[T2_est77]:[T2_est91]])</f>
        <v>15</v>
      </c>
      <c r="F2202" s="7">
        <v>50</v>
      </c>
      <c r="G2202" s="7">
        <v>0</v>
      </c>
      <c r="H2202" s="7">
        <v>45</v>
      </c>
      <c r="I2202" s="7">
        <f>SUM(HousingProblemsTbl5[[#This Row],[T7_est109]:[T7_est151]])</f>
        <v>95</v>
      </c>
      <c r="J2202" s="5">
        <f>IFERROR(HousingProblemsTbl5[[#This Row],[Total Rental Units with Severe Housing Problems and Equal to or less than 80% AMI]]/HousingProblemsTbl5[[#This Row],[Total Rental Units Equal to or less than 80% AMI]], "-")</f>
        <v>0.15789473684210525</v>
      </c>
    </row>
    <row r="2203" spans="1:10" x14ac:dyDescent="0.2">
      <c r="A2203">
        <v>13191110103</v>
      </c>
      <c r="B2203" s="7">
        <v>0</v>
      </c>
      <c r="C2203" s="7">
        <v>0</v>
      </c>
      <c r="D2203" s="7">
        <v>30</v>
      </c>
      <c r="E2203" s="7">
        <f>SUM(HousingProblemsTbl5[[#This Row],[T2_est77]:[T2_est91]])</f>
        <v>30</v>
      </c>
      <c r="F2203" s="7">
        <v>0</v>
      </c>
      <c r="G2203" s="7">
        <v>0</v>
      </c>
      <c r="H2203" s="7">
        <v>35</v>
      </c>
      <c r="I2203" s="7">
        <f>SUM(HousingProblemsTbl5[[#This Row],[T7_est109]:[T7_est151]])</f>
        <v>35</v>
      </c>
      <c r="J2203" s="5">
        <f>IFERROR(HousingProblemsTbl5[[#This Row],[Total Rental Units with Severe Housing Problems and Equal to or less than 80% AMI]]/HousingProblemsTbl5[[#This Row],[Total Rental Units Equal to or less than 80% AMI]], "-")</f>
        <v>0.8571428571428571</v>
      </c>
    </row>
    <row r="2204" spans="1:10" x14ac:dyDescent="0.2">
      <c r="A2204">
        <v>13191110201</v>
      </c>
      <c r="B2204" s="7">
        <v>4</v>
      </c>
      <c r="C2204" s="7">
        <v>0</v>
      </c>
      <c r="D2204" s="7">
        <v>0</v>
      </c>
      <c r="E2204" s="7">
        <f>SUM(HousingProblemsTbl5[[#This Row],[T2_est77]:[T2_est91]])</f>
        <v>4</v>
      </c>
      <c r="F2204" s="7">
        <v>130</v>
      </c>
      <c r="G2204" s="7">
        <v>0</v>
      </c>
      <c r="H2204" s="7">
        <v>55</v>
      </c>
      <c r="I2204" s="7">
        <f>SUM(HousingProblemsTbl5[[#This Row],[T7_est109]:[T7_est151]])</f>
        <v>185</v>
      </c>
      <c r="J2204" s="5">
        <f>IFERROR(HousingProblemsTbl5[[#This Row],[Total Rental Units with Severe Housing Problems and Equal to or less than 80% AMI]]/HousingProblemsTbl5[[#This Row],[Total Rental Units Equal to or less than 80% AMI]], "-")</f>
        <v>2.1621621621621623E-2</v>
      </c>
    </row>
    <row r="2205" spans="1:10" x14ac:dyDescent="0.2">
      <c r="A2205">
        <v>13191110202</v>
      </c>
      <c r="B2205" s="7">
        <v>15</v>
      </c>
      <c r="C2205" s="7">
        <v>0</v>
      </c>
      <c r="D2205" s="7">
        <v>0</v>
      </c>
      <c r="E2205" s="7">
        <f>SUM(HousingProblemsTbl5[[#This Row],[T2_est77]:[T2_est91]])</f>
        <v>15</v>
      </c>
      <c r="F2205" s="7">
        <v>70</v>
      </c>
      <c r="G2205" s="7">
        <v>0</v>
      </c>
      <c r="H2205" s="7">
        <v>110</v>
      </c>
      <c r="I2205" s="7">
        <f>SUM(HousingProblemsTbl5[[#This Row],[T7_est109]:[T7_est151]])</f>
        <v>180</v>
      </c>
      <c r="J2205" s="5">
        <f>IFERROR(HousingProblemsTbl5[[#This Row],[Total Rental Units with Severe Housing Problems and Equal to or less than 80% AMI]]/HousingProblemsTbl5[[#This Row],[Total Rental Units Equal to or less than 80% AMI]], "-")</f>
        <v>8.3333333333333329E-2</v>
      </c>
    </row>
    <row r="2206" spans="1:10" x14ac:dyDescent="0.2">
      <c r="A2206">
        <v>13191110300</v>
      </c>
      <c r="B2206" s="7">
        <v>10</v>
      </c>
      <c r="C2206" s="7">
        <v>25</v>
      </c>
      <c r="D2206" s="7">
        <v>0</v>
      </c>
      <c r="E2206" s="7">
        <f>SUM(HousingProblemsTbl5[[#This Row],[T2_est77]:[T2_est91]])</f>
        <v>35</v>
      </c>
      <c r="F2206" s="7">
        <v>10</v>
      </c>
      <c r="G2206" s="7">
        <v>205</v>
      </c>
      <c r="H2206" s="7">
        <v>55</v>
      </c>
      <c r="I2206" s="7">
        <f>SUM(HousingProblemsTbl5[[#This Row],[T7_est109]:[T7_est151]])</f>
        <v>270</v>
      </c>
      <c r="J2206" s="5">
        <f>IFERROR(HousingProblemsTbl5[[#This Row],[Total Rental Units with Severe Housing Problems and Equal to or less than 80% AMI]]/HousingProblemsTbl5[[#This Row],[Total Rental Units Equal to or less than 80% AMI]], "-")</f>
        <v>0.12962962962962962</v>
      </c>
    </row>
    <row r="2207" spans="1:10" x14ac:dyDescent="0.2">
      <c r="A2207">
        <v>13191980000</v>
      </c>
      <c r="B2207" s="7">
        <v>0</v>
      </c>
      <c r="C2207" s="7">
        <v>0</v>
      </c>
      <c r="D2207" s="7">
        <v>0</v>
      </c>
      <c r="E2207" s="7">
        <f>SUM(HousingProblemsTbl5[[#This Row],[T2_est77]:[T2_est91]])</f>
        <v>0</v>
      </c>
      <c r="F2207" s="7">
        <v>0</v>
      </c>
      <c r="G2207" s="7">
        <v>0</v>
      </c>
      <c r="H2207" s="7">
        <v>0</v>
      </c>
      <c r="I2207" s="7">
        <f>SUM(HousingProblemsTbl5[[#This Row],[T7_est109]:[T7_est151]])</f>
        <v>0</v>
      </c>
      <c r="J2207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208" spans="1:10" x14ac:dyDescent="0.2">
      <c r="A2208">
        <v>13191990000</v>
      </c>
      <c r="B2208" s="7">
        <v>0</v>
      </c>
      <c r="C2208" s="7">
        <v>0</v>
      </c>
      <c r="D2208" s="7">
        <v>0</v>
      </c>
      <c r="E2208" s="7">
        <f>SUM(HousingProblemsTbl5[[#This Row],[T2_est77]:[T2_est91]])</f>
        <v>0</v>
      </c>
      <c r="F2208" s="7">
        <v>0</v>
      </c>
      <c r="G2208" s="7">
        <v>0</v>
      </c>
      <c r="H2208" s="7">
        <v>0</v>
      </c>
      <c r="I2208" s="7">
        <f>SUM(HousingProblemsTbl5[[#This Row],[T7_est109]:[T7_est151]])</f>
        <v>0</v>
      </c>
      <c r="J2208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209" spans="1:10" x14ac:dyDescent="0.2">
      <c r="A2209">
        <v>13193000100</v>
      </c>
      <c r="B2209" s="7">
        <v>40</v>
      </c>
      <c r="C2209" s="7">
        <v>45</v>
      </c>
      <c r="D2209" s="7">
        <v>15</v>
      </c>
      <c r="E2209" s="7">
        <f>SUM(HousingProblemsTbl5[[#This Row],[T2_est77]:[T2_est91]])</f>
        <v>100</v>
      </c>
      <c r="F2209" s="7">
        <v>170</v>
      </c>
      <c r="G2209" s="7">
        <v>70</v>
      </c>
      <c r="H2209" s="7">
        <v>40</v>
      </c>
      <c r="I2209" s="7">
        <f>SUM(HousingProblemsTbl5[[#This Row],[T7_est109]:[T7_est151]])</f>
        <v>280</v>
      </c>
      <c r="J2209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2210" spans="1:10" x14ac:dyDescent="0.2">
      <c r="A2210">
        <v>13193000200</v>
      </c>
      <c r="B2210" s="7">
        <v>25</v>
      </c>
      <c r="C2210" s="7">
        <v>4</v>
      </c>
      <c r="D2210" s="7">
        <v>0</v>
      </c>
      <c r="E2210" s="7">
        <f>SUM(HousingProblemsTbl5[[#This Row],[T2_est77]:[T2_est91]])</f>
        <v>29</v>
      </c>
      <c r="F2210" s="7">
        <v>95</v>
      </c>
      <c r="G2210" s="7">
        <v>25</v>
      </c>
      <c r="H2210" s="7">
        <v>20</v>
      </c>
      <c r="I2210" s="7">
        <f>SUM(HousingProblemsTbl5[[#This Row],[T7_est109]:[T7_est151]])</f>
        <v>140</v>
      </c>
      <c r="J2210" s="5">
        <f>IFERROR(HousingProblemsTbl5[[#This Row],[Total Rental Units with Severe Housing Problems and Equal to or less than 80% AMI]]/HousingProblemsTbl5[[#This Row],[Total Rental Units Equal to or less than 80% AMI]], "-")</f>
        <v>0.20714285714285716</v>
      </c>
    </row>
    <row r="2211" spans="1:10" x14ac:dyDescent="0.2">
      <c r="A2211">
        <v>13193000300</v>
      </c>
      <c r="B2211" s="7">
        <v>145</v>
      </c>
      <c r="C2211" s="7">
        <v>15</v>
      </c>
      <c r="D2211" s="7">
        <v>0</v>
      </c>
      <c r="E2211" s="7">
        <f>SUM(HousingProblemsTbl5[[#This Row],[T2_est77]:[T2_est91]])</f>
        <v>160</v>
      </c>
      <c r="F2211" s="7">
        <v>255</v>
      </c>
      <c r="G2211" s="7">
        <v>45</v>
      </c>
      <c r="H2211" s="7">
        <v>105</v>
      </c>
      <c r="I2211" s="7">
        <f>SUM(HousingProblemsTbl5[[#This Row],[T7_est109]:[T7_est151]])</f>
        <v>405</v>
      </c>
      <c r="J2211" s="5">
        <f>IFERROR(HousingProblemsTbl5[[#This Row],[Total Rental Units with Severe Housing Problems and Equal to or less than 80% AMI]]/HousingProblemsTbl5[[#This Row],[Total Rental Units Equal to or less than 80% AMI]], "-")</f>
        <v>0.39506172839506171</v>
      </c>
    </row>
    <row r="2212" spans="1:10" x14ac:dyDescent="0.2">
      <c r="A2212">
        <v>13193000400</v>
      </c>
      <c r="B2212" s="7">
        <v>100</v>
      </c>
      <c r="C2212" s="7">
        <v>35</v>
      </c>
      <c r="D2212" s="7">
        <v>0</v>
      </c>
      <c r="E2212" s="7">
        <f>SUM(HousingProblemsTbl5[[#This Row],[T2_est77]:[T2_est91]])</f>
        <v>135</v>
      </c>
      <c r="F2212" s="7">
        <v>115</v>
      </c>
      <c r="G2212" s="7">
        <v>185</v>
      </c>
      <c r="H2212" s="7">
        <v>90</v>
      </c>
      <c r="I2212" s="7">
        <f>SUM(HousingProblemsTbl5[[#This Row],[T7_est109]:[T7_est151]])</f>
        <v>390</v>
      </c>
      <c r="J2212" s="5">
        <f>IFERROR(HousingProblemsTbl5[[#This Row],[Total Rental Units with Severe Housing Problems and Equal to or less than 80% AMI]]/HousingProblemsTbl5[[#This Row],[Total Rental Units Equal to or less than 80% AMI]], "-")</f>
        <v>0.34615384615384615</v>
      </c>
    </row>
    <row r="2213" spans="1:10" x14ac:dyDescent="0.2">
      <c r="A2213">
        <v>13195020100</v>
      </c>
      <c r="B2213" s="7">
        <v>205</v>
      </c>
      <c r="C2213" s="7">
        <v>0</v>
      </c>
      <c r="D2213" s="7">
        <v>0</v>
      </c>
      <c r="E2213" s="7">
        <f>SUM(HousingProblemsTbl5[[#This Row],[T2_est77]:[T2_est91]])</f>
        <v>205</v>
      </c>
      <c r="F2213" s="7">
        <v>265</v>
      </c>
      <c r="G2213" s="7">
        <v>160</v>
      </c>
      <c r="H2213" s="7">
        <v>50</v>
      </c>
      <c r="I2213" s="7">
        <f>SUM(HousingProblemsTbl5[[#This Row],[T7_est109]:[T7_est151]])</f>
        <v>475</v>
      </c>
      <c r="J2213" s="5">
        <f>IFERROR(HousingProblemsTbl5[[#This Row],[Total Rental Units with Severe Housing Problems and Equal to or less than 80% AMI]]/HousingProblemsTbl5[[#This Row],[Total Rental Units Equal to or less than 80% AMI]], "-")</f>
        <v>0.43157894736842106</v>
      </c>
    </row>
    <row r="2214" spans="1:10" x14ac:dyDescent="0.2">
      <c r="A2214">
        <v>13195020200</v>
      </c>
      <c r="B2214" s="7">
        <v>60</v>
      </c>
      <c r="C2214" s="7">
        <v>10</v>
      </c>
      <c r="D2214" s="7">
        <v>0</v>
      </c>
      <c r="E2214" s="7">
        <f>SUM(HousingProblemsTbl5[[#This Row],[T2_est77]:[T2_est91]])</f>
        <v>70</v>
      </c>
      <c r="F2214" s="7">
        <v>65</v>
      </c>
      <c r="G2214" s="7">
        <v>25</v>
      </c>
      <c r="H2214" s="7">
        <v>55</v>
      </c>
      <c r="I2214" s="7">
        <f>SUM(HousingProblemsTbl5[[#This Row],[T7_est109]:[T7_est151]])</f>
        <v>145</v>
      </c>
      <c r="J2214" s="5">
        <f>IFERROR(HousingProblemsTbl5[[#This Row],[Total Rental Units with Severe Housing Problems and Equal to or less than 80% AMI]]/HousingProblemsTbl5[[#This Row],[Total Rental Units Equal to or less than 80% AMI]], "-")</f>
        <v>0.48275862068965519</v>
      </c>
    </row>
    <row r="2215" spans="1:10" x14ac:dyDescent="0.2">
      <c r="A2215">
        <v>13195020300</v>
      </c>
      <c r="B2215" s="7">
        <v>25</v>
      </c>
      <c r="C2215" s="7">
        <v>0</v>
      </c>
      <c r="D2215" s="7">
        <v>4</v>
      </c>
      <c r="E2215" s="7">
        <f>SUM(HousingProblemsTbl5[[#This Row],[T2_est77]:[T2_est91]])</f>
        <v>29</v>
      </c>
      <c r="F2215" s="7">
        <v>140</v>
      </c>
      <c r="G2215" s="7">
        <v>320</v>
      </c>
      <c r="H2215" s="7">
        <v>50</v>
      </c>
      <c r="I2215" s="7">
        <f>SUM(HousingProblemsTbl5[[#This Row],[T7_est109]:[T7_est151]])</f>
        <v>510</v>
      </c>
      <c r="J2215" s="5">
        <f>IFERROR(HousingProblemsTbl5[[#This Row],[Total Rental Units with Severe Housing Problems and Equal to or less than 80% AMI]]/HousingProblemsTbl5[[#This Row],[Total Rental Units Equal to or less than 80% AMI]], "-")</f>
        <v>5.6862745098039215E-2</v>
      </c>
    </row>
    <row r="2216" spans="1:10" x14ac:dyDescent="0.2">
      <c r="A2216">
        <v>13195020400</v>
      </c>
      <c r="B2216" s="7">
        <v>55</v>
      </c>
      <c r="C2216" s="7">
        <v>20</v>
      </c>
      <c r="D2216" s="7">
        <v>0</v>
      </c>
      <c r="E2216" s="7">
        <f>SUM(HousingProblemsTbl5[[#This Row],[T2_est77]:[T2_est91]])</f>
        <v>75</v>
      </c>
      <c r="F2216" s="7">
        <v>90</v>
      </c>
      <c r="G2216" s="7">
        <v>25</v>
      </c>
      <c r="H2216" s="7">
        <v>30</v>
      </c>
      <c r="I2216" s="7">
        <f>SUM(HousingProblemsTbl5[[#This Row],[T7_est109]:[T7_est151]])</f>
        <v>145</v>
      </c>
      <c r="J2216" s="5">
        <f>IFERROR(HousingProblemsTbl5[[#This Row],[Total Rental Units with Severe Housing Problems and Equal to or less than 80% AMI]]/HousingProblemsTbl5[[#This Row],[Total Rental Units Equal to or less than 80% AMI]], "-")</f>
        <v>0.51724137931034486</v>
      </c>
    </row>
    <row r="2217" spans="1:10" x14ac:dyDescent="0.2">
      <c r="A2217">
        <v>13195020501</v>
      </c>
      <c r="B2217" s="7">
        <v>20</v>
      </c>
      <c r="C2217" s="7">
        <v>0</v>
      </c>
      <c r="D2217" s="7">
        <v>0</v>
      </c>
      <c r="E2217" s="7">
        <f>SUM(HousingProblemsTbl5[[#This Row],[T2_est77]:[T2_est91]])</f>
        <v>20</v>
      </c>
      <c r="F2217" s="7">
        <v>20</v>
      </c>
      <c r="G2217" s="7">
        <v>60</v>
      </c>
      <c r="H2217" s="7">
        <v>0</v>
      </c>
      <c r="I2217" s="7">
        <f>SUM(HousingProblemsTbl5[[#This Row],[T7_est109]:[T7_est151]])</f>
        <v>80</v>
      </c>
      <c r="J2217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218" spans="1:10" x14ac:dyDescent="0.2">
      <c r="A2218">
        <v>13195020502</v>
      </c>
      <c r="B2218" s="7">
        <v>90</v>
      </c>
      <c r="C2218" s="7">
        <v>45</v>
      </c>
      <c r="D2218" s="7">
        <v>35</v>
      </c>
      <c r="E2218" s="7">
        <f>SUM(HousingProblemsTbl5[[#This Row],[T2_est77]:[T2_est91]])</f>
        <v>170</v>
      </c>
      <c r="F2218" s="7">
        <v>90</v>
      </c>
      <c r="G2218" s="7">
        <v>275</v>
      </c>
      <c r="H2218" s="7">
        <v>180</v>
      </c>
      <c r="I2218" s="7">
        <f>SUM(HousingProblemsTbl5[[#This Row],[T7_est109]:[T7_est151]])</f>
        <v>545</v>
      </c>
      <c r="J2218" s="5">
        <f>IFERROR(HousingProblemsTbl5[[#This Row],[Total Rental Units with Severe Housing Problems and Equal to or less than 80% AMI]]/HousingProblemsTbl5[[#This Row],[Total Rental Units Equal to or less than 80% AMI]], "-")</f>
        <v>0.31192660550458717</v>
      </c>
    </row>
    <row r="2219" spans="1:10" x14ac:dyDescent="0.2">
      <c r="A2219">
        <v>13195020600</v>
      </c>
      <c r="B2219" s="7">
        <v>25</v>
      </c>
      <c r="C2219" s="7">
        <v>0</v>
      </c>
      <c r="D2219" s="7">
        <v>0</v>
      </c>
      <c r="E2219" s="7">
        <f>SUM(HousingProblemsTbl5[[#This Row],[T2_est77]:[T2_est91]])</f>
        <v>25</v>
      </c>
      <c r="F2219" s="7">
        <v>30</v>
      </c>
      <c r="G2219" s="7">
        <v>45</v>
      </c>
      <c r="H2219" s="7">
        <v>35</v>
      </c>
      <c r="I2219" s="7">
        <f>SUM(HousingProblemsTbl5[[#This Row],[T7_est109]:[T7_est151]])</f>
        <v>110</v>
      </c>
      <c r="J2219" s="5">
        <f>IFERROR(HousingProblemsTbl5[[#This Row],[Total Rental Units with Severe Housing Problems and Equal to or less than 80% AMI]]/HousingProblemsTbl5[[#This Row],[Total Rental Units Equal to or less than 80% AMI]], "-")</f>
        <v>0.22727272727272727</v>
      </c>
    </row>
    <row r="2220" spans="1:10" x14ac:dyDescent="0.2">
      <c r="A2220">
        <v>13197920100</v>
      </c>
      <c r="B2220" s="7">
        <v>50</v>
      </c>
      <c r="C2220" s="7">
        <v>0</v>
      </c>
      <c r="D2220" s="7">
        <v>0</v>
      </c>
      <c r="E2220" s="7">
        <f>SUM(HousingProblemsTbl5[[#This Row],[T2_est77]:[T2_est91]])</f>
        <v>50</v>
      </c>
      <c r="F2220" s="7">
        <v>90</v>
      </c>
      <c r="G2220" s="7">
        <v>20</v>
      </c>
      <c r="H2220" s="7">
        <v>10</v>
      </c>
      <c r="I2220" s="7">
        <f>SUM(HousingProblemsTbl5[[#This Row],[T7_est109]:[T7_est151]])</f>
        <v>120</v>
      </c>
      <c r="J2220" s="5">
        <f>IFERROR(HousingProblemsTbl5[[#This Row],[Total Rental Units with Severe Housing Problems and Equal to or less than 80% AMI]]/HousingProblemsTbl5[[#This Row],[Total Rental Units Equal to or less than 80% AMI]], "-")</f>
        <v>0.41666666666666669</v>
      </c>
    </row>
    <row r="2221" spans="1:10" x14ac:dyDescent="0.2">
      <c r="A2221">
        <v>13197920200</v>
      </c>
      <c r="B2221" s="7">
        <v>40</v>
      </c>
      <c r="C2221" s="7">
        <v>15</v>
      </c>
      <c r="D2221" s="7">
        <v>0</v>
      </c>
      <c r="E2221" s="7">
        <f>SUM(HousingProblemsTbl5[[#This Row],[T2_est77]:[T2_est91]])</f>
        <v>55</v>
      </c>
      <c r="F2221" s="7">
        <v>195</v>
      </c>
      <c r="G2221" s="7">
        <v>175</v>
      </c>
      <c r="H2221" s="7">
        <v>70</v>
      </c>
      <c r="I2221" s="7">
        <f>SUM(HousingProblemsTbl5[[#This Row],[T7_est109]:[T7_est151]])</f>
        <v>440</v>
      </c>
      <c r="J2221" s="5">
        <f>IFERROR(HousingProblemsTbl5[[#This Row],[Total Rental Units with Severe Housing Problems and Equal to or less than 80% AMI]]/HousingProblemsTbl5[[#This Row],[Total Rental Units Equal to or less than 80% AMI]], "-")</f>
        <v>0.125</v>
      </c>
    </row>
    <row r="2222" spans="1:10" x14ac:dyDescent="0.2">
      <c r="A2222">
        <v>13199970501</v>
      </c>
      <c r="B2222" s="7">
        <v>25</v>
      </c>
      <c r="C2222" s="7">
        <v>0</v>
      </c>
      <c r="D2222" s="7">
        <v>0</v>
      </c>
      <c r="E2222" s="7">
        <f>SUM(HousingProblemsTbl5[[#This Row],[T2_est77]:[T2_est91]])</f>
        <v>25</v>
      </c>
      <c r="F2222" s="7">
        <v>205</v>
      </c>
      <c r="G2222" s="7">
        <v>200</v>
      </c>
      <c r="H2222" s="7">
        <v>80</v>
      </c>
      <c r="I2222" s="7">
        <f>SUM(HousingProblemsTbl5[[#This Row],[T7_est109]:[T7_est151]])</f>
        <v>485</v>
      </c>
      <c r="J2222" s="5">
        <f>IFERROR(HousingProblemsTbl5[[#This Row],[Total Rental Units with Severe Housing Problems and Equal to or less than 80% AMI]]/HousingProblemsTbl5[[#This Row],[Total Rental Units Equal to or less than 80% AMI]], "-")</f>
        <v>5.1546391752577317E-2</v>
      </c>
    </row>
    <row r="2223" spans="1:10" x14ac:dyDescent="0.2">
      <c r="A2223">
        <v>13199970502</v>
      </c>
      <c r="B2223" s="7">
        <v>15</v>
      </c>
      <c r="C2223" s="7">
        <v>4</v>
      </c>
      <c r="D2223" s="7">
        <v>10</v>
      </c>
      <c r="E2223" s="7">
        <f>SUM(HousingProblemsTbl5[[#This Row],[T2_est77]:[T2_est91]])</f>
        <v>29</v>
      </c>
      <c r="F2223" s="7">
        <v>50</v>
      </c>
      <c r="G2223" s="7">
        <v>20</v>
      </c>
      <c r="H2223" s="7">
        <v>145</v>
      </c>
      <c r="I2223" s="7">
        <f>SUM(HousingProblemsTbl5[[#This Row],[T7_est109]:[T7_est151]])</f>
        <v>215</v>
      </c>
      <c r="J2223" s="5">
        <f>IFERROR(HousingProblemsTbl5[[#This Row],[Total Rental Units with Severe Housing Problems and Equal to or less than 80% AMI]]/HousingProblemsTbl5[[#This Row],[Total Rental Units Equal to or less than 80% AMI]], "-")</f>
        <v>0.13488372093023257</v>
      </c>
    </row>
    <row r="2224" spans="1:10" x14ac:dyDescent="0.2">
      <c r="A2224">
        <v>13199970600</v>
      </c>
      <c r="B2224" s="7">
        <v>55</v>
      </c>
      <c r="C2224" s="7">
        <v>45</v>
      </c>
      <c r="D2224" s="7">
        <v>10</v>
      </c>
      <c r="E2224" s="7">
        <f>SUM(HousingProblemsTbl5[[#This Row],[T2_est77]:[T2_est91]])</f>
        <v>110</v>
      </c>
      <c r="F2224" s="7">
        <v>185</v>
      </c>
      <c r="G2224" s="7">
        <v>115</v>
      </c>
      <c r="H2224" s="7">
        <v>105</v>
      </c>
      <c r="I2224" s="7">
        <f>SUM(HousingProblemsTbl5[[#This Row],[T7_est109]:[T7_est151]])</f>
        <v>405</v>
      </c>
      <c r="J2224" s="5">
        <f>IFERROR(HousingProblemsTbl5[[#This Row],[Total Rental Units with Severe Housing Problems and Equal to or less than 80% AMI]]/HousingProblemsTbl5[[#This Row],[Total Rental Units Equal to or less than 80% AMI]], "-")</f>
        <v>0.27160493827160492</v>
      </c>
    </row>
    <row r="2225" spans="1:10" x14ac:dyDescent="0.2">
      <c r="A2225">
        <v>13199970701</v>
      </c>
      <c r="B2225" s="7">
        <v>25</v>
      </c>
      <c r="C2225" s="7">
        <v>10</v>
      </c>
      <c r="D2225" s="7">
        <v>0</v>
      </c>
      <c r="E2225" s="7">
        <f>SUM(HousingProblemsTbl5[[#This Row],[T2_est77]:[T2_est91]])</f>
        <v>35</v>
      </c>
      <c r="F2225" s="7">
        <v>105</v>
      </c>
      <c r="G2225" s="7">
        <v>85</v>
      </c>
      <c r="H2225" s="7">
        <v>25</v>
      </c>
      <c r="I2225" s="7">
        <f>SUM(HousingProblemsTbl5[[#This Row],[T7_est109]:[T7_est151]])</f>
        <v>215</v>
      </c>
      <c r="J2225" s="5">
        <f>IFERROR(HousingProblemsTbl5[[#This Row],[Total Rental Units with Severe Housing Problems and Equal to or less than 80% AMI]]/HousingProblemsTbl5[[#This Row],[Total Rental Units Equal to or less than 80% AMI]], "-")</f>
        <v>0.16279069767441862</v>
      </c>
    </row>
    <row r="2226" spans="1:10" x14ac:dyDescent="0.2">
      <c r="A2226">
        <v>13199970702</v>
      </c>
      <c r="B2226" s="7">
        <v>55</v>
      </c>
      <c r="C2226" s="7">
        <v>4</v>
      </c>
      <c r="D2226" s="7">
        <v>0</v>
      </c>
      <c r="E2226" s="7">
        <f>SUM(HousingProblemsTbl5[[#This Row],[T2_est77]:[T2_est91]])</f>
        <v>59</v>
      </c>
      <c r="F2226" s="7">
        <v>55</v>
      </c>
      <c r="G2226" s="7">
        <v>55</v>
      </c>
      <c r="H2226" s="7">
        <v>135</v>
      </c>
      <c r="I2226" s="7">
        <f>SUM(HousingProblemsTbl5[[#This Row],[T7_est109]:[T7_est151]])</f>
        <v>245</v>
      </c>
      <c r="J2226" s="5">
        <f>IFERROR(HousingProblemsTbl5[[#This Row],[Total Rental Units with Severe Housing Problems and Equal to or less than 80% AMI]]/HousingProblemsTbl5[[#This Row],[Total Rental Units Equal to or less than 80% AMI]], "-")</f>
        <v>0.24081632653061225</v>
      </c>
    </row>
    <row r="2227" spans="1:10" x14ac:dyDescent="0.2">
      <c r="A2227">
        <v>13199970801</v>
      </c>
      <c r="B2227" s="7">
        <v>115</v>
      </c>
      <c r="C2227" s="7">
        <v>30</v>
      </c>
      <c r="D2227" s="7">
        <v>0</v>
      </c>
      <c r="E2227" s="7">
        <f>SUM(HousingProblemsTbl5[[#This Row],[T2_est77]:[T2_est91]])</f>
        <v>145</v>
      </c>
      <c r="F2227" s="7">
        <v>150</v>
      </c>
      <c r="G2227" s="7">
        <v>110</v>
      </c>
      <c r="H2227" s="7">
        <v>35</v>
      </c>
      <c r="I2227" s="7">
        <f>SUM(HousingProblemsTbl5[[#This Row],[T7_est109]:[T7_est151]])</f>
        <v>295</v>
      </c>
      <c r="J2227" s="5">
        <f>IFERROR(HousingProblemsTbl5[[#This Row],[Total Rental Units with Severe Housing Problems and Equal to or less than 80% AMI]]/HousingProblemsTbl5[[#This Row],[Total Rental Units Equal to or less than 80% AMI]], "-")</f>
        <v>0.49152542372881358</v>
      </c>
    </row>
    <row r="2228" spans="1:10" x14ac:dyDescent="0.2">
      <c r="A2228">
        <v>13199970802</v>
      </c>
      <c r="B2228" s="7">
        <v>10</v>
      </c>
      <c r="C2228" s="7">
        <v>0</v>
      </c>
      <c r="D2228" s="7">
        <v>0</v>
      </c>
      <c r="E2228" s="7">
        <f>SUM(HousingProblemsTbl5[[#This Row],[T2_est77]:[T2_est91]])</f>
        <v>10</v>
      </c>
      <c r="F2228" s="7">
        <v>60</v>
      </c>
      <c r="G2228" s="7">
        <v>30</v>
      </c>
      <c r="H2228" s="7">
        <v>95</v>
      </c>
      <c r="I2228" s="7">
        <f>SUM(HousingProblemsTbl5[[#This Row],[T7_est109]:[T7_est151]])</f>
        <v>185</v>
      </c>
      <c r="J2228" s="5">
        <f>IFERROR(HousingProblemsTbl5[[#This Row],[Total Rental Units with Severe Housing Problems and Equal to or less than 80% AMI]]/HousingProblemsTbl5[[#This Row],[Total Rental Units Equal to or less than 80% AMI]], "-")</f>
        <v>5.4054054054054057E-2</v>
      </c>
    </row>
    <row r="2229" spans="1:10" x14ac:dyDescent="0.2">
      <c r="A2229">
        <v>13201950100</v>
      </c>
      <c r="B2229" s="7">
        <v>10</v>
      </c>
      <c r="C2229" s="7">
        <v>20</v>
      </c>
      <c r="D2229" s="7">
        <v>0</v>
      </c>
      <c r="E2229" s="7">
        <f>SUM(HousingProblemsTbl5[[#This Row],[T2_est77]:[T2_est91]])</f>
        <v>30</v>
      </c>
      <c r="F2229" s="7">
        <v>95</v>
      </c>
      <c r="G2229" s="7">
        <v>25</v>
      </c>
      <c r="H2229" s="7">
        <v>4</v>
      </c>
      <c r="I2229" s="7">
        <f>SUM(HousingProblemsTbl5[[#This Row],[T7_est109]:[T7_est151]])</f>
        <v>124</v>
      </c>
      <c r="J2229" s="5">
        <f>IFERROR(HousingProblemsTbl5[[#This Row],[Total Rental Units with Severe Housing Problems and Equal to or less than 80% AMI]]/HousingProblemsTbl5[[#This Row],[Total Rental Units Equal to or less than 80% AMI]], "-")</f>
        <v>0.24193548387096775</v>
      </c>
    </row>
    <row r="2230" spans="1:10" x14ac:dyDescent="0.2">
      <c r="A2230">
        <v>13201950200</v>
      </c>
      <c r="B2230" s="7">
        <v>35</v>
      </c>
      <c r="C2230" s="7">
        <v>4</v>
      </c>
      <c r="D2230" s="7">
        <v>0</v>
      </c>
      <c r="E2230" s="7">
        <f>SUM(HousingProblemsTbl5[[#This Row],[T2_est77]:[T2_est91]])</f>
        <v>39</v>
      </c>
      <c r="F2230" s="7">
        <v>110</v>
      </c>
      <c r="G2230" s="7">
        <v>85</v>
      </c>
      <c r="H2230" s="7">
        <v>25</v>
      </c>
      <c r="I2230" s="7">
        <f>SUM(HousingProblemsTbl5[[#This Row],[T7_est109]:[T7_est151]])</f>
        <v>220</v>
      </c>
      <c r="J2230" s="5">
        <f>IFERROR(HousingProblemsTbl5[[#This Row],[Total Rental Units with Severe Housing Problems and Equal to or less than 80% AMI]]/HousingProblemsTbl5[[#This Row],[Total Rental Units Equal to or less than 80% AMI]], "-")</f>
        <v>0.17727272727272728</v>
      </c>
    </row>
    <row r="2231" spans="1:10" x14ac:dyDescent="0.2">
      <c r="A2231">
        <v>13201950300</v>
      </c>
      <c r="B2231" s="7">
        <v>75</v>
      </c>
      <c r="C2231" s="7">
        <v>20</v>
      </c>
      <c r="D2231" s="7">
        <v>0</v>
      </c>
      <c r="E2231" s="7">
        <f>SUM(HousingProblemsTbl5[[#This Row],[T2_est77]:[T2_est91]])</f>
        <v>95</v>
      </c>
      <c r="F2231" s="7">
        <v>75</v>
      </c>
      <c r="G2231" s="7">
        <v>35</v>
      </c>
      <c r="H2231" s="7">
        <v>10</v>
      </c>
      <c r="I2231" s="7">
        <f>SUM(HousingProblemsTbl5[[#This Row],[T7_est109]:[T7_est151]])</f>
        <v>120</v>
      </c>
      <c r="J2231" s="5">
        <f>IFERROR(HousingProblemsTbl5[[#This Row],[Total Rental Units with Severe Housing Problems and Equal to or less than 80% AMI]]/HousingProblemsTbl5[[#This Row],[Total Rental Units Equal to or less than 80% AMI]], "-")</f>
        <v>0.79166666666666663</v>
      </c>
    </row>
    <row r="2232" spans="1:10" x14ac:dyDescent="0.2">
      <c r="A2232">
        <v>13205090100</v>
      </c>
      <c r="B2232" s="7">
        <v>45</v>
      </c>
      <c r="C2232" s="7">
        <v>10</v>
      </c>
      <c r="D2232" s="7">
        <v>0</v>
      </c>
      <c r="E2232" s="7">
        <f>SUM(HousingProblemsTbl5[[#This Row],[T2_est77]:[T2_est91]])</f>
        <v>55</v>
      </c>
      <c r="F2232" s="7">
        <v>45</v>
      </c>
      <c r="G2232" s="7">
        <v>35</v>
      </c>
      <c r="H2232" s="7">
        <v>85</v>
      </c>
      <c r="I2232" s="7">
        <f>SUM(HousingProblemsTbl5[[#This Row],[T7_est109]:[T7_est151]])</f>
        <v>165</v>
      </c>
      <c r="J2232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233" spans="1:10" x14ac:dyDescent="0.2">
      <c r="A2233">
        <v>13205090200</v>
      </c>
      <c r="B2233" s="7">
        <v>55</v>
      </c>
      <c r="C2233" s="7">
        <v>20</v>
      </c>
      <c r="D2233" s="7">
        <v>10</v>
      </c>
      <c r="E2233" s="7">
        <f>SUM(HousingProblemsTbl5[[#This Row],[T2_est77]:[T2_est91]])</f>
        <v>85</v>
      </c>
      <c r="F2233" s="7">
        <v>75</v>
      </c>
      <c r="G2233" s="7">
        <v>165</v>
      </c>
      <c r="H2233" s="7">
        <v>95</v>
      </c>
      <c r="I2233" s="7">
        <f>SUM(HousingProblemsTbl5[[#This Row],[T7_est109]:[T7_est151]])</f>
        <v>335</v>
      </c>
      <c r="J2233" s="5">
        <f>IFERROR(HousingProblemsTbl5[[#This Row],[Total Rental Units with Severe Housing Problems and Equal to or less than 80% AMI]]/HousingProblemsTbl5[[#This Row],[Total Rental Units Equal to or less than 80% AMI]], "-")</f>
        <v>0.2537313432835821</v>
      </c>
    </row>
    <row r="2234" spans="1:10" x14ac:dyDescent="0.2">
      <c r="A2234">
        <v>13205090300</v>
      </c>
      <c r="B2234" s="7">
        <v>140</v>
      </c>
      <c r="C2234" s="7">
        <v>50</v>
      </c>
      <c r="D2234" s="7">
        <v>4</v>
      </c>
      <c r="E2234" s="7">
        <f>SUM(HousingProblemsTbl5[[#This Row],[T2_est77]:[T2_est91]])</f>
        <v>194</v>
      </c>
      <c r="F2234" s="7">
        <v>165</v>
      </c>
      <c r="G2234" s="7">
        <v>190</v>
      </c>
      <c r="H2234" s="7">
        <v>40</v>
      </c>
      <c r="I2234" s="7">
        <f>SUM(HousingProblemsTbl5[[#This Row],[T7_est109]:[T7_est151]])</f>
        <v>395</v>
      </c>
      <c r="J2234" s="5">
        <f>IFERROR(HousingProblemsTbl5[[#This Row],[Total Rental Units with Severe Housing Problems and Equal to or less than 80% AMI]]/HousingProblemsTbl5[[#This Row],[Total Rental Units Equal to or less than 80% AMI]], "-")</f>
        <v>0.49113924050632912</v>
      </c>
    </row>
    <row r="2235" spans="1:10" x14ac:dyDescent="0.2">
      <c r="A2235">
        <v>13205090401</v>
      </c>
      <c r="B2235" s="7">
        <v>0</v>
      </c>
      <c r="C2235" s="7">
        <v>0</v>
      </c>
      <c r="D2235" s="7">
        <v>0</v>
      </c>
      <c r="E2235" s="7">
        <f>SUM(HousingProblemsTbl5[[#This Row],[T2_est77]:[T2_est91]])</f>
        <v>0</v>
      </c>
      <c r="F2235" s="7">
        <v>0</v>
      </c>
      <c r="G2235" s="7">
        <v>4</v>
      </c>
      <c r="H2235" s="7">
        <v>4</v>
      </c>
      <c r="I2235" s="7">
        <f>SUM(HousingProblemsTbl5[[#This Row],[T7_est109]:[T7_est151]])</f>
        <v>8</v>
      </c>
      <c r="J223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36" spans="1:10" x14ac:dyDescent="0.2">
      <c r="A2236">
        <v>13205090402</v>
      </c>
      <c r="B2236" s="7">
        <v>265</v>
      </c>
      <c r="C2236" s="7">
        <v>0</v>
      </c>
      <c r="D2236" s="7">
        <v>0</v>
      </c>
      <c r="E2236" s="7">
        <f>SUM(HousingProblemsTbl5[[#This Row],[T2_est77]:[T2_est91]])</f>
        <v>265</v>
      </c>
      <c r="F2236" s="7">
        <v>280</v>
      </c>
      <c r="G2236" s="7">
        <v>45</v>
      </c>
      <c r="H2236" s="7">
        <v>15</v>
      </c>
      <c r="I2236" s="7">
        <f>SUM(HousingProblemsTbl5[[#This Row],[T7_est109]:[T7_est151]])</f>
        <v>340</v>
      </c>
      <c r="J2236" s="5">
        <f>IFERROR(HousingProblemsTbl5[[#This Row],[Total Rental Units with Severe Housing Problems and Equal to or less than 80% AMI]]/HousingProblemsTbl5[[#This Row],[Total Rental Units Equal to or less than 80% AMI]], "-")</f>
        <v>0.77941176470588236</v>
      </c>
    </row>
    <row r="2237" spans="1:10" x14ac:dyDescent="0.2">
      <c r="A2237">
        <v>13205090501</v>
      </c>
      <c r="B2237" s="7">
        <v>95</v>
      </c>
      <c r="C2237" s="7">
        <v>30</v>
      </c>
      <c r="D2237" s="7">
        <v>60</v>
      </c>
      <c r="E2237" s="7">
        <f>SUM(HousingProblemsTbl5[[#This Row],[T2_est77]:[T2_est91]])</f>
        <v>185</v>
      </c>
      <c r="F2237" s="7">
        <v>160</v>
      </c>
      <c r="G2237" s="7">
        <v>190</v>
      </c>
      <c r="H2237" s="7">
        <v>150</v>
      </c>
      <c r="I2237" s="7">
        <f>SUM(HousingProblemsTbl5[[#This Row],[T7_est109]:[T7_est151]])</f>
        <v>500</v>
      </c>
      <c r="J2237" s="5">
        <f>IFERROR(HousingProblemsTbl5[[#This Row],[Total Rental Units with Severe Housing Problems and Equal to or less than 80% AMI]]/HousingProblemsTbl5[[#This Row],[Total Rental Units Equal to or less than 80% AMI]], "-")</f>
        <v>0.37</v>
      </c>
    </row>
    <row r="2238" spans="1:10" x14ac:dyDescent="0.2">
      <c r="A2238">
        <v>13205090502</v>
      </c>
      <c r="B2238" s="7">
        <v>0</v>
      </c>
      <c r="C2238" s="7">
        <v>0</v>
      </c>
      <c r="D2238" s="7">
        <v>50</v>
      </c>
      <c r="E2238" s="7">
        <f>SUM(HousingProblemsTbl5[[#This Row],[T2_est77]:[T2_est91]])</f>
        <v>50</v>
      </c>
      <c r="F2238" s="7">
        <v>40</v>
      </c>
      <c r="G2238" s="7">
        <v>20</v>
      </c>
      <c r="H2238" s="7">
        <v>110</v>
      </c>
      <c r="I2238" s="7">
        <f>SUM(HousingProblemsTbl5[[#This Row],[T7_est109]:[T7_est151]])</f>
        <v>170</v>
      </c>
      <c r="J2238" s="5">
        <f>IFERROR(HousingProblemsTbl5[[#This Row],[Total Rental Units with Severe Housing Problems and Equal to or less than 80% AMI]]/HousingProblemsTbl5[[#This Row],[Total Rental Units Equal to or less than 80% AMI]], "-")</f>
        <v>0.29411764705882354</v>
      </c>
    </row>
    <row r="2239" spans="1:10" x14ac:dyDescent="0.2">
      <c r="A2239">
        <v>13207050101</v>
      </c>
      <c r="B2239" s="7">
        <v>45</v>
      </c>
      <c r="C2239" s="7">
        <v>15</v>
      </c>
      <c r="D2239" s="7">
        <v>0</v>
      </c>
      <c r="E2239" s="7">
        <f>SUM(HousingProblemsTbl5[[#This Row],[T2_est77]:[T2_est91]])</f>
        <v>60</v>
      </c>
      <c r="F2239" s="7">
        <v>65</v>
      </c>
      <c r="G2239" s="7">
        <v>65</v>
      </c>
      <c r="H2239" s="7">
        <v>0</v>
      </c>
      <c r="I2239" s="7">
        <f>SUM(HousingProblemsTbl5[[#This Row],[T7_est109]:[T7_est151]])</f>
        <v>130</v>
      </c>
      <c r="J2239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2240" spans="1:10" x14ac:dyDescent="0.2">
      <c r="A2240">
        <v>13207050102</v>
      </c>
      <c r="B2240" s="7">
        <v>260</v>
      </c>
      <c r="C2240" s="7">
        <v>0</v>
      </c>
      <c r="D2240" s="7">
        <v>0</v>
      </c>
      <c r="E2240" s="7">
        <f>SUM(HousingProblemsTbl5[[#This Row],[T2_est77]:[T2_est91]])</f>
        <v>260</v>
      </c>
      <c r="F2240" s="7">
        <v>330</v>
      </c>
      <c r="G2240" s="7">
        <v>65</v>
      </c>
      <c r="H2240" s="7">
        <v>10</v>
      </c>
      <c r="I2240" s="7">
        <f>SUM(HousingProblemsTbl5[[#This Row],[T7_est109]:[T7_est151]])</f>
        <v>405</v>
      </c>
      <c r="J2240" s="5">
        <f>IFERROR(HousingProblemsTbl5[[#This Row],[Total Rental Units with Severe Housing Problems and Equal to or less than 80% AMI]]/HousingProblemsTbl5[[#This Row],[Total Rental Units Equal to or less than 80% AMI]], "-")</f>
        <v>0.64197530864197527</v>
      </c>
    </row>
    <row r="2241" spans="1:10" x14ac:dyDescent="0.2">
      <c r="A2241">
        <v>13207050200</v>
      </c>
      <c r="B2241" s="7">
        <v>95</v>
      </c>
      <c r="C2241" s="7">
        <v>20</v>
      </c>
      <c r="D2241" s="7">
        <v>30</v>
      </c>
      <c r="E2241" s="7">
        <f>SUM(HousingProblemsTbl5[[#This Row],[T2_est77]:[T2_est91]])</f>
        <v>145</v>
      </c>
      <c r="F2241" s="7">
        <v>285</v>
      </c>
      <c r="G2241" s="7">
        <v>175</v>
      </c>
      <c r="H2241" s="7">
        <v>225</v>
      </c>
      <c r="I2241" s="7">
        <f>SUM(HousingProblemsTbl5[[#This Row],[T7_est109]:[T7_est151]])</f>
        <v>685</v>
      </c>
      <c r="J2241" s="5">
        <f>IFERROR(HousingProblemsTbl5[[#This Row],[Total Rental Units with Severe Housing Problems and Equal to or less than 80% AMI]]/HousingProblemsTbl5[[#This Row],[Total Rental Units Equal to or less than 80% AMI]], "-")</f>
        <v>0.21167883211678831</v>
      </c>
    </row>
    <row r="2242" spans="1:10" x14ac:dyDescent="0.2">
      <c r="A2242">
        <v>13207050301</v>
      </c>
      <c r="B2242" s="7">
        <v>4</v>
      </c>
      <c r="C2242" s="7">
        <v>10</v>
      </c>
      <c r="D2242" s="7">
        <v>0</v>
      </c>
      <c r="E2242" s="7">
        <f>SUM(HousingProblemsTbl5[[#This Row],[T2_est77]:[T2_est91]])</f>
        <v>14</v>
      </c>
      <c r="F2242" s="7">
        <v>15</v>
      </c>
      <c r="G2242" s="7">
        <v>15</v>
      </c>
      <c r="H2242" s="7">
        <v>10</v>
      </c>
      <c r="I2242" s="7">
        <f>SUM(HousingProblemsTbl5[[#This Row],[T7_est109]:[T7_est151]])</f>
        <v>40</v>
      </c>
      <c r="J2242" s="5">
        <f>IFERROR(HousingProblemsTbl5[[#This Row],[Total Rental Units with Severe Housing Problems and Equal to or less than 80% AMI]]/HousingProblemsTbl5[[#This Row],[Total Rental Units Equal to or less than 80% AMI]], "-")</f>
        <v>0.35</v>
      </c>
    </row>
    <row r="2243" spans="1:10" x14ac:dyDescent="0.2">
      <c r="A2243">
        <v>13207050302</v>
      </c>
      <c r="B2243" s="7">
        <v>0</v>
      </c>
      <c r="C2243" s="7">
        <v>0</v>
      </c>
      <c r="D2243" s="7">
        <v>0</v>
      </c>
      <c r="E2243" s="7">
        <f>SUM(HousingProblemsTbl5[[#This Row],[T2_est77]:[T2_est91]])</f>
        <v>0</v>
      </c>
      <c r="F2243" s="7">
        <v>0</v>
      </c>
      <c r="G2243" s="7">
        <v>85</v>
      </c>
      <c r="H2243" s="7">
        <v>85</v>
      </c>
      <c r="I2243" s="7">
        <f>SUM(HousingProblemsTbl5[[#This Row],[T7_est109]:[T7_est151]])</f>
        <v>170</v>
      </c>
      <c r="J224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44" spans="1:10" x14ac:dyDescent="0.2">
      <c r="A2244">
        <v>13209950100</v>
      </c>
      <c r="B2244" s="7">
        <v>20</v>
      </c>
      <c r="C2244" s="7">
        <v>4</v>
      </c>
      <c r="D2244" s="7">
        <v>0</v>
      </c>
      <c r="E2244" s="7">
        <f>SUM(HousingProblemsTbl5[[#This Row],[T2_est77]:[T2_est91]])</f>
        <v>24</v>
      </c>
      <c r="F2244" s="7">
        <v>25</v>
      </c>
      <c r="G2244" s="7">
        <v>15</v>
      </c>
      <c r="H2244" s="7">
        <v>4</v>
      </c>
      <c r="I2244" s="7">
        <f>SUM(HousingProblemsTbl5[[#This Row],[T7_est109]:[T7_est151]])</f>
        <v>44</v>
      </c>
      <c r="J2244" s="5">
        <f>IFERROR(HousingProblemsTbl5[[#This Row],[Total Rental Units with Severe Housing Problems and Equal to or less than 80% AMI]]/HousingProblemsTbl5[[#This Row],[Total Rental Units Equal to or less than 80% AMI]], "-")</f>
        <v>0.54545454545454541</v>
      </c>
    </row>
    <row r="2245" spans="1:10" x14ac:dyDescent="0.2">
      <c r="A2245">
        <v>13209950200</v>
      </c>
      <c r="B2245" s="7">
        <v>70</v>
      </c>
      <c r="C2245" s="7">
        <v>30</v>
      </c>
      <c r="D2245" s="7">
        <v>20</v>
      </c>
      <c r="E2245" s="7">
        <f>SUM(HousingProblemsTbl5[[#This Row],[T2_est77]:[T2_est91]])</f>
        <v>120</v>
      </c>
      <c r="F2245" s="7">
        <v>155</v>
      </c>
      <c r="G2245" s="7">
        <v>120</v>
      </c>
      <c r="H2245" s="7">
        <v>180</v>
      </c>
      <c r="I2245" s="7">
        <f>SUM(HousingProblemsTbl5[[#This Row],[T7_est109]:[T7_est151]])</f>
        <v>455</v>
      </c>
      <c r="J2245" s="5">
        <f>IFERROR(HousingProblemsTbl5[[#This Row],[Total Rental Units with Severe Housing Problems and Equal to or less than 80% AMI]]/HousingProblemsTbl5[[#This Row],[Total Rental Units Equal to or less than 80% AMI]], "-")</f>
        <v>0.26373626373626374</v>
      </c>
    </row>
    <row r="2246" spans="1:10" x14ac:dyDescent="0.2">
      <c r="A2246">
        <v>13209950300</v>
      </c>
      <c r="B2246" s="7">
        <v>15</v>
      </c>
      <c r="C2246" s="7">
        <v>4</v>
      </c>
      <c r="D2246" s="7">
        <v>0</v>
      </c>
      <c r="E2246" s="7">
        <f>SUM(HousingProblemsTbl5[[#This Row],[T2_est77]:[T2_est91]])</f>
        <v>19</v>
      </c>
      <c r="F2246" s="7">
        <v>35</v>
      </c>
      <c r="G2246" s="7">
        <v>30</v>
      </c>
      <c r="H2246" s="7">
        <v>10</v>
      </c>
      <c r="I2246" s="7">
        <f>SUM(HousingProblemsTbl5[[#This Row],[T7_est109]:[T7_est151]])</f>
        <v>75</v>
      </c>
      <c r="J2246" s="5">
        <f>IFERROR(HousingProblemsTbl5[[#This Row],[Total Rental Units with Severe Housing Problems and Equal to or less than 80% AMI]]/HousingProblemsTbl5[[#This Row],[Total Rental Units Equal to or less than 80% AMI]], "-")</f>
        <v>0.25333333333333335</v>
      </c>
    </row>
    <row r="2247" spans="1:10" x14ac:dyDescent="0.2">
      <c r="A2247">
        <v>13211010100</v>
      </c>
      <c r="B2247" s="7">
        <v>30</v>
      </c>
      <c r="C2247" s="7">
        <v>0</v>
      </c>
      <c r="D2247" s="7">
        <v>0</v>
      </c>
      <c r="E2247" s="7">
        <f>SUM(HousingProblemsTbl5[[#This Row],[T2_est77]:[T2_est91]])</f>
        <v>30</v>
      </c>
      <c r="F2247" s="7">
        <v>50</v>
      </c>
      <c r="G2247" s="7">
        <v>4</v>
      </c>
      <c r="H2247" s="7">
        <v>4</v>
      </c>
      <c r="I2247" s="7">
        <f>SUM(HousingProblemsTbl5[[#This Row],[T7_est109]:[T7_est151]])</f>
        <v>58</v>
      </c>
      <c r="J2247" s="5">
        <f>IFERROR(HousingProblemsTbl5[[#This Row],[Total Rental Units with Severe Housing Problems and Equal to or less than 80% AMI]]/HousingProblemsTbl5[[#This Row],[Total Rental Units Equal to or less than 80% AMI]], "-")</f>
        <v>0.51724137931034486</v>
      </c>
    </row>
    <row r="2248" spans="1:10" x14ac:dyDescent="0.2">
      <c r="A2248">
        <v>13211010200</v>
      </c>
      <c r="B2248" s="7">
        <v>15</v>
      </c>
      <c r="C2248" s="7">
        <v>4</v>
      </c>
      <c r="D2248" s="7">
        <v>0</v>
      </c>
      <c r="E2248" s="7">
        <f>SUM(HousingProblemsTbl5[[#This Row],[T2_est77]:[T2_est91]])</f>
        <v>19</v>
      </c>
      <c r="F2248" s="7">
        <v>90</v>
      </c>
      <c r="G2248" s="7">
        <v>70</v>
      </c>
      <c r="H2248" s="7">
        <v>95</v>
      </c>
      <c r="I2248" s="7">
        <f>SUM(HousingProblemsTbl5[[#This Row],[T7_est109]:[T7_est151]])</f>
        <v>255</v>
      </c>
      <c r="J2248" s="5">
        <f>IFERROR(HousingProblemsTbl5[[#This Row],[Total Rental Units with Severe Housing Problems and Equal to or less than 80% AMI]]/HousingProblemsTbl5[[#This Row],[Total Rental Units Equal to or less than 80% AMI]], "-")</f>
        <v>7.4509803921568626E-2</v>
      </c>
    </row>
    <row r="2249" spans="1:10" x14ac:dyDescent="0.2">
      <c r="A2249">
        <v>13211010301</v>
      </c>
      <c r="B2249" s="7">
        <v>70</v>
      </c>
      <c r="C2249" s="7">
        <v>4</v>
      </c>
      <c r="D2249" s="7">
        <v>0</v>
      </c>
      <c r="E2249" s="7">
        <f>SUM(HousingProblemsTbl5[[#This Row],[T2_est77]:[T2_est91]])</f>
        <v>74</v>
      </c>
      <c r="F2249" s="7">
        <v>70</v>
      </c>
      <c r="G2249" s="7">
        <v>15</v>
      </c>
      <c r="H2249" s="7">
        <v>170</v>
      </c>
      <c r="I2249" s="7">
        <f>SUM(HousingProblemsTbl5[[#This Row],[T7_est109]:[T7_est151]])</f>
        <v>255</v>
      </c>
      <c r="J2249" s="5">
        <f>IFERROR(HousingProblemsTbl5[[#This Row],[Total Rental Units with Severe Housing Problems and Equal to or less than 80% AMI]]/HousingProblemsTbl5[[#This Row],[Total Rental Units Equal to or less than 80% AMI]], "-")</f>
        <v>0.29019607843137257</v>
      </c>
    </row>
    <row r="2250" spans="1:10" x14ac:dyDescent="0.2">
      <c r="A2250">
        <v>13211010302</v>
      </c>
      <c r="B2250" s="7">
        <v>20</v>
      </c>
      <c r="C2250" s="7">
        <v>0</v>
      </c>
      <c r="D2250" s="7">
        <v>0</v>
      </c>
      <c r="E2250" s="7">
        <f>SUM(HousingProblemsTbl5[[#This Row],[T2_est77]:[T2_est91]])</f>
        <v>20</v>
      </c>
      <c r="F2250" s="7">
        <v>20</v>
      </c>
      <c r="G2250" s="7">
        <v>175</v>
      </c>
      <c r="H2250" s="7">
        <v>30</v>
      </c>
      <c r="I2250" s="7">
        <f>SUM(HousingProblemsTbl5[[#This Row],[T7_est109]:[T7_est151]])</f>
        <v>225</v>
      </c>
      <c r="J2250" s="5">
        <f>IFERROR(HousingProblemsTbl5[[#This Row],[Total Rental Units with Severe Housing Problems and Equal to or less than 80% AMI]]/HousingProblemsTbl5[[#This Row],[Total Rental Units Equal to or less than 80% AMI]], "-")</f>
        <v>8.8888888888888892E-2</v>
      </c>
    </row>
    <row r="2251" spans="1:10" x14ac:dyDescent="0.2">
      <c r="A2251">
        <v>13211010400</v>
      </c>
      <c r="B2251" s="7">
        <v>30</v>
      </c>
      <c r="C2251" s="7">
        <v>0</v>
      </c>
      <c r="D2251" s="7">
        <v>0</v>
      </c>
      <c r="E2251" s="7">
        <f>SUM(HousingProblemsTbl5[[#This Row],[T2_est77]:[T2_est91]])</f>
        <v>30</v>
      </c>
      <c r="F2251" s="7">
        <v>35</v>
      </c>
      <c r="G2251" s="7">
        <v>4</v>
      </c>
      <c r="H2251" s="7">
        <v>10</v>
      </c>
      <c r="I2251" s="7">
        <f>SUM(HousingProblemsTbl5[[#This Row],[T7_est109]:[T7_est151]])</f>
        <v>49</v>
      </c>
      <c r="J2251" s="5">
        <f>IFERROR(HousingProblemsTbl5[[#This Row],[Total Rental Units with Severe Housing Problems and Equal to or less than 80% AMI]]/HousingProblemsTbl5[[#This Row],[Total Rental Units Equal to or less than 80% AMI]], "-")</f>
        <v>0.61224489795918369</v>
      </c>
    </row>
    <row r="2252" spans="1:10" x14ac:dyDescent="0.2">
      <c r="A2252">
        <v>13211010500</v>
      </c>
      <c r="B2252" s="7">
        <v>25</v>
      </c>
      <c r="C2252" s="7">
        <v>0</v>
      </c>
      <c r="D2252" s="7">
        <v>0</v>
      </c>
      <c r="E2252" s="7">
        <f>SUM(HousingProblemsTbl5[[#This Row],[T2_est77]:[T2_est91]])</f>
        <v>25</v>
      </c>
      <c r="F2252" s="7">
        <v>50</v>
      </c>
      <c r="G2252" s="7">
        <v>25</v>
      </c>
      <c r="H2252" s="7">
        <v>4</v>
      </c>
      <c r="I2252" s="7">
        <f>SUM(HousingProblemsTbl5[[#This Row],[T7_est109]:[T7_est151]])</f>
        <v>79</v>
      </c>
      <c r="J2252" s="5">
        <f>IFERROR(HousingProblemsTbl5[[#This Row],[Total Rental Units with Severe Housing Problems and Equal to or less than 80% AMI]]/HousingProblemsTbl5[[#This Row],[Total Rental Units Equal to or less than 80% AMI]], "-")</f>
        <v>0.31645569620253167</v>
      </c>
    </row>
    <row r="2253" spans="1:10" x14ac:dyDescent="0.2">
      <c r="A2253">
        <v>13213010100</v>
      </c>
      <c r="B2253" s="7">
        <v>15</v>
      </c>
      <c r="C2253" s="7">
        <v>0</v>
      </c>
      <c r="D2253" s="7">
        <v>0</v>
      </c>
      <c r="E2253" s="7">
        <f>SUM(HousingProblemsTbl5[[#This Row],[T2_est77]:[T2_est91]])</f>
        <v>15</v>
      </c>
      <c r="F2253" s="7">
        <v>30</v>
      </c>
      <c r="G2253" s="7">
        <v>0</v>
      </c>
      <c r="H2253" s="7">
        <v>115</v>
      </c>
      <c r="I2253" s="7">
        <f>SUM(HousingProblemsTbl5[[#This Row],[T7_est109]:[T7_est151]])</f>
        <v>145</v>
      </c>
      <c r="J2253" s="5">
        <f>IFERROR(HousingProblemsTbl5[[#This Row],[Total Rental Units with Severe Housing Problems and Equal to or less than 80% AMI]]/HousingProblemsTbl5[[#This Row],[Total Rental Units Equal to or less than 80% AMI]], "-")</f>
        <v>0.10344827586206896</v>
      </c>
    </row>
    <row r="2254" spans="1:10" x14ac:dyDescent="0.2">
      <c r="A2254">
        <v>13213010201</v>
      </c>
      <c r="B2254" s="7">
        <v>40</v>
      </c>
      <c r="C2254" s="7">
        <v>4</v>
      </c>
      <c r="D2254" s="7">
        <v>0</v>
      </c>
      <c r="E2254" s="7">
        <f>SUM(HousingProblemsTbl5[[#This Row],[T2_est77]:[T2_est91]])</f>
        <v>44</v>
      </c>
      <c r="F2254" s="7">
        <v>40</v>
      </c>
      <c r="G2254" s="7">
        <v>4</v>
      </c>
      <c r="H2254" s="7">
        <v>45</v>
      </c>
      <c r="I2254" s="7">
        <f>SUM(HousingProblemsTbl5[[#This Row],[T7_est109]:[T7_est151]])</f>
        <v>89</v>
      </c>
      <c r="J2254" s="5">
        <f>IFERROR(HousingProblemsTbl5[[#This Row],[Total Rental Units with Severe Housing Problems and Equal to or less than 80% AMI]]/HousingProblemsTbl5[[#This Row],[Total Rental Units Equal to or less than 80% AMI]], "-")</f>
        <v>0.4943820224719101</v>
      </c>
    </row>
    <row r="2255" spans="1:10" x14ac:dyDescent="0.2">
      <c r="A2255">
        <v>13213010203</v>
      </c>
      <c r="B2255" s="7">
        <v>35</v>
      </c>
      <c r="C2255" s="7">
        <v>10</v>
      </c>
      <c r="D2255" s="7">
        <v>0</v>
      </c>
      <c r="E2255" s="7">
        <f>SUM(HousingProblemsTbl5[[#This Row],[T2_est77]:[T2_est91]])</f>
        <v>45</v>
      </c>
      <c r="F2255" s="7">
        <v>35</v>
      </c>
      <c r="G2255" s="7">
        <v>10</v>
      </c>
      <c r="H2255" s="7">
        <v>0</v>
      </c>
      <c r="I2255" s="7">
        <f>SUM(HousingProblemsTbl5[[#This Row],[T7_est109]:[T7_est151]])</f>
        <v>45</v>
      </c>
      <c r="J2255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256" spans="1:10" x14ac:dyDescent="0.2">
      <c r="A2256">
        <v>13213010204</v>
      </c>
      <c r="B2256" s="7">
        <v>10</v>
      </c>
      <c r="C2256" s="7">
        <v>35</v>
      </c>
      <c r="D2256" s="7">
        <v>45</v>
      </c>
      <c r="E2256" s="7">
        <f>SUM(HousingProblemsTbl5[[#This Row],[T2_est77]:[T2_est91]])</f>
        <v>90</v>
      </c>
      <c r="F2256" s="7">
        <v>10</v>
      </c>
      <c r="G2256" s="7">
        <v>45</v>
      </c>
      <c r="H2256" s="7">
        <v>140</v>
      </c>
      <c r="I2256" s="7">
        <f>SUM(HousingProblemsTbl5[[#This Row],[T7_est109]:[T7_est151]])</f>
        <v>195</v>
      </c>
      <c r="J2256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2257" spans="1:10" x14ac:dyDescent="0.2">
      <c r="A2257">
        <v>13213010300</v>
      </c>
      <c r="B2257" s="7">
        <v>105</v>
      </c>
      <c r="C2257" s="7">
        <v>15</v>
      </c>
      <c r="D2257" s="7">
        <v>30</v>
      </c>
      <c r="E2257" s="7">
        <f>SUM(HousingProblemsTbl5[[#This Row],[T2_est77]:[T2_est91]])</f>
        <v>150</v>
      </c>
      <c r="F2257" s="7">
        <v>135</v>
      </c>
      <c r="G2257" s="7">
        <v>65</v>
      </c>
      <c r="H2257" s="7">
        <v>85</v>
      </c>
      <c r="I2257" s="7">
        <f>SUM(HousingProblemsTbl5[[#This Row],[T7_est109]:[T7_est151]])</f>
        <v>285</v>
      </c>
      <c r="J2257" s="5">
        <f>IFERROR(HousingProblemsTbl5[[#This Row],[Total Rental Units with Severe Housing Problems and Equal to or less than 80% AMI]]/HousingProblemsTbl5[[#This Row],[Total Rental Units Equal to or less than 80% AMI]], "-")</f>
        <v>0.52631578947368418</v>
      </c>
    </row>
    <row r="2258" spans="1:10" x14ac:dyDescent="0.2">
      <c r="A2258">
        <v>13213010401</v>
      </c>
      <c r="B2258" s="7">
        <v>80</v>
      </c>
      <c r="C2258" s="7">
        <v>60</v>
      </c>
      <c r="D2258" s="7">
        <v>10</v>
      </c>
      <c r="E2258" s="7">
        <f>SUM(HousingProblemsTbl5[[#This Row],[T2_est77]:[T2_est91]])</f>
        <v>150</v>
      </c>
      <c r="F2258" s="7">
        <v>125</v>
      </c>
      <c r="G2258" s="7">
        <v>100</v>
      </c>
      <c r="H2258" s="7">
        <v>155</v>
      </c>
      <c r="I2258" s="7">
        <f>SUM(HousingProblemsTbl5[[#This Row],[T7_est109]:[T7_est151]])</f>
        <v>380</v>
      </c>
      <c r="J2258" s="5">
        <f>IFERROR(HousingProblemsTbl5[[#This Row],[Total Rental Units with Severe Housing Problems and Equal to or less than 80% AMI]]/HousingProblemsTbl5[[#This Row],[Total Rental Units Equal to or less than 80% AMI]], "-")</f>
        <v>0.39473684210526316</v>
      </c>
    </row>
    <row r="2259" spans="1:10" x14ac:dyDescent="0.2">
      <c r="A2259">
        <v>13213010402</v>
      </c>
      <c r="B2259" s="7">
        <v>20</v>
      </c>
      <c r="C2259" s="7">
        <v>0</v>
      </c>
      <c r="D2259" s="7">
        <v>0</v>
      </c>
      <c r="E2259" s="7">
        <f>SUM(HousingProblemsTbl5[[#This Row],[T2_est77]:[T2_est91]])</f>
        <v>20</v>
      </c>
      <c r="F2259" s="7">
        <v>75</v>
      </c>
      <c r="G2259" s="7">
        <v>80</v>
      </c>
      <c r="H2259" s="7">
        <v>40</v>
      </c>
      <c r="I2259" s="7">
        <f>SUM(HousingProblemsTbl5[[#This Row],[T7_est109]:[T7_est151]])</f>
        <v>195</v>
      </c>
      <c r="J2259" s="5">
        <f>IFERROR(HousingProblemsTbl5[[#This Row],[Total Rental Units with Severe Housing Problems and Equal to or less than 80% AMI]]/HousingProblemsTbl5[[#This Row],[Total Rental Units Equal to or less than 80% AMI]], "-")</f>
        <v>0.10256410256410256</v>
      </c>
    </row>
    <row r="2260" spans="1:10" x14ac:dyDescent="0.2">
      <c r="A2260">
        <v>13213010500</v>
      </c>
      <c r="B2260" s="7">
        <v>10</v>
      </c>
      <c r="C2260" s="7">
        <v>15</v>
      </c>
      <c r="D2260" s="7">
        <v>0</v>
      </c>
      <c r="E2260" s="7">
        <f>SUM(HousingProblemsTbl5[[#This Row],[T2_est77]:[T2_est91]])</f>
        <v>25</v>
      </c>
      <c r="F2260" s="7">
        <v>30</v>
      </c>
      <c r="G2260" s="7">
        <v>55</v>
      </c>
      <c r="H2260" s="7">
        <v>80</v>
      </c>
      <c r="I2260" s="7">
        <f>SUM(HousingProblemsTbl5[[#This Row],[T7_est109]:[T7_est151]])</f>
        <v>165</v>
      </c>
      <c r="J2260" s="5">
        <f>IFERROR(HousingProblemsTbl5[[#This Row],[Total Rental Units with Severe Housing Problems and Equal to or less than 80% AMI]]/HousingProblemsTbl5[[#This Row],[Total Rental Units Equal to or less than 80% AMI]], "-")</f>
        <v>0.15151515151515152</v>
      </c>
    </row>
    <row r="2261" spans="1:10" x14ac:dyDescent="0.2">
      <c r="A2261">
        <v>13213010600</v>
      </c>
      <c r="B2261" s="7">
        <v>4</v>
      </c>
      <c r="C2261" s="7">
        <v>20</v>
      </c>
      <c r="D2261" s="7">
        <v>0</v>
      </c>
      <c r="E2261" s="7">
        <f>SUM(HousingProblemsTbl5[[#This Row],[T2_est77]:[T2_est91]])</f>
        <v>24</v>
      </c>
      <c r="F2261" s="7">
        <v>50</v>
      </c>
      <c r="G2261" s="7">
        <v>250</v>
      </c>
      <c r="H2261" s="7">
        <v>55</v>
      </c>
      <c r="I2261" s="7">
        <f>SUM(HousingProblemsTbl5[[#This Row],[T7_est109]:[T7_est151]])</f>
        <v>355</v>
      </c>
      <c r="J2261" s="5">
        <f>IFERROR(HousingProblemsTbl5[[#This Row],[Total Rental Units with Severe Housing Problems and Equal to or less than 80% AMI]]/HousingProblemsTbl5[[#This Row],[Total Rental Units Equal to or less than 80% AMI]], "-")</f>
        <v>6.7605633802816895E-2</v>
      </c>
    </row>
    <row r="2262" spans="1:10" x14ac:dyDescent="0.2">
      <c r="A2262">
        <v>13213010700</v>
      </c>
      <c r="B2262" s="7">
        <v>30</v>
      </c>
      <c r="C2262" s="7">
        <v>130</v>
      </c>
      <c r="D2262" s="7">
        <v>0</v>
      </c>
      <c r="E2262" s="7">
        <f>SUM(HousingProblemsTbl5[[#This Row],[T2_est77]:[T2_est91]])</f>
        <v>160</v>
      </c>
      <c r="F2262" s="7">
        <v>30</v>
      </c>
      <c r="G2262" s="7">
        <v>255</v>
      </c>
      <c r="H2262" s="7">
        <v>370</v>
      </c>
      <c r="I2262" s="7">
        <f>SUM(HousingProblemsTbl5[[#This Row],[T7_est109]:[T7_est151]])</f>
        <v>655</v>
      </c>
      <c r="J2262" s="5">
        <f>IFERROR(HousingProblemsTbl5[[#This Row],[Total Rental Units with Severe Housing Problems and Equal to or less than 80% AMI]]/HousingProblemsTbl5[[#This Row],[Total Rental Units Equal to or less than 80% AMI]], "-")</f>
        <v>0.24427480916030533</v>
      </c>
    </row>
    <row r="2263" spans="1:10" x14ac:dyDescent="0.2">
      <c r="A2263">
        <v>13215000200</v>
      </c>
      <c r="B2263" s="7">
        <v>10</v>
      </c>
      <c r="C2263" s="7">
        <v>0</v>
      </c>
      <c r="D2263" s="7">
        <v>4</v>
      </c>
      <c r="E2263" s="7">
        <f>SUM(HousingProblemsTbl5[[#This Row],[T2_est77]:[T2_est91]])</f>
        <v>14</v>
      </c>
      <c r="F2263" s="7">
        <v>40</v>
      </c>
      <c r="G2263" s="7">
        <v>10</v>
      </c>
      <c r="H2263" s="7">
        <v>75</v>
      </c>
      <c r="I2263" s="7">
        <f>SUM(HousingProblemsTbl5[[#This Row],[T7_est109]:[T7_est151]])</f>
        <v>125</v>
      </c>
      <c r="J2263" s="5">
        <f>IFERROR(HousingProblemsTbl5[[#This Row],[Total Rental Units with Severe Housing Problems and Equal to or less than 80% AMI]]/HousingProblemsTbl5[[#This Row],[Total Rental Units Equal to or less than 80% AMI]], "-")</f>
        <v>0.112</v>
      </c>
    </row>
    <row r="2264" spans="1:10" x14ac:dyDescent="0.2">
      <c r="A2264">
        <v>13215000300</v>
      </c>
      <c r="B2264" s="7">
        <v>110</v>
      </c>
      <c r="C2264" s="7">
        <v>20</v>
      </c>
      <c r="D2264" s="7">
        <v>4</v>
      </c>
      <c r="E2264" s="7">
        <f>SUM(HousingProblemsTbl5[[#This Row],[T2_est77]:[T2_est91]])</f>
        <v>134</v>
      </c>
      <c r="F2264" s="7">
        <v>120</v>
      </c>
      <c r="G2264" s="7">
        <v>70</v>
      </c>
      <c r="H2264" s="7">
        <v>60</v>
      </c>
      <c r="I2264" s="7">
        <f>SUM(HousingProblemsTbl5[[#This Row],[T7_est109]:[T7_est151]])</f>
        <v>250</v>
      </c>
      <c r="J2264" s="5">
        <f>IFERROR(HousingProblemsTbl5[[#This Row],[Total Rental Units with Severe Housing Problems and Equal to or less than 80% AMI]]/HousingProblemsTbl5[[#This Row],[Total Rental Units Equal to or less than 80% AMI]], "-")</f>
        <v>0.53600000000000003</v>
      </c>
    </row>
    <row r="2265" spans="1:10" x14ac:dyDescent="0.2">
      <c r="A2265">
        <v>13215000400</v>
      </c>
      <c r="B2265" s="7">
        <v>50</v>
      </c>
      <c r="C2265" s="7">
        <v>30</v>
      </c>
      <c r="D2265" s="7">
        <v>40</v>
      </c>
      <c r="E2265" s="7">
        <f>SUM(HousingProblemsTbl5[[#This Row],[T2_est77]:[T2_est91]])</f>
        <v>120</v>
      </c>
      <c r="F2265" s="7">
        <v>50</v>
      </c>
      <c r="G2265" s="7">
        <v>55</v>
      </c>
      <c r="H2265" s="7">
        <v>120</v>
      </c>
      <c r="I2265" s="7">
        <f>SUM(HousingProblemsTbl5[[#This Row],[T7_est109]:[T7_est151]])</f>
        <v>225</v>
      </c>
      <c r="J2265" s="5">
        <f>IFERROR(HousingProblemsTbl5[[#This Row],[Total Rental Units with Severe Housing Problems and Equal to or less than 80% AMI]]/HousingProblemsTbl5[[#This Row],[Total Rental Units Equal to or less than 80% AMI]], "-")</f>
        <v>0.53333333333333333</v>
      </c>
    </row>
    <row r="2266" spans="1:10" x14ac:dyDescent="0.2">
      <c r="A2266">
        <v>13215000800</v>
      </c>
      <c r="B2266" s="7">
        <v>145</v>
      </c>
      <c r="C2266" s="7">
        <v>70</v>
      </c>
      <c r="D2266" s="7">
        <v>0</v>
      </c>
      <c r="E2266" s="7">
        <f>SUM(HousingProblemsTbl5[[#This Row],[T2_est77]:[T2_est91]])</f>
        <v>215</v>
      </c>
      <c r="F2266" s="7">
        <v>170</v>
      </c>
      <c r="G2266" s="7">
        <v>90</v>
      </c>
      <c r="H2266" s="7">
        <v>165</v>
      </c>
      <c r="I2266" s="7">
        <f>SUM(HousingProblemsTbl5[[#This Row],[T7_est109]:[T7_est151]])</f>
        <v>425</v>
      </c>
      <c r="J2266" s="5">
        <f>IFERROR(HousingProblemsTbl5[[#This Row],[Total Rental Units with Severe Housing Problems and Equal to or less than 80% AMI]]/HousingProblemsTbl5[[#This Row],[Total Rental Units Equal to or less than 80% AMI]], "-")</f>
        <v>0.50588235294117645</v>
      </c>
    </row>
    <row r="2267" spans="1:10" x14ac:dyDescent="0.2">
      <c r="A2267">
        <v>13215000900</v>
      </c>
      <c r="B2267" s="7">
        <v>85</v>
      </c>
      <c r="C2267" s="7">
        <v>0</v>
      </c>
      <c r="D2267" s="7">
        <v>10</v>
      </c>
      <c r="E2267" s="7">
        <f>SUM(HousingProblemsTbl5[[#This Row],[T2_est77]:[T2_est91]])</f>
        <v>95</v>
      </c>
      <c r="F2267" s="7">
        <v>105</v>
      </c>
      <c r="G2267" s="7">
        <v>100</v>
      </c>
      <c r="H2267" s="7">
        <v>215</v>
      </c>
      <c r="I2267" s="7">
        <f>SUM(HousingProblemsTbl5[[#This Row],[T7_est109]:[T7_est151]])</f>
        <v>420</v>
      </c>
      <c r="J2267" s="5">
        <f>IFERROR(HousingProblemsTbl5[[#This Row],[Total Rental Units with Severe Housing Problems and Equal to or less than 80% AMI]]/HousingProblemsTbl5[[#This Row],[Total Rental Units Equal to or less than 80% AMI]], "-")</f>
        <v>0.22619047619047619</v>
      </c>
    </row>
    <row r="2268" spans="1:10" x14ac:dyDescent="0.2">
      <c r="A2268">
        <v>13215001000</v>
      </c>
      <c r="B2268" s="7">
        <v>85</v>
      </c>
      <c r="C2268" s="7">
        <v>20</v>
      </c>
      <c r="D2268" s="7">
        <v>0</v>
      </c>
      <c r="E2268" s="7">
        <f>SUM(HousingProblemsTbl5[[#This Row],[T2_est77]:[T2_est91]])</f>
        <v>105</v>
      </c>
      <c r="F2268" s="7">
        <v>90</v>
      </c>
      <c r="G2268" s="7">
        <v>25</v>
      </c>
      <c r="H2268" s="7">
        <v>150</v>
      </c>
      <c r="I2268" s="7">
        <f>SUM(HousingProblemsTbl5[[#This Row],[T7_est109]:[T7_est151]])</f>
        <v>265</v>
      </c>
      <c r="J2268" s="5">
        <f>IFERROR(HousingProblemsTbl5[[#This Row],[Total Rental Units with Severe Housing Problems and Equal to or less than 80% AMI]]/HousingProblemsTbl5[[#This Row],[Total Rental Units Equal to or less than 80% AMI]], "-")</f>
        <v>0.39622641509433965</v>
      </c>
    </row>
    <row r="2269" spans="1:10" x14ac:dyDescent="0.2">
      <c r="A2269">
        <v>13215001100</v>
      </c>
      <c r="B2269" s="7">
        <v>0</v>
      </c>
      <c r="C2269" s="7">
        <v>60</v>
      </c>
      <c r="D2269" s="7">
        <v>0</v>
      </c>
      <c r="E2269" s="7">
        <f>SUM(HousingProblemsTbl5[[#This Row],[T2_est77]:[T2_est91]])</f>
        <v>60</v>
      </c>
      <c r="F2269" s="7">
        <v>0</v>
      </c>
      <c r="G2269" s="7">
        <v>60</v>
      </c>
      <c r="H2269" s="7">
        <v>0</v>
      </c>
      <c r="I2269" s="7">
        <f>SUM(HousingProblemsTbl5[[#This Row],[T7_est109]:[T7_est151]])</f>
        <v>60</v>
      </c>
      <c r="J226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270" spans="1:10" x14ac:dyDescent="0.2">
      <c r="A2270">
        <v>13215001200</v>
      </c>
      <c r="B2270" s="7">
        <v>190</v>
      </c>
      <c r="C2270" s="7">
        <v>120</v>
      </c>
      <c r="D2270" s="7">
        <v>20</v>
      </c>
      <c r="E2270" s="7">
        <f>SUM(HousingProblemsTbl5[[#This Row],[T2_est77]:[T2_est91]])</f>
        <v>330</v>
      </c>
      <c r="F2270" s="7">
        <v>230</v>
      </c>
      <c r="G2270" s="7">
        <v>145</v>
      </c>
      <c r="H2270" s="7">
        <v>275</v>
      </c>
      <c r="I2270" s="7">
        <f>SUM(HousingProblemsTbl5[[#This Row],[T7_est109]:[T7_est151]])</f>
        <v>650</v>
      </c>
      <c r="J2270" s="5">
        <f>IFERROR(HousingProblemsTbl5[[#This Row],[Total Rental Units with Severe Housing Problems and Equal to or less than 80% AMI]]/HousingProblemsTbl5[[#This Row],[Total Rental Units Equal to or less than 80% AMI]], "-")</f>
        <v>0.50769230769230766</v>
      </c>
    </row>
    <row r="2271" spans="1:10" x14ac:dyDescent="0.2">
      <c r="A2271">
        <v>13215001400</v>
      </c>
      <c r="B2271" s="7">
        <v>120</v>
      </c>
      <c r="C2271" s="7">
        <v>65</v>
      </c>
      <c r="D2271" s="7">
        <v>35</v>
      </c>
      <c r="E2271" s="7">
        <f>SUM(HousingProblemsTbl5[[#This Row],[T2_est77]:[T2_est91]])</f>
        <v>220</v>
      </c>
      <c r="F2271" s="7">
        <v>235</v>
      </c>
      <c r="G2271" s="7">
        <v>155</v>
      </c>
      <c r="H2271" s="7">
        <v>80</v>
      </c>
      <c r="I2271" s="7">
        <f>SUM(HousingProblemsTbl5[[#This Row],[T7_est109]:[T7_est151]])</f>
        <v>470</v>
      </c>
      <c r="J2271" s="5">
        <f>IFERROR(HousingProblemsTbl5[[#This Row],[Total Rental Units with Severe Housing Problems and Equal to or less than 80% AMI]]/HousingProblemsTbl5[[#This Row],[Total Rental Units Equal to or less than 80% AMI]], "-")</f>
        <v>0.46808510638297873</v>
      </c>
    </row>
    <row r="2272" spans="1:10" x14ac:dyDescent="0.2">
      <c r="A2272">
        <v>13215001600</v>
      </c>
      <c r="B2272" s="7">
        <v>280</v>
      </c>
      <c r="C2272" s="7">
        <v>130</v>
      </c>
      <c r="D2272" s="7">
        <v>0</v>
      </c>
      <c r="E2272" s="7">
        <f>SUM(HousingProblemsTbl5[[#This Row],[T2_est77]:[T2_est91]])</f>
        <v>410</v>
      </c>
      <c r="F2272" s="7">
        <v>575</v>
      </c>
      <c r="G2272" s="7">
        <v>255</v>
      </c>
      <c r="H2272" s="7">
        <v>120</v>
      </c>
      <c r="I2272" s="7">
        <f>SUM(HousingProblemsTbl5[[#This Row],[T7_est109]:[T7_est151]])</f>
        <v>950</v>
      </c>
      <c r="J2272" s="5">
        <f>IFERROR(HousingProblemsTbl5[[#This Row],[Total Rental Units with Severe Housing Problems and Equal to or less than 80% AMI]]/HousingProblemsTbl5[[#This Row],[Total Rental Units Equal to or less than 80% AMI]], "-")</f>
        <v>0.43157894736842106</v>
      </c>
    </row>
    <row r="2273" spans="1:10" x14ac:dyDescent="0.2">
      <c r="A2273">
        <v>13215001800</v>
      </c>
      <c r="B2273" s="7">
        <v>205</v>
      </c>
      <c r="C2273" s="7">
        <v>25</v>
      </c>
      <c r="D2273" s="7">
        <v>0</v>
      </c>
      <c r="E2273" s="7">
        <f>SUM(HousingProblemsTbl5[[#This Row],[T2_est77]:[T2_est91]])</f>
        <v>230</v>
      </c>
      <c r="F2273" s="7">
        <v>240</v>
      </c>
      <c r="G2273" s="7">
        <v>75</v>
      </c>
      <c r="H2273" s="7">
        <v>50</v>
      </c>
      <c r="I2273" s="7">
        <f>SUM(HousingProblemsTbl5[[#This Row],[T7_est109]:[T7_est151]])</f>
        <v>365</v>
      </c>
      <c r="J2273" s="5">
        <f>IFERROR(HousingProblemsTbl5[[#This Row],[Total Rental Units with Severe Housing Problems and Equal to or less than 80% AMI]]/HousingProblemsTbl5[[#This Row],[Total Rental Units Equal to or less than 80% AMI]], "-")</f>
        <v>0.63013698630136983</v>
      </c>
    </row>
    <row r="2274" spans="1:10" x14ac:dyDescent="0.2">
      <c r="A2274">
        <v>13215002000</v>
      </c>
      <c r="B2274" s="7">
        <v>135</v>
      </c>
      <c r="C2274" s="7">
        <v>15</v>
      </c>
      <c r="D2274" s="7">
        <v>60</v>
      </c>
      <c r="E2274" s="7">
        <f>SUM(HousingProblemsTbl5[[#This Row],[T2_est77]:[T2_est91]])</f>
        <v>210</v>
      </c>
      <c r="F2274" s="7">
        <v>220</v>
      </c>
      <c r="G2274" s="7">
        <v>75</v>
      </c>
      <c r="H2274" s="7">
        <v>145</v>
      </c>
      <c r="I2274" s="7">
        <f>SUM(HousingProblemsTbl5[[#This Row],[T7_est109]:[T7_est151]])</f>
        <v>440</v>
      </c>
      <c r="J2274" s="5">
        <f>IFERROR(HousingProblemsTbl5[[#This Row],[Total Rental Units with Severe Housing Problems and Equal to or less than 80% AMI]]/HousingProblemsTbl5[[#This Row],[Total Rental Units Equal to or less than 80% AMI]], "-")</f>
        <v>0.47727272727272729</v>
      </c>
    </row>
    <row r="2275" spans="1:10" x14ac:dyDescent="0.2">
      <c r="A2275">
        <v>13215002100</v>
      </c>
      <c r="B2275" s="7">
        <v>150</v>
      </c>
      <c r="C2275" s="7">
        <v>45</v>
      </c>
      <c r="D2275" s="7">
        <v>0</v>
      </c>
      <c r="E2275" s="7">
        <f>SUM(HousingProblemsTbl5[[#This Row],[T2_est77]:[T2_est91]])</f>
        <v>195</v>
      </c>
      <c r="F2275" s="7">
        <v>160</v>
      </c>
      <c r="G2275" s="7">
        <v>65</v>
      </c>
      <c r="H2275" s="7">
        <v>115</v>
      </c>
      <c r="I2275" s="7">
        <f>SUM(HousingProblemsTbl5[[#This Row],[T7_est109]:[T7_est151]])</f>
        <v>340</v>
      </c>
      <c r="J2275" s="5">
        <f>IFERROR(HousingProblemsTbl5[[#This Row],[Total Rental Units with Severe Housing Problems and Equal to or less than 80% AMI]]/HousingProblemsTbl5[[#This Row],[Total Rental Units Equal to or less than 80% AMI]], "-")</f>
        <v>0.57352941176470584</v>
      </c>
    </row>
    <row r="2276" spans="1:10" x14ac:dyDescent="0.2">
      <c r="A2276">
        <v>13215002200</v>
      </c>
      <c r="B2276" s="7">
        <v>215</v>
      </c>
      <c r="C2276" s="7">
        <v>15</v>
      </c>
      <c r="D2276" s="7">
        <v>30</v>
      </c>
      <c r="E2276" s="7">
        <f>SUM(HousingProblemsTbl5[[#This Row],[T2_est77]:[T2_est91]])</f>
        <v>260</v>
      </c>
      <c r="F2276" s="7">
        <v>225</v>
      </c>
      <c r="G2276" s="7">
        <v>45</v>
      </c>
      <c r="H2276" s="7">
        <v>245</v>
      </c>
      <c r="I2276" s="7">
        <f>SUM(HousingProblemsTbl5[[#This Row],[T7_est109]:[T7_est151]])</f>
        <v>515</v>
      </c>
      <c r="J2276" s="5">
        <f>IFERROR(HousingProblemsTbl5[[#This Row],[Total Rental Units with Severe Housing Problems and Equal to or less than 80% AMI]]/HousingProblemsTbl5[[#This Row],[Total Rental Units Equal to or less than 80% AMI]], "-")</f>
        <v>0.50485436893203883</v>
      </c>
    </row>
    <row r="2277" spans="1:10" x14ac:dyDescent="0.2">
      <c r="A2277">
        <v>13215002300</v>
      </c>
      <c r="B2277" s="7">
        <v>115</v>
      </c>
      <c r="C2277" s="7">
        <v>20</v>
      </c>
      <c r="D2277" s="7">
        <v>10</v>
      </c>
      <c r="E2277" s="7">
        <f>SUM(HousingProblemsTbl5[[#This Row],[T2_est77]:[T2_est91]])</f>
        <v>145</v>
      </c>
      <c r="F2277" s="7">
        <v>115</v>
      </c>
      <c r="G2277" s="7">
        <v>135</v>
      </c>
      <c r="H2277" s="7">
        <v>105</v>
      </c>
      <c r="I2277" s="7">
        <f>SUM(HousingProblemsTbl5[[#This Row],[T7_est109]:[T7_est151]])</f>
        <v>355</v>
      </c>
      <c r="J2277" s="5">
        <f>IFERROR(HousingProblemsTbl5[[#This Row],[Total Rental Units with Severe Housing Problems and Equal to or less than 80% AMI]]/HousingProblemsTbl5[[#This Row],[Total Rental Units Equal to or less than 80% AMI]], "-")</f>
        <v>0.40845070422535212</v>
      </c>
    </row>
    <row r="2278" spans="1:10" x14ac:dyDescent="0.2">
      <c r="A2278">
        <v>13215002400</v>
      </c>
      <c r="B2278" s="7">
        <v>85</v>
      </c>
      <c r="C2278" s="7">
        <v>0</v>
      </c>
      <c r="D2278" s="7">
        <v>0</v>
      </c>
      <c r="E2278" s="7">
        <f>SUM(HousingProblemsTbl5[[#This Row],[T2_est77]:[T2_est91]])</f>
        <v>85</v>
      </c>
      <c r="F2278" s="7">
        <v>175</v>
      </c>
      <c r="G2278" s="7">
        <v>125</v>
      </c>
      <c r="H2278" s="7">
        <v>100</v>
      </c>
      <c r="I2278" s="7">
        <f>SUM(HousingProblemsTbl5[[#This Row],[T7_est109]:[T7_est151]])</f>
        <v>400</v>
      </c>
      <c r="J2278" s="5">
        <f>IFERROR(HousingProblemsTbl5[[#This Row],[Total Rental Units with Severe Housing Problems and Equal to or less than 80% AMI]]/HousingProblemsTbl5[[#This Row],[Total Rental Units Equal to or less than 80% AMI]], "-")</f>
        <v>0.21249999999999999</v>
      </c>
    </row>
    <row r="2279" spans="1:10" x14ac:dyDescent="0.2">
      <c r="A2279">
        <v>13215002500</v>
      </c>
      <c r="B2279" s="7">
        <v>90</v>
      </c>
      <c r="C2279" s="7">
        <v>20</v>
      </c>
      <c r="D2279" s="7">
        <v>0</v>
      </c>
      <c r="E2279" s="7">
        <f>SUM(HousingProblemsTbl5[[#This Row],[T2_est77]:[T2_est91]])</f>
        <v>110</v>
      </c>
      <c r="F2279" s="7">
        <v>170</v>
      </c>
      <c r="G2279" s="7">
        <v>50</v>
      </c>
      <c r="H2279" s="7">
        <v>40</v>
      </c>
      <c r="I2279" s="7">
        <f>SUM(HousingProblemsTbl5[[#This Row],[T7_est109]:[T7_est151]])</f>
        <v>260</v>
      </c>
      <c r="J2279" s="5">
        <f>IFERROR(HousingProblemsTbl5[[#This Row],[Total Rental Units with Severe Housing Problems and Equal to or less than 80% AMI]]/HousingProblemsTbl5[[#This Row],[Total Rental Units Equal to or less than 80% AMI]], "-")</f>
        <v>0.42307692307692307</v>
      </c>
    </row>
    <row r="2280" spans="1:10" x14ac:dyDescent="0.2">
      <c r="A2280">
        <v>13215002700</v>
      </c>
      <c r="B2280" s="7">
        <v>130</v>
      </c>
      <c r="C2280" s="7">
        <v>10</v>
      </c>
      <c r="D2280" s="7">
        <v>30</v>
      </c>
      <c r="E2280" s="7">
        <f>SUM(HousingProblemsTbl5[[#This Row],[T2_est77]:[T2_est91]])</f>
        <v>170</v>
      </c>
      <c r="F2280" s="7">
        <v>245</v>
      </c>
      <c r="G2280" s="7">
        <v>90</v>
      </c>
      <c r="H2280" s="7">
        <v>160</v>
      </c>
      <c r="I2280" s="7">
        <f>SUM(HousingProblemsTbl5[[#This Row],[T7_est109]:[T7_est151]])</f>
        <v>495</v>
      </c>
      <c r="J2280" s="5">
        <f>IFERROR(HousingProblemsTbl5[[#This Row],[Total Rental Units with Severe Housing Problems and Equal to or less than 80% AMI]]/HousingProblemsTbl5[[#This Row],[Total Rental Units Equal to or less than 80% AMI]], "-")</f>
        <v>0.34343434343434343</v>
      </c>
    </row>
    <row r="2281" spans="1:10" x14ac:dyDescent="0.2">
      <c r="A2281">
        <v>13215002800</v>
      </c>
      <c r="B2281" s="7">
        <v>150</v>
      </c>
      <c r="C2281" s="7">
        <v>0</v>
      </c>
      <c r="D2281" s="7">
        <v>0</v>
      </c>
      <c r="E2281" s="7">
        <f>SUM(HousingProblemsTbl5[[#This Row],[T2_est77]:[T2_est91]])</f>
        <v>150</v>
      </c>
      <c r="F2281" s="7">
        <v>230</v>
      </c>
      <c r="G2281" s="7">
        <v>75</v>
      </c>
      <c r="H2281" s="7">
        <v>85</v>
      </c>
      <c r="I2281" s="7">
        <f>SUM(HousingProblemsTbl5[[#This Row],[T7_est109]:[T7_est151]])</f>
        <v>390</v>
      </c>
      <c r="J2281" s="5">
        <f>IFERROR(HousingProblemsTbl5[[#This Row],[Total Rental Units with Severe Housing Problems and Equal to or less than 80% AMI]]/HousingProblemsTbl5[[#This Row],[Total Rental Units Equal to or less than 80% AMI]], "-")</f>
        <v>0.38461538461538464</v>
      </c>
    </row>
    <row r="2282" spans="1:10" x14ac:dyDescent="0.2">
      <c r="A2282">
        <v>13215002901</v>
      </c>
      <c r="B2282" s="7">
        <v>130</v>
      </c>
      <c r="C2282" s="7">
        <v>135</v>
      </c>
      <c r="D2282" s="7">
        <v>0</v>
      </c>
      <c r="E2282" s="7">
        <f>SUM(HousingProblemsTbl5[[#This Row],[T2_est77]:[T2_est91]])</f>
        <v>265</v>
      </c>
      <c r="F2282" s="7">
        <v>135</v>
      </c>
      <c r="G2282" s="7">
        <v>225</v>
      </c>
      <c r="H2282" s="7">
        <v>70</v>
      </c>
      <c r="I2282" s="7">
        <f>SUM(HousingProblemsTbl5[[#This Row],[T7_est109]:[T7_est151]])</f>
        <v>430</v>
      </c>
      <c r="J2282" s="5">
        <f>IFERROR(HousingProblemsTbl5[[#This Row],[Total Rental Units with Severe Housing Problems and Equal to or less than 80% AMI]]/HousingProblemsTbl5[[#This Row],[Total Rental Units Equal to or less than 80% AMI]], "-")</f>
        <v>0.61627906976744184</v>
      </c>
    </row>
    <row r="2283" spans="1:10" x14ac:dyDescent="0.2">
      <c r="A2283">
        <v>13215002902</v>
      </c>
      <c r="B2283" s="7">
        <v>125</v>
      </c>
      <c r="C2283" s="7">
        <v>35</v>
      </c>
      <c r="D2283" s="7">
        <v>15</v>
      </c>
      <c r="E2283" s="7">
        <f>SUM(HousingProblemsTbl5[[#This Row],[T2_est77]:[T2_est91]])</f>
        <v>175</v>
      </c>
      <c r="F2283" s="7">
        <v>230</v>
      </c>
      <c r="G2283" s="7">
        <v>145</v>
      </c>
      <c r="H2283" s="7">
        <v>145</v>
      </c>
      <c r="I2283" s="7">
        <f>SUM(HousingProblemsTbl5[[#This Row],[T7_est109]:[T7_est151]])</f>
        <v>520</v>
      </c>
      <c r="J2283" s="5">
        <f>IFERROR(HousingProblemsTbl5[[#This Row],[Total Rental Units with Severe Housing Problems and Equal to or less than 80% AMI]]/HousingProblemsTbl5[[#This Row],[Total Rental Units Equal to or less than 80% AMI]], "-")</f>
        <v>0.33653846153846156</v>
      </c>
    </row>
    <row r="2284" spans="1:10" x14ac:dyDescent="0.2">
      <c r="A2284">
        <v>13215003000</v>
      </c>
      <c r="B2284" s="7">
        <v>280</v>
      </c>
      <c r="C2284" s="7">
        <v>90</v>
      </c>
      <c r="D2284" s="7">
        <v>35</v>
      </c>
      <c r="E2284" s="7">
        <f>SUM(HousingProblemsTbl5[[#This Row],[T2_est77]:[T2_est91]])</f>
        <v>405</v>
      </c>
      <c r="F2284" s="7">
        <v>370</v>
      </c>
      <c r="G2284" s="7">
        <v>245</v>
      </c>
      <c r="H2284" s="7">
        <v>135</v>
      </c>
      <c r="I2284" s="7">
        <f>SUM(HousingProblemsTbl5[[#This Row],[T7_est109]:[T7_est151]])</f>
        <v>750</v>
      </c>
      <c r="J2284" s="5">
        <f>IFERROR(HousingProblemsTbl5[[#This Row],[Total Rental Units with Severe Housing Problems and Equal to or less than 80% AMI]]/HousingProblemsTbl5[[#This Row],[Total Rental Units Equal to or less than 80% AMI]], "-")</f>
        <v>0.54</v>
      </c>
    </row>
    <row r="2285" spans="1:10" x14ac:dyDescent="0.2">
      <c r="A2285">
        <v>13215003200</v>
      </c>
      <c r="B2285" s="7">
        <v>200</v>
      </c>
      <c r="C2285" s="7">
        <v>90</v>
      </c>
      <c r="D2285" s="7">
        <v>0</v>
      </c>
      <c r="E2285" s="7">
        <f>SUM(HousingProblemsTbl5[[#This Row],[T2_est77]:[T2_est91]])</f>
        <v>290</v>
      </c>
      <c r="F2285" s="7">
        <v>265</v>
      </c>
      <c r="G2285" s="7">
        <v>180</v>
      </c>
      <c r="H2285" s="7">
        <v>200</v>
      </c>
      <c r="I2285" s="7">
        <f>SUM(HousingProblemsTbl5[[#This Row],[T7_est109]:[T7_est151]])</f>
        <v>645</v>
      </c>
      <c r="J2285" s="5">
        <f>IFERROR(HousingProblemsTbl5[[#This Row],[Total Rental Units with Severe Housing Problems and Equal to or less than 80% AMI]]/HousingProblemsTbl5[[#This Row],[Total Rental Units Equal to or less than 80% AMI]], "-")</f>
        <v>0.44961240310077522</v>
      </c>
    </row>
    <row r="2286" spans="1:10" x14ac:dyDescent="0.2">
      <c r="A2286">
        <v>13215003301</v>
      </c>
      <c r="B2286" s="7">
        <v>30</v>
      </c>
      <c r="C2286" s="7">
        <v>10</v>
      </c>
      <c r="D2286" s="7">
        <v>0</v>
      </c>
      <c r="E2286" s="7">
        <f>SUM(HousingProblemsTbl5[[#This Row],[T2_est77]:[T2_est91]])</f>
        <v>40</v>
      </c>
      <c r="F2286" s="7">
        <v>30</v>
      </c>
      <c r="G2286" s="7">
        <v>50</v>
      </c>
      <c r="H2286" s="7">
        <v>20</v>
      </c>
      <c r="I2286" s="7">
        <f>SUM(HousingProblemsTbl5[[#This Row],[T7_est109]:[T7_est151]])</f>
        <v>100</v>
      </c>
      <c r="J2286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287" spans="1:10" x14ac:dyDescent="0.2">
      <c r="A2287">
        <v>13215003302</v>
      </c>
      <c r="B2287" s="7">
        <v>160</v>
      </c>
      <c r="C2287" s="7">
        <v>4</v>
      </c>
      <c r="D2287" s="7">
        <v>0</v>
      </c>
      <c r="E2287" s="7">
        <f>SUM(HousingProblemsTbl5[[#This Row],[T2_est77]:[T2_est91]])</f>
        <v>164</v>
      </c>
      <c r="F2287" s="7">
        <v>180</v>
      </c>
      <c r="G2287" s="7">
        <v>35</v>
      </c>
      <c r="H2287" s="7">
        <v>100</v>
      </c>
      <c r="I2287" s="7">
        <f>SUM(HousingProblemsTbl5[[#This Row],[T7_est109]:[T7_est151]])</f>
        <v>315</v>
      </c>
      <c r="J2287" s="5">
        <f>IFERROR(HousingProblemsTbl5[[#This Row],[Total Rental Units with Severe Housing Problems and Equal to or less than 80% AMI]]/HousingProblemsTbl5[[#This Row],[Total Rental Units Equal to or less than 80% AMI]], "-")</f>
        <v>0.52063492063492067</v>
      </c>
    </row>
    <row r="2288" spans="1:10" x14ac:dyDescent="0.2">
      <c r="A2288">
        <v>13215003400</v>
      </c>
      <c r="B2288" s="7">
        <v>145</v>
      </c>
      <c r="C2288" s="7">
        <v>50</v>
      </c>
      <c r="D2288" s="7">
        <v>15</v>
      </c>
      <c r="E2288" s="7">
        <f>SUM(HousingProblemsTbl5[[#This Row],[T2_est77]:[T2_est91]])</f>
        <v>210</v>
      </c>
      <c r="F2288" s="7">
        <v>190</v>
      </c>
      <c r="G2288" s="7">
        <v>135</v>
      </c>
      <c r="H2288" s="7">
        <v>115</v>
      </c>
      <c r="I2288" s="7">
        <f>SUM(HousingProblemsTbl5[[#This Row],[T7_est109]:[T7_est151]])</f>
        <v>440</v>
      </c>
      <c r="J2288" s="5">
        <f>IFERROR(HousingProblemsTbl5[[#This Row],[Total Rental Units with Severe Housing Problems and Equal to or less than 80% AMI]]/HousingProblemsTbl5[[#This Row],[Total Rental Units Equal to or less than 80% AMI]], "-")</f>
        <v>0.47727272727272729</v>
      </c>
    </row>
    <row r="2289" spans="1:10" x14ac:dyDescent="0.2">
      <c r="A2289">
        <v>13215010106</v>
      </c>
      <c r="B2289" s="7">
        <v>65</v>
      </c>
      <c r="C2289" s="7">
        <v>60</v>
      </c>
      <c r="D2289" s="7">
        <v>0</v>
      </c>
      <c r="E2289" s="7">
        <f>SUM(HousingProblemsTbl5[[#This Row],[T2_est77]:[T2_est91]])</f>
        <v>125</v>
      </c>
      <c r="F2289" s="7">
        <v>105</v>
      </c>
      <c r="G2289" s="7">
        <v>110</v>
      </c>
      <c r="H2289" s="7">
        <v>270</v>
      </c>
      <c r="I2289" s="7">
        <f>SUM(HousingProblemsTbl5[[#This Row],[T7_est109]:[T7_est151]])</f>
        <v>485</v>
      </c>
      <c r="J2289" s="5">
        <f>IFERROR(HousingProblemsTbl5[[#This Row],[Total Rental Units with Severe Housing Problems and Equal to or less than 80% AMI]]/HousingProblemsTbl5[[#This Row],[Total Rental Units Equal to or less than 80% AMI]], "-")</f>
        <v>0.25773195876288657</v>
      </c>
    </row>
    <row r="2290" spans="1:10" x14ac:dyDescent="0.2">
      <c r="A2290">
        <v>13215010108</v>
      </c>
      <c r="B2290" s="7">
        <v>105</v>
      </c>
      <c r="C2290" s="7">
        <v>185</v>
      </c>
      <c r="D2290" s="7">
        <v>0</v>
      </c>
      <c r="E2290" s="7">
        <f>SUM(HousingProblemsTbl5[[#This Row],[T2_est77]:[T2_est91]])</f>
        <v>290</v>
      </c>
      <c r="F2290" s="7">
        <v>110</v>
      </c>
      <c r="G2290" s="7">
        <v>250</v>
      </c>
      <c r="H2290" s="7">
        <v>275</v>
      </c>
      <c r="I2290" s="7">
        <f>SUM(HousingProblemsTbl5[[#This Row],[T7_est109]:[T7_est151]])</f>
        <v>635</v>
      </c>
      <c r="J2290" s="5">
        <f>IFERROR(HousingProblemsTbl5[[#This Row],[Total Rental Units with Severe Housing Problems and Equal to or less than 80% AMI]]/HousingProblemsTbl5[[#This Row],[Total Rental Units Equal to or less than 80% AMI]], "-")</f>
        <v>0.45669291338582679</v>
      </c>
    </row>
    <row r="2291" spans="1:10" x14ac:dyDescent="0.2">
      <c r="A2291">
        <v>13215010109</v>
      </c>
      <c r="B2291" s="7">
        <v>55</v>
      </c>
      <c r="C2291" s="7">
        <v>0</v>
      </c>
      <c r="D2291" s="7">
        <v>65</v>
      </c>
      <c r="E2291" s="7">
        <f>SUM(HousingProblemsTbl5[[#This Row],[T2_est77]:[T2_est91]])</f>
        <v>120</v>
      </c>
      <c r="F2291" s="7">
        <v>100</v>
      </c>
      <c r="G2291" s="7">
        <v>45</v>
      </c>
      <c r="H2291" s="7">
        <v>65</v>
      </c>
      <c r="I2291" s="7">
        <f>SUM(HousingProblemsTbl5[[#This Row],[T7_est109]:[T7_est151]])</f>
        <v>210</v>
      </c>
      <c r="J2291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2292" spans="1:10" x14ac:dyDescent="0.2">
      <c r="A2292">
        <v>13215010110</v>
      </c>
      <c r="B2292" s="7">
        <v>0</v>
      </c>
      <c r="C2292" s="7">
        <v>0</v>
      </c>
      <c r="D2292" s="7">
        <v>0</v>
      </c>
      <c r="E2292" s="7">
        <f>SUM(HousingProblemsTbl5[[#This Row],[T2_est77]:[T2_est91]])</f>
        <v>0</v>
      </c>
      <c r="F2292" s="7">
        <v>0</v>
      </c>
      <c r="G2292" s="7">
        <v>0</v>
      </c>
      <c r="H2292" s="7">
        <v>10</v>
      </c>
      <c r="I2292" s="7">
        <f>SUM(HousingProblemsTbl5[[#This Row],[T7_est109]:[T7_est151]])</f>
        <v>10</v>
      </c>
      <c r="J229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93" spans="1:10" x14ac:dyDescent="0.2">
      <c r="A2293">
        <v>13215010111</v>
      </c>
      <c r="B2293" s="7">
        <v>0</v>
      </c>
      <c r="C2293" s="7">
        <v>0</v>
      </c>
      <c r="D2293" s="7">
        <v>0</v>
      </c>
      <c r="E2293" s="7">
        <f>SUM(HousingProblemsTbl5[[#This Row],[T2_est77]:[T2_est91]])</f>
        <v>0</v>
      </c>
      <c r="F2293" s="7">
        <v>15</v>
      </c>
      <c r="G2293" s="7">
        <v>0</v>
      </c>
      <c r="H2293" s="7">
        <v>20</v>
      </c>
      <c r="I2293" s="7">
        <f>SUM(HousingProblemsTbl5[[#This Row],[T7_est109]:[T7_est151]])</f>
        <v>35</v>
      </c>
      <c r="J229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294" spans="1:10" x14ac:dyDescent="0.2">
      <c r="A2294">
        <v>13215010204</v>
      </c>
      <c r="B2294" s="7">
        <v>115</v>
      </c>
      <c r="C2294" s="7">
        <v>30</v>
      </c>
      <c r="D2294" s="7">
        <v>30</v>
      </c>
      <c r="E2294" s="7">
        <f>SUM(HousingProblemsTbl5[[#This Row],[T2_est77]:[T2_est91]])</f>
        <v>175</v>
      </c>
      <c r="F2294" s="7">
        <v>115</v>
      </c>
      <c r="G2294" s="7">
        <v>30</v>
      </c>
      <c r="H2294" s="7">
        <v>200</v>
      </c>
      <c r="I2294" s="7">
        <f>SUM(HousingProblemsTbl5[[#This Row],[T7_est109]:[T7_est151]])</f>
        <v>345</v>
      </c>
      <c r="J2294" s="5">
        <f>IFERROR(HousingProblemsTbl5[[#This Row],[Total Rental Units with Severe Housing Problems and Equal to or less than 80% AMI]]/HousingProblemsTbl5[[#This Row],[Total Rental Units Equal to or less than 80% AMI]], "-")</f>
        <v>0.50724637681159424</v>
      </c>
    </row>
    <row r="2295" spans="1:10" x14ac:dyDescent="0.2">
      <c r="A2295">
        <v>13215010205</v>
      </c>
      <c r="B2295" s="7">
        <v>40</v>
      </c>
      <c r="C2295" s="7">
        <v>15</v>
      </c>
      <c r="D2295" s="7">
        <v>45</v>
      </c>
      <c r="E2295" s="7">
        <f>SUM(HousingProblemsTbl5[[#This Row],[T2_est77]:[T2_est91]])</f>
        <v>100</v>
      </c>
      <c r="F2295" s="7">
        <v>50</v>
      </c>
      <c r="G2295" s="7">
        <v>30</v>
      </c>
      <c r="H2295" s="7">
        <v>170</v>
      </c>
      <c r="I2295" s="7">
        <f>SUM(HousingProblemsTbl5[[#This Row],[T7_est109]:[T7_est151]])</f>
        <v>250</v>
      </c>
      <c r="J2295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296" spans="1:10" x14ac:dyDescent="0.2">
      <c r="A2296">
        <v>13215010206</v>
      </c>
      <c r="B2296" s="7">
        <v>70</v>
      </c>
      <c r="C2296" s="7">
        <v>0</v>
      </c>
      <c r="D2296" s="7">
        <v>0</v>
      </c>
      <c r="E2296" s="7">
        <f>SUM(HousingProblemsTbl5[[#This Row],[T2_est77]:[T2_est91]])</f>
        <v>70</v>
      </c>
      <c r="F2296" s="7">
        <v>85</v>
      </c>
      <c r="G2296" s="7">
        <v>0</v>
      </c>
      <c r="H2296" s="7">
        <v>25</v>
      </c>
      <c r="I2296" s="7">
        <f>SUM(HousingProblemsTbl5[[#This Row],[T7_est109]:[T7_est151]])</f>
        <v>110</v>
      </c>
      <c r="J2296" s="5">
        <f>IFERROR(HousingProblemsTbl5[[#This Row],[Total Rental Units with Severe Housing Problems and Equal to or less than 80% AMI]]/HousingProblemsTbl5[[#This Row],[Total Rental Units Equal to or less than 80% AMI]], "-")</f>
        <v>0.63636363636363635</v>
      </c>
    </row>
    <row r="2297" spans="1:10" x14ac:dyDescent="0.2">
      <c r="A2297">
        <v>13215010207</v>
      </c>
      <c r="B2297" s="7">
        <v>15</v>
      </c>
      <c r="C2297" s="7">
        <v>15</v>
      </c>
      <c r="D2297" s="7">
        <v>0</v>
      </c>
      <c r="E2297" s="7">
        <f>SUM(HousingProblemsTbl5[[#This Row],[T2_est77]:[T2_est91]])</f>
        <v>30</v>
      </c>
      <c r="F2297" s="7">
        <v>15</v>
      </c>
      <c r="G2297" s="7">
        <v>15</v>
      </c>
      <c r="H2297" s="7">
        <v>0</v>
      </c>
      <c r="I2297" s="7">
        <f>SUM(HousingProblemsTbl5[[#This Row],[T7_est109]:[T7_est151]])</f>
        <v>30</v>
      </c>
      <c r="J2297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298" spans="1:10" x14ac:dyDescent="0.2">
      <c r="A2298">
        <v>13215010208</v>
      </c>
      <c r="B2298" s="7">
        <v>95</v>
      </c>
      <c r="C2298" s="7">
        <v>120</v>
      </c>
      <c r="D2298" s="7">
        <v>30</v>
      </c>
      <c r="E2298" s="7">
        <f>SUM(HousingProblemsTbl5[[#This Row],[T2_est77]:[T2_est91]])</f>
        <v>245</v>
      </c>
      <c r="F2298" s="7">
        <v>95</v>
      </c>
      <c r="G2298" s="7">
        <v>220</v>
      </c>
      <c r="H2298" s="7">
        <v>205</v>
      </c>
      <c r="I2298" s="7">
        <f>SUM(HousingProblemsTbl5[[#This Row],[T7_est109]:[T7_est151]])</f>
        <v>520</v>
      </c>
      <c r="J2298" s="5">
        <f>IFERROR(HousingProblemsTbl5[[#This Row],[Total Rental Units with Severe Housing Problems and Equal to or less than 80% AMI]]/HousingProblemsTbl5[[#This Row],[Total Rental Units Equal to or less than 80% AMI]], "-")</f>
        <v>0.47115384615384615</v>
      </c>
    </row>
    <row r="2299" spans="1:10" x14ac:dyDescent="0.2">
      <c r="A2299">
        <v>13215010209</v>
      </c>
      <c r="B2299" s="7">
        <v>0</v>
      </c>
      <c r="C2299" s="7">
        <v>0</v>
      </c>
      <c r="D2299" s="7">
        <v>25</v>
      </c>
      <c r="E2299" s="7">
        <f>SUM(HousingProblemsTbl5[[#This Row],[T2_est77]:[T2_est91]])</f>
        <v>25</v>
      </c>
      <c r="F2299" s="7">
        <v>45</v>
      </c>
      <c r="G2299" s="7">
        <v>0</v>
      </c>
      <c r="H2299" s="7">
        <v>95</v>
      </c>
      <c r="I2299" s="7">
        <f>SUM(HousingProblemsTbl5[[#This Row],[T7_est109]:[T7_est151]])</f>
        <v>140</v>
      </c>
      <c r="J2299" s="5">
        <f>IFERROR(HousingProblemsTbl5[[#This Row],[Total Rental Units with Severe Housing Problems and Equal to or less than 80% AMI]]/HousingProblemsTbl5[[#This Row],[Total Rental Units Equal to or less than 80% AMI]], "-")</f>
        <v>0.17857142857142858</v>
      </c>
    </row>
    <row r="2300" spans="1:10" x14ac:dyDescent="0.2">
      <c r="A2300">
        <v>13215010301</v>
      </c>
      <c r="B2300" s="7">
        <v>0</v>
      </c>
      <c r="C2300" s="7">
        <v>0</v>
      </c>
      <c r="D2300" s="7">
        <v>10</v>
      </c>
      <c r="E2300" s="7">
        <f>SUM(HousingProblemsTbl5[[#This Row],[T2_est77]:[T2_est91]])</f>
        <v>10</v>
      </c>
      <c r="F2300" s="7">
        <v>0</v>
      </c>
      <c r="G2300" s="7">
        <v>10</v>
      </c>
      <c r="H2300" s="7">
        <v>10</v>
      </c>
      <c r="I2300" s="7">
        <f>SUM(HousingProblemsTbl5[[#This Row],[T7_est109]:[T7_est151]])</f>
        <v>20</v>
      </c>
      <c r="J2300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301" spans="1:10" x14ac:dyDescent="0.2">
      <c r="A2301">
        <v>13215010303</v>
      </c>
      <c r="B2301" s="7">
        <v>15</v>
      </c>
      <c r="C2301" s="7">
        <v>15</v>
      </c>
      <c r="D2301" s="7">
        <v>25</v>
      </c>
      <c r="E2301" s="7">
        <f>SUM(HousingProblemsTbl5[[#This Row],[T2_est77]:[T2_est91]])</f>
        <v>55</v>
      </c>
      <c r="F2301" s="7">
        <v>15</v>
      </c>
      <c r="G2301" s="7">
        <v>75</v>
      </c>
      <c r="H2301" s="7">
        <v>50</v>
      </c>
      <c r="I2301" s="7">
        <f>SUM(HousingProblemsTbl5[[#This Row],[T7_est109]:[T7_est151]])</f>
        <v>140</v>
      </c>
      <c r="J2301" s="5">
        <f>IFERROR(HousingProblemsTbl5[[#This Row],[Total Rental Units with Severe Housing Problems and Equal to or less than 80% AMI]]/HousingProblemsTbl5[[#This Row],[Total Rental Units Equal to or less than 80% AMI]], "-")</f>
        <v>0.39285714285714285</v>
      </c>
    </row>
    <row r="2302" spans="1:10" x14ac:dyDescent="0.2">
      <c r="A2302">
        <v>13215010304</v>
      </c>
      <c r="B2302" s="7">
        <v>15</v>
      </c>
      <c r="C2302" s="7">
        <v>0</v>
      </c>
      <c r="D2302" s="7">
        <v>60</v>
      </c>
      <c r="E2302" s="7">
        <f>SUM(HousingProblemsTbl5[[#This Row],[T2_est77]:[T2_est91]])</f>
        <v>75</v>
      </c>
      <c r="F2302" s="7">
        <v>15</v>
      </c>
      <c r="G2302" s="7">
        <v>40</v>
      </c>
      <c r="H2302" s="7">
        <v>100</v>
      </c>
      <c r="I2302" s="7">
        <f>SUM(HousingProblemsTbl5[[#This Row],[T7_est109]:[T7_est151]])</f>
        <v>155</v>
      </c>
      <c r="J2302" s="5">
        <f>IFERROR(HousingProblemsTbl5[[#This Row],[Total Rental Units with Severe Housing Problems and Equal to or less than 80% AMI]]/HousingProblemsTbl5[[#This Row],[Total Rental Units Equal to or less than 80% AMI]], "-")</f>
        <v>0.4838709677419355</v>
      </c>
    </row>
    <row r="2303" spans="1:10" x14ac:dyDescent="0.2">
      <c r="A2303">
        <v>13215010401</v>
      </c>
      <c r="B2303" s="7">
        <v>80</v>
      </c>
      <c r="C2303" s="7">
        <v>0</v>
      </c>
      <c r="D2303" s="7">
        <v>20</v>
      </c>
      <c r="E2303" s="7">
        <f>SUM(HousingProblemsTbl5[[#This Row],[T2_est77]:[T2_est91]])</f>
        <v>100</v>
      </c>
      <c r="F2303" s="7">
        <v>80</v>
      </c>
      <c r="G2303" s="7">
        <v>20</v>
      </c>
      <c r="H2303" s="7">
        <v>215</v>
      </c>
      <c r="I2303" s="7">
        <f>SUM(HousingProblemsTbl5[[#This Row],[T7_est109]:[T7_est151]])</f>
        <v>315</v>
      </c>
      <c r="J2303" s="5">
        <f>IFERROR(HousingProblemsTbl5[[#This Row],[Total Rental Units with Severe Housing Problems and Equal to or less than 80% AMI]]/HousingProblemsTbl5[[#This Row],[Total Rental Units Equal to or less than 80% AMI]], "-")</f>
        <v>0.31746031746031744</v>
      </c>
    </row>
    <row r="2304" spans="1:10" x14ac:dyDescent="0.2">
      <c r="A2304">
        <v>13215010402</v>
      </c>
      <c r="B2304" s="7">
        <v>40</v>
      </c>
      <c r="C2304" s="7">
        <v>115</v>
      </c>
      <c r="D2304" s="7">
        <v>0</v>
      </c>
      <c r="E2304" s="7">
        <f>SUM(HousingProblemsTbl5[[#This Row],[T2_est77]:[T2_est91]])</f>
        <v>155</v>
      </c>
      <c r="F2304" s="7">
        <v>240</v>
      </c>
      <c r="G2304" s="7">
        <v>145</v>
      </c>
      <c r="H2304" s="7">
        <v>240</v>
      </c>
      <c r="I2304" s="7">
        <f>SUM(HousingProblemsTbl5[[#This Row],[T7_est109]:[T7_est151]])</f>
        <v>625</v>
      </c>
      <c r="J2304" s="5">
        <f>IFERROR(HousingProblemsTbl5[[#This Row],[Total Rental Units with Severe Housing Problems and Equal to or less than 80% AMI]]/HousingProblemsTbl5[[#This Row],[Total Rental Units Equal to or less than 80% AMI]], "-")</f>
        <v>0.248</v>
      </c>
    </row>
    <row r="2305" spans="1:10" x14ac:dyDescent="0.2">
      <c r="A2305">
        <v>13215010501</v>
      </c>
      <c r="B2305" s="7">
        <v>160</v>
      </c>
      <c r="C2305" s="7">
        <v>80</v>
      </c>
      <c r="D2305" s="7">
        <v>10</v>
      </c>
      <c r="E2305" s="7">
        <f>SUM(HousingProblemsTbl5[[#This Row],[T2_est77]:[T2_est91]])</f>
        <v>250</v>
      </c>
      <c r="F2305" s="7">
        <v>300</v>
      </c>
      <c r="G2305" s="7">
        <v>175</v>
      </c>
      <c r="H2305" s="7">
        <v>145</v>
      </c>
      <c r="I2305" s="7">
        <f>SUM(HousingProblemsTbl5[[#This Row],[T7_est109]:[T7_est151]])</f>
        <v>620</v>
      </c>
      <c r="J2305" s="5">
        <f>IFERROR(HousingProblemsTbl5[[#This Row],[Total Rental Units with Severe Housing Problems and Equal to or less than 80% AMI]]/HousingProblemsTbl5[[#This Row],[Total Rental Units Equal to or less than 80% AMI]], "-")</f>
        <v>0.40322580645161288</v>
      </c>
    </row>
    <row r="2306" spans="1:10" x14ac:dyDescent="0.2">
      <c r="A2306">
        <v>13215010502</v>
      </c>
      <c r="B2306" s="7">
        <v>75</v>
      </c>
      <c r="C2306" s="7">
        <v>40</v>
      </c>
      <c r="D2306" s="7">
        <v>30</v>
      </c>
      <c r="E2306" s="7">
        <f>SUM(HousingProblemsTbl5[[#This Row],[T2_est77]:[T2_est91]])</f>
        <v>145</v>
      </c>
      <c r="F2306" s="7">
        <v>115</v>
      </c>
      <c r="G2306" s="7">
        <v>50</v>
      </c>
      <c r="H2306" s="7">
        <v>185</v>
      </c>
      <c r="I2306" s="7">
        <f>SUM(HousingProblemsTbl5[[#This Row],[T7_est109]:[T7_est151]])</f>
        <v>350</v>
      </c>
      <c r="J2306" s="5">
        <f>IFERROR(HousingProblemsTbl5[[#This Row],[Total Rental Units with Severe Housing Problems and Equal to or less than 80% AMI]]/HousingProblemsTbl5[[#This Row],[Total Rental Units Equal to or less than 80% AMI]], "-")</f>
        <v>0.41428571428571431</v>
      </c>
    </row>
    <row r="2307" spans="1:10" x14ac:dyDescent="0.2">
      <c r="A2307">
        <v>13215010602</v>
      </c>
      <c r="B2307" s="7">
        <v>155</v>
      </c>
      <c r="C2307" s="7">
        <v>70</v>
      </c>
      <c r="D2307" s="7">
        <v>85</v>
      </c>
      <c r="E2307" s="7">
        <f>SUM(HousingProblemsTbl5[[#This Row],[T2_est77]:[T2_est91]])</f>
        <v>310</v>
      </c>
      <c r="F2307" s="7">
        <v>155</v>
      </c>
      <c r="G2307" s="7">
        <v>120</v>
      </c>
      <c r="H2307" s="7">
        <v>155</v>
      </c>
      <c r="I2307" s="7">
        <f>SUM(HousingProblemsTbl5[[#This Row],[T7_est109]:[T7_est151]])</f>
        <v>430</v>
      </c>
      <c r="J2307" s="5">
        <f>IFERROR(HousingProblemsTbl5[[#This Row],[Total Rental Units with Severe Housing Problems and Equal to or less than 80% AMI]]/HousingProblemsTbl5[[#This Row],[Total Rental Units Equal to or less than 80% AMI]], "-")</f>
        <v>0.72093023255813948</v>
      </c>
    </row>
    <row r="2308" spans="1:10" x14ac:dyDescent="0.2">
      <c r="A2308">
        <v>13215010605</v>
      </c>
      <c r="B2308" s="7">
        <v>20</v>
      </c>
      <c r="C2308" s="7">
        <v>30</v>
      </c>
      <c r="D2308" s="7">
        <v>10</v>
      </c>
      <c r="E2308" s="7">
        <f>SUM(HousingProblemsTbl5[[#This Row],[T2_est77]:[T2_est91]])</f>
        <v>60</v>
      </c>
      <c r="F2308" s="7">
        <v>65</v>
      </c>
      <c r="G2308" s="7">
        <v>160</v>
      </c>
      <c r="H2308" s="7">
        <v>80</v>
      </c>
      <c r="I2308" s="7">
        <f>SUM(HousingProblemsTbl5[[#This Row],[T7_est109]:[T7_est151]])</f>
        <v>305</v>
      </c>
      <c r="J2308" s="5">
        <f>IFERROR(HousingProblemsTbl5[[#This Row],[Total Rental Units with Severe Housing Problems and Equal to or less than 80% AMI]]/HousingProblemsTbl5[[#This Row],[Total Rental Units Equal to or less than 80% AMI]], "-")</f>
        <v>0.19672131147540983</v>
      </c>
    </row>
    <row r="2309" spans="1:10" x14ac:dyDescent="0.2">
      <c r="A2309">
        <v>13215010606</v>
      </c>
      <c r="B2309" s="7">
        <v>0</v>
      </c>
      <c r="C2309" s="7">
        <v>4</v>
      </c>
      <c r="D2309" s="7">
        <v>0</v>
      </c>
      <c r="E2309" s="7">
        <f>SUM(HousingProblemsTbl5[[#This Row],[T2_est77]:[T2_est91]])</f>
        <v>4</v>
      </c>
      <c r="F2309" s="7">
        <v>0</v>
      </c>
      <c r="G2309" s="7">
        <v>4</v>
      </c>
      <c r="H2309" s="7">
        <v>0</v>
      </c>
      <c r="I2309" s="7">
        <f>SUM(HousingProblemsTbl5[[#This Row],[T7_est109]:[T7_est151]])</f>
        <v>4</v>
      </c>
      <c r="J230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310" spans="1:10" x14ac:dyDescent="0.2">
      <c r="A2310">
        <v>13215010607</v>
      </c>
      <c r="B2310" s="7">
        <v>145</v>
      </c>
      <c r="C2310" s="7">
        <v>80</v>
      </c>
      <c r="D2310" s="7">
        <v>4</v>
      </c>
      <c r="E2310" s="7">
        <f>SUM(HousingProblemsTbl5[[#This Row],[T2_est77]:[T2_est91]])</f>
        <v>229</v>
      </c>
      <c r="F2310" s="7">
        <v>150</v>
      </c>
      <c r="G2310" s="7">
        <v>140</v>
      </c>
      <c r="H2310" s="7">
        <v>230</v>
      </c>
      <c r="I2310" s="7">
        <f>SUM(HousingProblemsTbl5[[#This Row],[T7_est109]:[T7_est151]])</f>
        <v>520</v>
      </c>
      <c r="J2310" s="5">
        <f>IFERROR(HousingProblemsTbl5[[#This Row],[Total Rental Units with Severe Housing Problems and Equal to or less than 80% AMI]]/HousingProblemsTbl5[[#This Row],[Total Rental Units Equal to or less than 80% AMI]], "-")</f>
        <v>0.44038461538461537</v>
      </c>
    </row>
    <row r="2311" spans="1:10" x14ac:dyDescent="0.2">
      <c r="A2311">
        <v>13215010608</v>
      </c>
      <c r="B2311" s="7">
        <v>155</v>
      </c>
      <c r="C2311" s="7">
        <v>0</v>
      </c>
      <c r="D2311" s="7">
        <v>0</v>
      </c>
      <c r="E2311" s="7">
        <f>SUM(HousingProblemsTbl5[[#This Row],[T2_est77]:[T2_est91]])</f>
        <v>155</v>
      </c>
      <c r="F2311" s="7">
        <v>165</v>
      </c>
      <c r="G2311" s="7">
        <v>75</v>
      </c>
      <c r="H2311" s="7">
        <v>35</v>
      </c>
      <c r="I2311" s="7">
        <f>SUM(HousingProblemsTbl5[[#This Row],[T7_est109]:[T7_est151]])</f>
        <v>275</v>
      </c>
      <c r="J2311" s="5">
        <f>IFERROR(HousingProblemsTbl5[[#This Row],[Total Rental Units with Severe Housing Problems and Equal to or less than 80% AMI]]/HousingProblemsTbl5[[#This Row],[Total Rental Units Equal to or less than 80% AMI]], "-")</f>
        <v>0.5636363636363636</v>
      </c>
    </row>
    <row r="2312" spans="1:10" x14ac:dyDescent="0.2">
      <c r="A2312">
        <v>13215010701</v>
      </c>
      <c r="B2312" s="7">
        <v>65</v>
      </c>
      <c r="C2312" s="7">
        <v>100</v>
      </c>
      <c r="D2312" s="7">
        <v>25</v>
      </c>
      <c r="E2312" s="7">
        <f>SUM(HousingProblemsTbl5[[#This Row],[T2_est77]:[T2_est91]])</f>
        <v>190</v>
      </c>
      <c r="F2312" s="7">
        <v>120</v>
      </c>
      <c r="G2312" s="7">
        <v>195</v>
      </c>
      <c r="H2312" s="7">
        <v>110</v>
      </c>
      <c r="I2312" s="7">
        <f>SUM(HousingProblemsTbl5[[#This Row],[T7_est109]:[T7_est151]])</f>
        <v>425</v>
      </c>
      <c r="J2312" s="5">
        <f>IFERROR(HousingProblemsTbl5[[#This Row],[Total Rental Units with Severe Housing Problems and Equal to or less than 80% AMI]]/HousingProblemsTbl5[[#This Row],[Total Rental Units Equal to or less than 80% AMI]], "-")</f>
        <v>0.44705882352941179</v>
      </c>
    </row>
    <row r="2313" spans="1:10" x14ac:dyDescent="0.2">
      <c r="A2313">
        <v>13215010702</v>
      </c>
      <c r="B2313" s="7">
        <v>50</v>
      </c>
      <c r="C2313" s="7">
        <v>65</v>
      </c>
      <c r="D2313" s="7">
        <v>30</v>
      </c>
      <c r="E2313" s="7">
        <f>SUM(HousingProblemsTbl5[[#This Row],[T2_est77]:[T2_est91]])</f>
        <v>145</v>
      </c>
      <c r="F2313" s="7">
        <v>50</v>
      </c>
      <c r="G2313" s="7">
        <v>100</v>
      </c>
      <c r="H2313" s="7">
        <v>130</v>
      </c>
      <c r="I2313" s="7">
        <f>SUM(HousingProblemsTbl5[[#This Row],[T7_est109]:[T7_est151]])</f>
        <v>280</v>
      </c>
      <c r="J2313" s="5">
        <f>IFERROR(HousingProblemsTbl5[[#This Row],[Total Rental Units with Severe Housing Problems and Equal to or less than 80% AMI]]/HousingProblemsTbl5[[#This Row],[Total Rental Units Equal to or less than 80% AMI]], "-")</f>
        <v>0.5178571428571429</v>
      </c>
    </row>
    <row r="2314" spans="1:10" x14ac:dyDescent="0.2">
      <c r="A2314">
        <v>13215010704</v>
      </c>
      <c r="B2314" s="7">
        <v>50</v>
      </c>
      <c r="C2314" s="7">
        <v>15</v>
      </c>
      <c r="D2314" s="7">
        <v>0</v>
      </c>
      <c r="E2314" s="7">
        <f>SUM(HousingProblemsTbl5[[#This Row],[T2_est77]:[T2_est91]])</f>
        <v>65</v>
      </c>
      <c r="F2314" s="7">
        <v>70</v>
      </c>
      <c r="G2314" s="7">
        <v>155</v>
      </c>
      <c r="H2314" s="7">
        <v>115</v>
      </c>
      <c r="I2314" s="7">
        <f>SUM(HousingProblemsTbl5[[#This Row],[T7_est109]:[T7_est151]])</f>
        <v>340</v>
      </c>
      <c r="J2314" s="5">
        <f>IFERROR(HousingProblemsTbl5[[#This Row],[Total Rental Units with Severe Housing Problems and Equal to or less than 80% AMI]]/HousingProblemsTbl5[[#This Row],[Total Rental Units Equal to or less than 80% AMI]], "-")</f>
        <v>0.19117647058823528</v>
      </c>
    </row>
    <row r="2315" spans="1:10" x14ac:dyDescent="0.2">
      <c r="A2315">
        <v>13215010705</v>
      </c>
      <c r="B2315" s="7">
        <v>30</v>
      </c>
      <c r="C2315" s="7">
        <v>40</v>
      </c>
      <c r="D2315" s="7">
        <v>10</v>
      </c>
      <c r="E2315" s="7">
        <f>SUM(HousingProblemsTbl5[[#This Row],[T2_est77]:[T2_est91]])</f>
        <v>80</v>
      </c>
      <c r="F2315" s="7">
        <v>30</v>
      </c>
      <c r="G2315" s="7">
        <v>95</v>
      </c>
      <c r="H2315" s="7">
        <v>75</v>
      </c>
      <c r="I2315" s="7">
        <f>SUM(HousingProblemsTbl5[[#This Row],[T7_est109]:[T7_est151]])</f>
        <v>200</v>
      </c>
      <c r="J2315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316" spans="1:10" x14ac:dyDescent="0.2">
      <c r="A2316">
        <v>13215010801</v>
      </c>
      <c r="B2316" s="7">
        <v>10</v>
      </c>
      <c r="C2316" s="7">
        <v>25</v>
      </c>
      <c r="D2316" s="7">
        <v>20</v>
      </c>
      <c r="E2316" s="7">
        <f>SUM(HousingProblemsTbl5[[#This Row],[T2_est77]:[T2_est91]])</f>
        <v>55</v>
      </c>
      <c r="F2316" s="7">
        <v>115</v>
      </c>
      <c r="G2316" s="7">
        <v>25</v>
      </c>
      <c r="H2316" s="7">
        <v>60</v>
      </c>
      <c r="I2316" s="7">
        <f>SUM(HousingProblemsTbl5[[#This Row],[T7_est109]:[T7_est151]])</f>
        <v>200</v>
      </c>
      <c r="J2316" s="5">
        <f>IFERROR(HousingProblemsTbl5[[#This Row],[Total Rental Units with Severe Housing Problems and Equal to or less than 80% AMI]]/HousingProblemsTbl5[[#This Row],[Total Rental Units Equal to or less than 80% AMI]], "-")</f>
        <v>0.27500000000000002</v>
      </c>
    </row>
    <row r="2317" spans="1:10" x14ac:dyDescent="0.2">
      <c r="A2317">
        <v>13215010802</v>
      </c>
      <c r="B2317" s="7">
        <v>55</v>
      </c>
      <c r="C2317" s="7">
        <v>50</v>
      </c>
      <c r="D2317" s="7">
        <v>75</v>
      </c>
      <c r="E2317" s="7">
        <f>SUM(HousingProblemsTbl5[[#This Row],[T2_est77]:[T2_est91]])</f>
        <v>180</v>
      </c>
      <c r="F2317" s="7">
        <v>80</v>
      </c>
      <c r="G2317" s="7">
        <v>50</v>
      </c>
      <c r="H2317" s="7">
        <v>260</v>
      </c>
      <c r="I2317" s="7">
        <f>SUM(HousingProblemsTbl5[[#This Row],[T7_est109]:[T7_est151]])</f>
        <v>390</v>
      </c>
      <c r="J2317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2318" spans="1:10" x14ac:dyDescent="0.2">
      <c r="A2318">
        <v>13215011100</v>
      </c>
      <c r="B2318" s="7">
        <v>180</v>
      </c>
      <c r="C2318" s="7">
        <v>55</v>
      </c>
      <c r="D2318" s="7">
        <v>15</v>
      </c>
      <c r="E2318" s="7">
        <f>SUM(HousingProblemsTbl5[[#This Row],[T2_est77]:[T2_est91]])</f>
        <v>250</v>
      </c>
      <c r="F2318" s="7">
        <v>195</v>
      </c>
      <c r="G2318" s="7">
        <v>120</v>
      </c>
      <c r="H2318" s="7">
        <v>85</v>
      </c>
      <c r="I2318" s="7">
        <f>SUM(HousingProblemsTbl5[[#This Row],[T7_est109]:[T7_est151]])</f>
        <v>400</v>
      </c>
      <c r="J2318" s="5">
        <f>IFERROR(HousingProblemsTbl5[[#This Row],[Total Rental Units with Severe Housing Problems and Equal to or less than 80% AMI]]/HousingProblemsTbl5[[#This Row],[Total Rental Units Equal to or less than 80% AMI]], "-")</f>
        <v>0.625</v>
      </c>
    </row>
    <row r="2319" spans="1:10" x14ac:dyDescent="0.2">
      <c r="A2319">
        <v>13215011200</v>
      </c>
      <c r="B2319" s="7">
        <v>75</v>
      </c>
      <c r="C2319" s="7">
        <v>70</v>
      </c>
      <c r="D2319" s="7">
        <v>10</v>
      </c>
      <c r="E2319" s="7">
        <f>SUM(HousingProblemsTbl5[[#This Row],[T2_est77]:[T2_est91]])</f>
        <v>155</v>
      </c>
      <c r="F2319" s="7">
        <v>165</v>
      </c>
      <c r="G2319" s="7">
        <v>80</v>
      </c>
      <c r="H2319" s="7">
        <v>155</v>
      </c>
      <c r="I2319" s="7">
        <f>SUM(HousingProblemsTbl5[[#This Row],[T7_est109]:[T7_est151]])</f>
        <v>400</v>
      </c>
      <c r="J2319" s="5">
        <f>IFERROR(HousingProblemsTbl5[[#This Row],[Total Rental Units with Severe Housing Problems and Equal to or less than 80% AMI]]/HousingProblemsTbl5[[#This Row],[Total Rental Units Equal to or less than 80% AMI]], "-")</f>
        <v>0.38750000000000001</v>
      </c>
    </row>
    <row r="2320" spans="1:10" x14ac:dyDescent="0.2">
      <c r="A2320">
        <v>13215011400</v>
      </c>
      <c r="B2320" s="7">
        <v>110</v>
      </c>
      <c r="C2320" s="7">
        <v>35</v>
      </c>
      <c r="D2320" s="7">
        <v>4</v>
      </c>
      <c r="E2320" s="7">
        <f>SUM(HousingProblemsTbl5[[#This Row],[T2_est77]:[T2_est91]])</f>
        <v>149</v>
      </c>
      <c r="F2320" s="7">
        <v>120</v>
      </c>
      <c r="G2320" s="7">
        <v>70</v>
      </c>
      <c r="H2320" s="7">
        <v>95</v>
      </c>
      <c r="I2320" s="7">
        <f>SUM(HousingProblemsTbl5[[#This Row],[T7_est109]:[T7_est151]])</f>
        <v>285</v>
      </c>
      <c r="J2320" s="5">
        <f>IFERROR(HousingProblemsTbl5[[#This Row],[Total Rental Units with Severe Housing Problems and Equal to or less than 80% AMI]]/HousingProblemsTbl5[[#This Row],[Total Rental Units Equal to or less than 80% AMI]], "-")</f>
        <v>0.52280701754385961</v>
      </c>
    </row>
    <row r="2321" spans="1:10" x14ac:dyDescent="0.2">
      <c r="A2321">
        <v>13215011500</v>
      </c>
      <c r="B2321" s="7">
        <v>325</v>
      </c>
      <c r="C2321" s="7">
        <v>75</v>
      </c>
      <c r="D2321" s="7">
        <v>40</v>
      </c>
      <c r="E2321" s="7">
        <f>SUM(HousingProblemsTbl5[[#This Row],[T2_est77]:[T2_est91]])</f>
        <v>440</v>
      </c>
      <c r="F2321" s="7">
        <v>340</v>
      </c>
      <c r="G2321" s="7">
        <v>105</v>
      </c>
      <c r="H2321" s="7">
        <v>255</v>
      </c>
      <c r="I2321" s="7">
        <f>SUM(HousingProblemsTbl5[[#This Row],[T7_est109]:[T7_est151]])</f>
        <v>700</v>
      </c>
      <c r="J2321" s="5">
        <f>IFERROR(HousingProblemsTbl5[[#This Row],[Total Rental Units with Severe Housing Problems and Equal to or less than 80% AMI]]/HousingProblemsTbl5[[#This Row],[Total Rental Units Equal to or less than 80% AMI]], "-")</f>
        <v>0.62857142857142856</v>
      </c>
    </row>
    <row r="2322" spans="1:10" x14ac:dyDescent="0.2">
      <c r="A2322">
        <v>13217100101</v>
      </c>
      <c r="B2322" s="7">
        <v>10</v>
      </c>
      <c r="C2322" s="7">
        <v>4</v>
      </c>
      <c r="D2322" s="7">
        <v>0</v>
      </c>
      <c r="E2322" s="7">
        <f>SUM(HousingProblemsTbl5[[#This Row],[T2_est77]:[T2_est91]])</f>
        <v>14</v>
      </c>
      <c r="F2322" s="7">
        <v>40</v>
      </c>
      <c r="G2322" s="7">
        <v>35</v>
      </c>
      <c r="H2322" s="7">
        <v>30</v>
      </c>
      <c r="I2322" s="7">
        <f>SUM(HousingProblemsTbl5[[#This Row],[T7_est109]:[T7_est151]])</f>
        <v>105</v>
      </c>
      <c r="J2322" s="5">
        <f>IFERROR(HousingProblemsTbl5[[#This Row],[Total Rental Units with Severe Housing Problems and Equal to or less than 80% AMI]]/HousingProblemsTbl5[[#This Row],[Total Rental Units Equal to or less than 80% AMI]], "-")</f>
        <v>0.13333333333333333</v>
      </c>
    </row>
    <row r="2323" spans="1:10" x14ac:dyDescent="0.2">
      <c r="A2323">
        <v>13217100102</v>
      </c>
      <c r="B2323" s="7">
        <v>15</v>
      </c>
      <c r="C2323" s="7">
        <v>0</v>
      </c>
      <c r="D2323" s="7">
        <v>0</v>
      </c>
      <c r="E2323" s="7">
        <f>SUM(HousingProblemsTbl5[[#This Row],[T2_est77]:[T2_est91]])</f>
        <v>15</v>
      </c>
      <c r="F2323" s="7">
        <v>45</v>
      </c>
      <c r="G2323" s="7">
        <v>40</v>
      </c>
      <c r="H2323" s="7">
        <v>90</v>
      </c>
      <c r="I2323" s="7">
        <f>SUM(HousingProblemsTbl5[[#This Row],[T7_est109]:[T7_est151]])</f>
        <v>175</v>
      </c>
      <c r="J2323" s="5">
        <f>IFERROR(HousingProblemsTbl5[[#This Row],[Total Rental Units with Severe Housing Problems and Equal to or less than 80% AMI]]/HousingProblemsTbl5[[#This Row],[Total Rental Units Equal to or less than 80% AMI]], "-")</f>
        <v>8.5714285714285715E-2</v>
      </c>
    </row>
    <row r="2324" spans="1:10" x14ac:dyDescent="0.2">
      <c r="A2324">
        <v>13217100202</v>
      </c>
      <c r="B2324" s="7">
        <v>4</v>
      </c>
      <c r="C2324" s="7">
        <v>15</v>
      </c>
      <c r="D2324" s="7">
        <v>0</v>
      </c>
      <c r="E2324" s="7">
        <f>SUM(HousingProblemsTbl5[[#This Row],[T2_est77]:[T2_est91]])</f>
        <v>19</v>
      </c>
      <c r="F2324" s="7">
        <v>4</v>
      </c>
      <c r="G2324" s="7">
        <v>40</v>
      </c>
      <c r="H2324" s="7">
        <v>4</v>
      </c>
      <c r="I2324" s="7">
        <f>SUM(HousingProblemsTbl5[[#This Row],[T7_est109]:[T7_est151]])</f>
        <v>48</v>
      </c>
      <c r="J2324" s="5">
        <f>IFERROR(HousingProblemsTbl5[[#This Row],[Total Rental Units with Severe Housing Problems and Equal to or less than 80% AMI]]/HousingProblemsTbl5[[#This Row],[Total Rental Units Equal to or less than 80% AMI]], "-")</f>
        <v>0.39583333333333331</v>
      </c>
    </row>
    <row r="2325" spans="1:10" x14ac:dyDescent="0.2">
      <c r="A2325">
        <v>13217100203</v>
      </c>
      <c r="B2325" s="7">
        <v>95</v>
      </c>
      <c r="C2325" s="7">
        <v>0</v>
      </c>
      <c r="D2325" s="7">
        <v>0</v>
      </c>
      <c r="E2325" s="7">
        <f>SUM(HousingProblemsTbl5[[#This Row],[T2_est77]:[T2_est91]])</f>
        <v>95</v>
      </c>
      <c r="F2325" s="7">
        <v>105</v>
      </c>
      <c r="G2325" s="7">
        <v>20</v>
      </c>
      <c r="H2325" s="7">
        <v>85</v>
      </c>
      <c r="I2325" s="7">
        <f>SUM(HousingProblemsTbl5[[#This Row],[T7_est109]:[T7_est151]])</f>
        <v>210</v>
      </c>
      <c r="J2325" s="5">
        <f>IFERROR(HousingProblemsTbl5[[#This Row],[Total Rental Units with Severe Housing Problems and Equal to or less than 80% AMI]]/HousingProblemsTbl5[[#This Row],[Total Rental Units Equal to or less than 80% AMI]], "-")</f>
        <v>0.45238095238095238</v>
      </c>
    </row>
    <row r="2326" spans="1:10" x14ac:dyDescent="0.2">
      <c r="A2326">
        <v>13217100204</v>
      </c>
      <c r="B2326" s="7">
        <v>45</v>
      </c>
      <c r="C2326" s="7">
        <v>4</v>
      </c>
      <c r="D2326" s="7">
        <v>0</v>
      </c>
      <c r="E2326" s="7">
        <f>SUM(HousingProblemsTbl5[[#This Row],[T2_est77]:[T2_est91]])</f>
        <v>49</v>
      </c>
      <c r="F2326" s="7">
        <v>45</v>
      </c>
      <c r="G2326" s="7">
        <v>25</v>
      </c>
      <c r="H2326" s="7">
        <v>15</v>
      </c>
      <c r="I2326" s="7">
        <f>SUM(HousingProblemsTbl5[[#This Row],[T7_est109]:[T7_est151]])</f>
        <v>85</v>
      </c>
      <c r="J2326" s="5">
        <f>IFERROR(HousingProblemsTbl5[[#This Row],[Total Rental Units with Severe Housing Problems and Equal to or less than 80% AMI]]/HousingProblemsTbl5[[#This Row],[Total Rental Units Equal to or less than 80% AMI]], "-")</f>
        <v>0.57647058823529407</v>
      </c>
    </row>
    <row r="2327" spans="1:10" x14ac:dyDescent="0.2">
      <c r="A2327">
        <v>13217100301</v>
      </c>
      <c r="B2327" s="7">
        <v>305</v>
      </c>
      <c r="C2327" s="7">
        <v>40</v>
      </c>
      <c r="D2327" s="7">
        <v>0</v>
      </c>
      <c r="E2327" s="7">
        <f>SUM(HousingProblemsTbl5[[#This Row],[T2_est77]:[T2_est91]])</f>
        <v>345</v>
      </c>
      <c r="F2327" s="7">
        <v>385</v>
      </c>
      <c r="G2327" s="7">
        <v>55</v>
      </c>
      <c r="H2327" s="7">
        <v>155</v>
      </c>
      <c r="I2327" s="7">
        <f>SUM(HousingProblemsTbl5[[#This Row],[T7_est109]:[T7_est151]])</f>
        <v>595</v>
      </c>
      <c r="J2327" s="5">
        <f>IFERROR(HousingProblemsTbl5[[#This Row],[Total Rental Units with Severe Housing Problems and Equal to or less than 80% AMI]]/HousingProblemsTbl5[[#This Row],[Total Rental Units Equal to or less than 80% AMI]], "-")</f>
        <v>0.57983193277310929</v>
      </c>
    </row>
    <row r="2328" spans="1:10" x14ac:dyDescent="0.2">
      <c r="A2328">
        <v>13217100302</v>
      </c>
      <c r="B2328" s="7">
        <v>85</v>
      </c>
      <c r="C2328" s="7">
        <v>15</v>
      </c>
      <c r="D2328" s="7">
        <v>30</v>
      </c>
      <c r="E2328" s="7">
        <f>SUM(HousingProblemsTbl5[[#This Row],[T2_est77]:[T2_est91]])</f>
        <v>130</v>
      </c>
      <c r="F2328" s="7">
        <v>85</v>
      </c>
      <c r="G2328" s="7">
        <v>220</v>
      </c>
      <c r="H2328" s="7">
        <v>40</v>
      </c>
      <c r="I2328" s="7">
        <f>SUM(HousingProblemsTbl5[[#This Row],[T7_est109]:[T7_est151]])</f>
        <v>345</v>
      </c>
      <c r="J2328" s="5">
        <f>IFERROR(HousingProblemsTbl5[[#This Row],[Total Rental Units with Severe Housing Problems and Equal to or less than 80% AMI]]/HousingProblemsTbl5[[#This Row],[Total Rental Units Equal to or less than 80% AMI]], "-")</f>
        <v>0.37681159420289856</v>
      </c>
    </row>
    <row r="2329" spans="1:10" x14ac:dyDescent="0.2">
      <c r="A2329">
        <v>13217100400</v>
      </c>
      <c r="B2329" s="7">
        <v>50</v>
      </c>
      <c r="C2329" s="7">
        <v>50</v>
      </c>
      <c r="D2329" s="7">
        <v>30</v>
      </c>
      <c r="E2329" s="7">
        <f>SUM(HousingProblemsTbl5[[#This Row],[T2_est77]:[T2_est91]])</f>
        <v>130</v>
      </c>
      <c r="F2329" s="7">
        <v>110</v>
      </c>
      <c r="G2329" s="7">
        <v>75</v>
      </c>
      <c r="H2329" s="7">
        <v>130</v>
      </c>
      <c r="I2329" s="7">
        <f>SUM(HousingProblemsTbl5[[#This Row],[T7_est109]:[T7_est151]])</f>
        <v>315</v>
      </c>
      <c r="J2329" s="5">
        <f>IFERROR(HousingProblemsTbl5[[#This Row],[Total Rental Units with Severe Housing Problems and Equal to or less than 80% AMI]]/HousingProblemsTbl5[[#This Row],[Total Rental Units Equal to or less than 80% AMI]], "-")</f>
        <v>0.41269841269841268</v>
      </c>
    </row>
    <row r="2330" spans="1:10" x14ac:dyDescent="0.2">
      <c r="A2330">
        <v>13217100503</v>
      </c>
      <c r="B2330" s="7">
        <v>110</v>
      </c>
      <c r="C2330" s="7">
        <v>0</v>
      </c>
      <c r="D2330" s="7">
        <v>0</v>
      </c>
      <c r="E2330" s="7">
        <f>SUM(HousingProblemsTbl5[[#This Row],[T2_est77]:[T2_est91]])</f>
        <v>110</v>
      </c>
      <c r="F2330" s="7">
        <v>110</v>
      </c>
      <c r="G2330" s="7">
        <v>320</v>
      </c>
      <c r="H2330" s="7">
        <v>0</v>
      </c>
      <c r="I2330" s="7">
        <f>SUM(HousingProblemsTbl5[[#This Row],[T7_est109]:[T7_est151]])</f>
        <v>430</v>
      </c>
      <c r="J2330" s="5">
        <f>IFERROR(HousingProblemsTbl5[[#This Row],[Total Rental Units with Severe Housing Problems and Equal to or less than 80% AMI]]/HousingProblemsTbl5[[#This Row],[Total Rental Units Equal to or less than 80% AMI]], "-")</f>
        <v>0.2558139534883721</v>
      </c>
    </row>
    <row r="2331" spans="1:10" x14ac:dyDescent="0.2">
      <c r="A2331">
        <v>13217100504</v>
      </c>
      <c r="B2331" s="7">
        <v>270</v>
      </c>
      <c r="C2331" s="7">
        <v>165</v>
      </c>
      <c r="D2331" s="7">
        <v>0</v>
      </c>
      <c r="E2331" s="7">
        <f>SUM(HousingProblemsTbl5[[#This Row],[T2_est77]:[T2_est91]])</f>
        <v>435</v>
      </c>
      <c r="F2331" s="7">
        <v>310</v>
      </c>
      <c r="G2331" s="7">
        <v>410</v>
      </c>
      <c r="H2331" s="7">
        <v>275</v>
      </c>
      <c r="I2331" s="7">
        <f>SUM(HousingProblemsTbl5[[#This Row],[T7_est109]:[T7_est151]])</f>
        <v>995</v>
      </c>
      <c r="J2331" s="5">
        <f>IFERROR(HousingProblemsTbl5[[#This Row],[Total Rental Units with Severe Housing Problems and Equal to or less than 80% AMI]]/HousingProblemsTbl5[[#This Row],[Total Rental Units Equal to or less than 80% AMI]], "-")</f>
        <v>0.43718592964824121</v>
      </c>
    </row>
    <row r="2332" spans="1:10" x14ac:dyDescent="0.2">
      <c r="A2332">
        <v>13217100505</v>
      </c>
      <c r="B2332" s="7">
        <v>25</v>
      </c>
      <c r="C2332" s="7">
        <v>0</v>
      </c>
      <c r="D2332" s="7">
        <v>70</v>
      </c>
      <c r="E2332" s="7">
        <f>SUM(HousingProblemsTbl5[[#This Row],[T2_est77]:[T2_est91]])</f>
        <v>95</v>
      </c>
      <c r="F2332" s="7">
        <v>25</v>
      </c>
      <c r="G2332" s="7">
        <v>0</v>
      </c>
      <c r="H2332" s="7">
        <v>70</v>
      </c>
      <c r="I2332" s="7">
        <f>SUM(HousingProblemsTbl5[[#This Row],[T7_est109]:[T7_est151]])</f>
        <v>95</v>
      </c>
      <c r="J233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333" spans="1:10" x14ac:dyDescent="0.2">
      <c r="A2333">
        <v>13217100506</v>
      </c>
      <c r="B2333" s="7">
        <v>125</v>
      </c>
      <c r="C2333" s="7">
        <v>20</v>
      </c>
      <c r="D2333" s="7">
        <v>0</v>
      </c>
      <c r="E2333" s="7">
        <f>SUM(HousingProblemsTbl5[[#This Row],[T2_est77]:[T2_est91]])</f>
        <v>145</v>
      </c>
      <c r="F2333" s="7">
        <v>125</v>
      </c>
      <c r="G2333" s="7">
        <v>240</v>
      </c>
      <c r="H2333" s="7">
        <v>155</v>
      </c>
      <c r="I2333" s="7">
        <f>SUM(HousingProblemsTbl5[[#This Row],[T7_est109]:[T7_est151]])</f>
        <v>520</v>
      </c>
      <c r="J2333" s="5">
        <f>IFERROR(HousingProblemsTbl5[[#This Row],[Total Rental Units with Severe Housing Problems and Equal to or less than 80% AMI]]/HousingProblemsTbl5[[#This Row],[Total Rental Units Equal to or less than 80% AMI]], "-")</f>
        <v>0.27884615384615385</v>
      </c>
    </row>
    <row r="2334" spans="1:10" x14ac:dyDescent="0.2">
      <c r="A2334">
        <v>13217100507</v>
      </c>
      <c r="B2334" s="7">
        <v>0</v>
      </c>
      <c r="C2334" s="7">
        <v>0</v>
      </c>
      <c r="D2334" s="7">
        <v>0</v>
      </c>
      <c r="E2334" s="7">
        <f>SUM(HousingProblemsTbl5[[#This Row],[T2_est77]:[T2_est91]])</f>
        <v>0</v>
      </c>
      <c r="F2334" s="7">
        <v>0</v>
      </c>
      <c r="G2334" s="7">
        <v>100</v>
      </c>
      <c r="H2334" s="7">
        <v>45</v>
      </c>
      <c r="I2334" s="7">
        <f>SUM(HousingProblemsTbl5[[#This Row],[T7_est109]:[T7_est151]])</f>
        <v>145</v>
      </c>
      <c r="J233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35" spans="1:10" x14ac:dyDescent="0.2">
      <c r="A2335">
        <v>13217100600</v>
      </c>
      <c r="B2335" s="7">
        <v>385</v>
      </c>
      <c r="C2335" s="7">
        <v>60</v>
      </c>
      <c r="D2335" s="7">
        <v>4</v>
      </c>
      <c r="E2335" s="7">
        <f>SUM(HousingProblemsTbl5[[#This Row],[T2_est77]:[T2_est91]])</f>
        <v>449</v>
      </c>
      <c r="F2335" s="7">
        <v>420</v>
      </c>
      <c r="G2335" s="7">
        <v>225</v>
      </c>
      <c r="H2335" s="7">
        <v>85</v>
      </c>
      <c r="I2335" s="7">
        <f>SUM(HousingProblemsTbl5[[#This Row],[T7_est109]:[T7_est151]])</f>
        <v>730</v>
      </c>
      <c r="J2335" s="5">
        <f>IFERROR(HousingProblemsTbl5[[#This Row],[Total Rental Units with Severe Housing Problems and Equal to or less than 80% AMI]]/HousingProblemsTbl5[[#This Row],[Total Rental Units Equal to or less than 80% AMI]], "-")</f>
        <v>0.6150684931506849</v>
      </c>
    </row>
    <row r="2336" spans="1:10" x14ac:dyDescent="0.2">
      <c r="A2336">
        <v>13217100701</v>
      </c>
      <c r="B2336" s="7">
        <v>510</v>
      </c>
      <c r="C2336" s="7">
        <v>100</v>
      </c>
      <c r="D2336" s="7">
        <v>20</v>
      </c>
      <c r="E2336" s="7">
        <f>SUM(HousingProblemsTbl5[[#This Row],[T2_est77]:[T2_est91]])</f>
        <v>630</v>
      </c>
      <c r="F2336" s="7">
        <v>560</v>
      </c>
      <c r="G2336" s="7">
        <v>265</v>
      </c>
      <c r="H2336" s="7">
        <v>110</v>
      </c>
      <c r="I2336" s="7">
        <f>SUM(HousingProblemsTbl5[[#This Row],[T7_est109]:[T7_est151]])</f>
        <v>935</v>
      </c>
      <c r="J2336" s="5">
        <f>IFERROR(HousingProblemsTbl5[[#This Row],[Total Rental Units with Severe Housing Problems and Equal to or less than 80% AMI]]/HousingProblemsTbl5[[#This Row],[Total Rental Units Equal to or less than 80% AMI]], "-")</f>
        <v>0.6737967914438503</v>
      </c>
    </row>
    <row r="2337" spans="1:10" x14ac:dyDescent="0.2">
      <c r="A2337">
        <v>13217100702</v>
      </c>
      <c r="B2337" s="7">
        <v>95</v>
      </c>
      <c r="C2337" s="7">
        <v>20</v>
      </c>
      <c r="D2337" s="7">
        <v>80</v>
      </c>
      <c r="E2337" s="7">
        <f>SUM(HousingProblemsTbl5[[#This Row],[T2_est77]:[T2_est91]])</f>
        <v>195</v>
      </c>
      <c r="F2337" s="7">
        <v>195</v>
      </c>
      <c r="G2337" s="7">
        <v>75</v>
      </c>
      <c r="H2337" s="7">
        <v>260</v>
      </c>
      <c r="I2337" s="7">
        <f>SUM(HousingProblemsTbl5[[#This Row],[T7_est109]:[T7_est151]])</f>
        <v>530</v>
      </c>
      <c r="J2337" s="5">
        <f>IFERROR(HousingProblemsTbl5[[#This Row],[Total Rental Units with Severe Housing Problems and Equal to or less than 80% AMI]]/HousingProblemsTbl5[[#This Row],[Total Rental Units Equal to or less than 80% AMI]], "-")</f>
        <v>0.36792452830188677</v>
      </c>
    </row>
    <row r="2338" spans="1:10" x14ac:dyDescent="0.2">
      <c r="A2338">
        <v>13217100801</v>
      </c>
      <c r="B2338" s="7">
        <v>10</v>
      </c>
      <c r="C2338" s="7">
        <v>50</v>
      </c>
      <c r="D2338" s="7">
        <v>0</v>
      </c>
      <c r="E2338" s="7">
        <f>SUM(HousingProblemsTbl5[[#This Row],[T2_est77]:[T2_est91]])</f>
        <v>60</v>
      </c>
      <c r="F2338" s="7">
        <v>105</v>
      </c>
      <c r="G2338" s="7">
        <v>160</v>
      </c>
      <c r="H2338" s="7">
        <v>220</v>
      </c>
      <c r="I2338" s="7">
        <f>SUM(HousingProblemsTbl5[[#This Row],[T7_est109]:[T7_est151]])</f>
        <v>485</v>
      </c>
      <c r="J2338" s="5">
        <f>IFERROR(HousingProblemsTbl5[[#This Row],[Total Rental Units with Severe Housing Problems and Equal to or less than 80% AMI]]/HousingProblemsTbl5[[#This Row],[Total Rental Units Equal to or less than 80% AMI]], "-")</f>
        <v>0.12371134020618557</v>
      </c>
    </row>
    <row r="2339" spans="1:10" x14ac:dyDescent="0.2">
      <c r="A2339">
        <v>13217100802</v>
      </c>
      <c r="B2339" s="7">
        <v>75</v>
      </c>
      <c r="C2339" s="7">
        <v>75</v>
      </c>
      <c r="D2339" s="7">
        <v>0</v>
      </c>
      <c r="E2339" s="7">
        <f>SUM(HousingProblemsTbl5[[#This Row],[T2_est77]:[T2_est91]])</f>
        <v>150</v>
      </c>
      <c r="F2339" s="7">
        <v>185</v>
      </c>
      <c r="G2339" s="7">
        <v>110</v>
      </c>
      <c r="H2339" s="7">
        <v>85</v>
      </c>
      <c r="I2339" s="7">
        <f>SUM(HousingProblemsTbl5[[#This Row],[T7_est109]:[T7_est151]])</f>
        <v>380</v>
      </c>
      <c r="J2339" s="5">
        <f>IFERROR(HousingProblemsTbl5[[#This Row],[Total Rental Units with Severe Housing Problems and Equal to or less than 80% AMI]]/HousingProblemsTbl5[[#This Row],[Total Rental Units Equal to or less than 80% AMI]], "-")</f>
        <v>0.39473684210526316</v>
      </c>
    </row>
    <row r="2340" spans="1:10" x14ac:dyDescent="0.2">
      <c r="A2340">
        <v>13217100902</v>
      </c>
      <c r="B2340" s="7">
        <v>205</v>
      </c>
      <c r="C2340" s="7">
        <v>0</v>
      </c>
      <c r="D2340" s="7">
        <v>0</v>
      </c>
      <c r="E2340" s="7">
        <f>SUM(HousingProblemsTbl5[[#This Row],[T2_est77]:[T2_est91]])</f>
        <v>205</v>
      </c>
      <c r="F2340" s="7">
        <v>210</v>
      </c>
      <c r="G2340" s="7">
        <v>40</v>
      </c>
      <c r="H2340" s="7">
        <v>60</v>
      </c>
      <c r="I2340" s="7">
        <f>SUM(HousingProblemsTbl5[[#This Row],[T7_est109]:[T7_est151]])</f>
        <v>310</v>
      </c>
      <c r="J2340" s="5">
        <f>IFERROR(HousingProblemsTbl5[[#This Row],[Total Rental Units with Severe Housing Problems and Equal to or less than 80% AMI]]/HousingProblemsTbl5[[#This Row],[Total Rental Units Equal to or less than 80% AMI]], "-")</f>
        <v>0.66129032258064513</v>
      </c>
    </row>
    <row r="2341" spans="1:10" x14ac:dyDescent="0.2">
      <c r="A2341">
        <v>13217100903</v>
      </c>
      <c r="B2341" s="7">
        <v>175</v>
      </c>
      <c r="C2341" s="7">
        <v>90</v>
      </c>
      <c r="D2341" s="7">
        <v>25</v>
      </c>
      <c r="E2341" s="7">
        <f>SUM(HousingProblemsTbl5[[#This Row],[T2_est77]:[T2_est91]])</f>
        <v>290</v>
      </c>
      <c r="F2341" s="7">
        <v>175</v>
      </c>
      <c r="G2341" s="7">
        <v>180</v>
      </c>
      <c r="H2341" s="7">
        <v>75</v>
      </c>
      <c r="I2341" s="7">
        <f>SUM(HousingProblemsTbl5[[#This Row],[T7_est109]:[T7_est151]])</f>
        <v>430</v>
      </c>
      <c r="J2341" s="5">
        <f>IFERROR(HousingProblemsTbl5[[#This Row],[Total Rental Units with Severe Housing Problems and Equal to or less than 80% AMI]]/HousingProblemsTbl5[[#This Row],[Total Rental Units Equal to or less than 80% AMI]], "-")</f>
        <v>0.67441860465116277</v>
      </c>
    </row>
    <row r="2342" spans="1:10" x14ac:dyDescent="0.2">
      <c r="A2342">
        <v>13217100904</v>
      </c>
      <c r="B2342" s="7">
        <v>75</v>
      </c>
      <c r="C2342" s="7">
        <v>0</v>
      </c>
      <c r="D2342" s="7">
        <v>0</v>
      </c>
      <c r="E2342" s="7">
        <f>SUM(HousingProblemsTbl5[[#This Row],[T2_est77]:[T2_est91]])</f>
        <v>75</v>
      </c>
      <c r="F2342" s="7">
        <v>145</v>
      </c>
      <c r="G2342" s="7">
        <v>20</v>
      </c>
      <c r="H2342" s="7">
        <v>25</v>
      </c>
      <c r="I2342" s="7">
        <f>SUM(HousingProblemsTbl5[[#This Row],[T7_est109]:[T7_est151]])</f>
        <v>190</v>
      </c>
      <c r="J2342" s="5">
        <f>IFERROR(HousingProblemsTbl5[[#This Row],[Total Rental Units with Severe Housing Problems and Equal to or less than 80% AMI]]/HousingProblemsTbl5[[#This Row],[Total Rental Units Equal to or less than 80% AMI]], "-")</f>
        <v>0.39473684210526316</v>
      </c>
    </row>
    <row r="2343" spans="1:10" x14ac:dyDescent="0.2">
      <c r="A2343">
        <v>13217100905</v>
      </c>
      <c r="B2343" s="7">
        <v>75</v>
      </c>
      <c r="C2343" s="7">
        <v>0</v>
      </c>
      <c r="D2343" s="7">
        <v>0</v>
      </c>
      <c r="E2343" s="7">
        <f>SUM(HousingProblemsTbl5[[#This Row],[T2_est77]:[T2_est91]])</f>
        <v>75</v>
      </c>
      <c r="F2343" s="7">
        <v>110</v>
      </c>
      <c r="G2343" s="7">
        <v>20</v>
      </c>
      <c r="H2343" s="7">
        <v>140</v>
      </c>
      <c r="I2343" s="7">
        <f>SUM(HousingProblemsTbl5[[#This Row],[T7_est109]:[T7_est151]])</f>
        <v>270</v>
      </c>
      <c r="J2343" s="5">
        <f>IFERROR(HousingProblemsTbl5[[#This Row],[Total Rental Units with Severe Housing Problems and Equal to or less than 80% AMI]]/HousingProblemsTbl5[[#This Row],[Total Rental Units Equal to or less than 80% AMI]], "-")</f>
        <v>0.27777777777777779</v>
      </c>
    </row>
    <row r="2344" spans="1:10" x14ac:dyDescent="0.2">
      <c r="A2344">
        <v>13219030101</v>
      </c>
      <c r="B2344" s="7">
        <v>0</v>
      </c>
      <c r="C2344" s="7">
        <v>0</v>
      </c>
      <c r="D2344" s="7">
        <v>0</v>
      </c>
      <c r="E2344" s="7">
        <f>SUM(HousingProblemsTbl5[[#This Row],[T2_est77]:[T2_est91]])</f>
        <v>0</v>
      </c>
      <c r="F2344" s="7">
        <v>0</v>
      </c>
      <c r="G2344" s="7">
        <v>0</v>
      </c>
      <c r="H2344" s="7">
        <v>65</v>
      </c>
      <c r="I2344" s="7">
        <f>SUM(HousingProblemsTbl5[[#This Row],[T7_est109]:[T7_est151]])</f>
        <v>65</v>
      </c>
      <c r="J234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45" spans="1:10" x14ac:dyDescent="0.2">
      <c r="A2345">
        <v>13219030102</v>
      </c>
      <c r="B2345" s="7">
        <v>0</v>
      </c>
      <c r="C2345" s="7">
        <v>0</v>
      </c>
      <c r="D2345" s="7">
        <v>0</v>
      </c>
      <c r="E2345" s="7">
        <f>SUM(HousingProblemsTbl5[[#This Row],[T2_est77]:[T2_est91]])</f>
        <v>0</v>
      </c>
      <c r="F2345" s="7">
        <v>0</v>
      </c>
      <c r="G2345" s="7">
        <v>50</v>
      </c>
      <c r="H2345" s="7">
        <v>0</v>
      </c>
      <c r="I2345" s="7">
        <f>SUM(HousingProblemsTbl5[[#This Row],[T7_est109]:[T7_est151]])</f>
        <v>50</v>
      </c>
      <c r="J234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46" spans="1:10" x14ac:dyDescent="0.2">
      <c r="A2346">
        <v>13219030103</v>
      </c>
      <c r="B2346" s="7">
        <v>0</v>
      </c>
      <c r="C2346" s="7">
        <v>0</v>
      </c>
      <c r="D2346" s="7">
        <v>4</v>
      </c>
      <c r="E2346" s="7">
        <f>SUM(HousingProblemsTbl5[[#This Row],[T2_est77]:[T2_est91]])</f>
        <v>4</v>
      </c>
      <c r="F2346" s="7">
        <v>10</v>
      </c>
      <c r="G2346" s="7">
        <v>55</v>
      </c>
      <c r="H2346" s="7">
        <v>120</v>
      </c>
      <c r="I2346" s="7">
        <f>SUM(HousingProblemsTbl5[[#This Row],[T7_est109]:[T7_est151]])</f>
        <v>185</v>
      </c>
      <c r="J2346" s="5">
        <f>IFERROR(HousingProblemsTbl5[[#This Row],[Total Rental Units with Severe Housing Problems and Equal to or less than 80% AMI]]/HousingProblemsTbl5[[#This Row],[Total Rental Units Equal to or less than 80% AMI]], "-")</f>
        <v>2.1621621621621623E-2</v>
      </c>
    </row>
    <row r="2347" spans="1:10" x14ac:dyDescent="0.2">
      <c r="A2347">
        <v>13219030104</v>
      </c>
      <c r="B2347" s="7">
        <v>20</v>
      </c>
      <c r="C2347" s="7">
        <v>0</v>
      </c>
      <c r="D2347" s="7">
        <v>0</v>
      </c>
      <c r="E2347" s="7">
        <f>SUM(HousingProblemsTbl5[[#This Row],[T2_est77]:[T2_est91]])</f>
        <v>20</v>
      </c>
      <c r="F2347" s="7">
        <v>20</v>
      </c>
      <c r="G2347" s="7">
        <v>0</v>
      </c>
      <c r="H2347" s="7">
        <v>130</v>
      </c>
      <c r="I2347" s="7">
        <f>SUM(HousingProblemsTbl5[[#This Row],[T7_est109]:[T7_est151]])</f>
        <v>150</v>
      </c>
      <c r="J2347" s="5">
        <f>IFERROR(HousingProblemsTbl5[[#This Row],[Total Rental Units with Severe Housing Problems and Equal to or less than 80% AMI]]/HousingProblemsTbl5[[#This Row],[Total Rental Units Equal to or less than 80% AMI]], "-")</f>
        <v>0.13333333333333333</v>
      </c>
    </row>
    <row r="2348" spans="1:10" x14ac:dyDescent="0.2">
      <c r="A2348">
        <v>13219030201</v>
      </c>
      <c r="B2348" s="7">
        <v>20</v>
      </c>
      <c r="C2348" s="7">
        <v>25</v>
      </c>
      <c r="D2348" s="7">
        <v>0</v>
      </c>
      <c r="E2348" s="7">
        <f>SUM(HousingProblemsTbl5[[#This Row],[T2_est77]:[T2_est91]])</f>
        <v>45</v>
      </c>
      <c r="F2348" s="7">
        <v>20</v>
      </c>
      <c r="G2348" s="7">
        <v>40</v>
      </c>
      <c r="H2348" s="7">
        <v>20</v>
      </c>
      <c r="I2348" s="7">
        <f>SUM(HousingProblemsTbl5[[#This Row],[T7_est109]:[T7_est151]])</f>
        <v>80</v>
      </c>
      <c r="J2348" s="5">
        <f>IFERROR(HousingProblemsTbl5[[#This Row],[Total Rental Units with Severe Housing Problems and Equal to or less than 80% AMI]]/HousingProblemsTbl5[[#This Row],[Total Rental Units Equal to or less than 80% AMI]], "-")</f>
        <v>0.5625</v>
      </c>
    </row>
    <row r="2349" spans="1:10" x14ac:dyDescent="0.2">
      <c r="A2349">
        <v>13219030202</v>
      </c>
      <c r="B2349" s="7">
        <v>30</v>
      </c>
      <c r="C2349" s="7">
        <v>25</v>
      </c>
      <c r="D2349" s="7">
        <v>20</v>
      </c>
      <c r="E2349" s="7">
        <f>SUM(HousingProblemsTbl5[[#This Row],[T2_est77]:[T2_est91]])</f>
        <v>75</v>
      </c>
      <c r="F2349" s="7">
        <v>30</v>
      </c>
      <c r="G2349" s="7">
        <v>120</v>
      </c>
      <c r="H2349" s="7">
        <v>135</v>
      </c>
      <c r="I2349" s="7">
        <f>SUM(HousingProblemsTbl5[[#This Row],[T7_est109]:[T7_est151]])</f>
        <v>285</v>
      </c>
      <c r="J2349" s="5">
        <f>IFERROR(HousingProblemsTbl5[[#This Row],[Total Rental Units with Severe Housing Problems and Equal to or less than 80% AMI]]/HousingProblemsTbl5[[#This Row],[Total Rental Units Equal to or less than 80% AMI]], "-")</f>
        <v>0.26315789473684209</v>
      </c>
    </row>
    <row r="2350" spans="1:10" x14ac:dyDescent="0.2">
      <c r="A2350">
        <v>13219030300</v>
      </c>
      <c r="B2350" s="7">
        <v>35</v>
      </c>
      <c r="C2350" s="7">
        <v>0</v>
      </c>
      <c r="D2350" s="7">
        <v>25</v>
      </c>
      <c r="E2350" s="7">
        <f>SUM(HousingProblemsTbl5[[#This Row],[T2_est77]:[T2_est91]])</f>
        <v>60</v>
      </c>
      <c r="F2350" s="7">
        <v>65</v>
      </c>
      <c r="G2350" s="7">
        <v>4</v>
      </c>
      <c r="H2350" s="7">
        <v>100</v>
      </c>
      <c r="I2350" s="7">
        <f>SUM(HousingProblemsTbl5[[#This Row],[T7_est109]:[T7_est151]])</f>
        <v>169</v>
      </c>
      <c r="J2350" s="5">
        <f>IFERROR(HousingProblemsTbl5[[#This Row],[Total Rental Units with Severe Housing Problems and Equal to or less than 80% AMI]]/HousingProblemsTbl5[[#This Row],[Total Rental Units Equal to or less than 80% AMI]], "-")</f>
        <v>0.35502958579881655</v>
      </c>
    </row>
    <row r="2351" spans="1:10" x14ac:dyDescent="0.2">
      <c r="A2351">
        <v>13219030401</v>
      </c>
      <c r="B2351" s="7">
        <v>0</v>
      </c>
      <c r="C2351" s="7">
        <v>0</v>
      </c>
      <c r="D2351" s="7">
        <v>0</v>
      </c>
      <c r="E2351" s="7">
        <f>SUM(HousingProblemsTbl5[[#This Row],[T2_est77]:[T2_est91]])</f>
        <v>0</v>
      </c>
      <c r="F2351" s="7">
        <v>0</v>
      </c>
      <c r="G2351" s="7">
        <v>0</v>
      </c>
      <c r="H2351" s="7">
        <v>0</v>
      </c>
      <c r="I2351" s="7">
        <f>SUM(HousingProblemsTbl5[[#This Row],[T7_est109]:[T7_est151]])</f>
        <v>0</v>
      </c>
      <c r="J2351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352" spans="1:10" x14ac:dyDescent="0.2">
      <c r="A2352">
        <v>13219030402</v>
      </c>
      <c r="B2352" s="7">
        <v>30</v>
      </c>
      <c r="C2352" s="7">
        <v>10</v>
      </c>
      <c r="D2352" s="7">
        <v>0</v>
      </c>
      <c r="E2352" s="7">
        <f>SUM(HousingProblemsTbl5[[#This Row],[T2_est77]:[T2_est91]])</f>
        <v>40</v>
      </c>
      <c r="F2352" s="7">
        <v>30</v>
      </c>
      <c r="G2352" s="7">
        <v>15</v>
      </c>
      <c r="H2352" s="7">
        <v>175</v>
      </c>
      <c r="I2352" s="7">
        <f>SUM(HousingProblemsTbl5[[#This Row],[T7_est109]:[T7_est151]])</f>
        <v>220</v>
      </c>
      <c r="J2352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2353" spans="1:10" x14ac:dyDescent="0.2">
      <c r="A2353">
        <v>13219030500</v>
      </c>
      <c r="B2353" s="7">
        <v>15</v>
      </c>
      <c r="C2353" s="7">
        <v>0</v>
      </c>
      <c r="D2353" s="7">
        <v>0</v>
      </c>
      <c r="E2353" s="7">
        <f>SUM(HousingProblemsTbl5[[#This Row],[T2_est77]:[T2_est91]])</f>
        <v>15</v>
      </c>
      <c r="F2353" s="7">
        <v>45</v>
      </c>
      <c r="G2353" s="7">
        <v>0</v>
      </c>
      <c r="H2353" s="7">
        <v>0</v>
      </c>
      <c r="I2353" s="7">
        <f>SUM(HousingProblemsTbl5[[#This Row],[T7_est109]:[T7_est151]])</f>
        <v>45</v>
      </c>
      <c r="J2353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354" spans="1:10" x14ac:dyDescent="0.2">
      <c r="A2354">
        <v>13219030600</v>
      </c>
      <c r="B2354" s="7">
        <v>0</v>
      </c>
      <c r="C2354" s="7">
        <v>0</v>
      </c>
      <c r="D2354" s="7">
        <v>0</v>
      </c>
      <c r="E2354" s="7">
        <f>SUM(HousingProblemsTbl5[[#This Row],[T2_est77]:[T2_est91]])</f>
        <v>0</v>
      </c>
      <c r="F2354" s="7">
        <v>4</v>
      </c>
      <c r="G2354" s="7">
        <v>15</v>
      </c>
      <c r="H2354" s="7">
        <v>35</v>
      </c>
      <c r="I2354" s="7">
        <f>SUM(HousingProblemsTbl5[[#This Row],[T7_est109]:[T7_est151]])</f>
        <v>54</v>
      </c>
      <c r="J235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55" spans="1:10" x14ac:dyDescent="0.2">
      <c r="A2355">
        <v>13221960100</v>
      </c>
      <c r="B2355" s="7">
        <v>4</v>
      </c>
      <c r="C2355" s="7">
        <v>0</v>
      </c>
      <c r="D2355" s="7">
        <v>0</v>
      </c>
      <c r="E2355" s="7">
        <f>SUM(HousingProblemsTbl5[[#This Row],[T2_est77]:[T2_est91]])</f>
        <v>4</v>
      </c>
      <c r="F2355" s="7">
        <v>40</v>
      </c>
      <c r="G2355" s="7">
        <v>0</v>
      </c>
      <c r="H2355" s="7">
        <v>40</v>
      </c>
      <c r="I2355" s="7">
        <f>SUM(HousingProblemsTbl5[[#This Row],[T7_est109]:[T7_est151]])</f>
        <v>80</v>
      </c>
      <c r="J2355" s="5">
        <f>IFERROR(HousingProblemsTbl5[[#This Row],[Total Rental Units with Severe Housing Problems and Equal to or less than 80% AMI]]/HousingProblemsTbl5[[#This Row],[Total Rental Units Equal to or less than 80% AMI]], "-")</f>
        <v>0.05</v>
      </c>
    </row>
    <row r="2356" spans="1:10" x14ac:dyDescent="0.2">
      <c r="A2356">
        <v>13221960203</v>
      </c>
      <c r="B2356" s="7">
        <v>125</v>
      </c>
      <c r="C2356" s="7">
        <v>20</v>
      </c>
      <c r="D2356" s="7">
        <v>0</v>
      </c>
      <c r="E2356" s="7">
        <f>SUM(HousingProblemsTbl5[[#This Row],[T2_est77]:[T2_est91]])</f>
        <v>145</v>
      </c>
      <c r="F2356" s="7">
        <v>225</v>
      </c>
      <c r="G2356" s="7">
        <v>90</v>
      </c>
      <c r="H2356" s="7">
        <v>10</v>
      </c>
      <c r="I2356" s="7">
        <f>SUM(HousingProblemsTbl5[[#This Row],[T7_est109]:[T7_est151]])</f>
        <v>325</v>
      </c>
      <c r="J2356" s="5">
        <f>IFERROR(HousingProblemsTbl5[[#This Row],[Total Rental Units with Severe Housing Problems and Equal to or less than 80% AMI]]/HousingProblemsTbl5[[#This Row],[Total Rental Units Equal to or less than 80% AMI]], "-")</f>
        <v>0.44615384615384618</v>
      </c>
    </row>
    <row r="2357" spans="1:10" x14ac:dyDescent="0.2">
      <c r="A2357">
        <v>13221960204</v>
      </c>
      <c r="B2357" s="7">
        <v>50</v>
      </c>
      <c r="C2357" s="7">
        <v>0</v>
      </c>
      <c r="D2357" s="7">
        <v>0</v>
      </c>
      <c r="E2357" s="7">
        <f>SUM(HousingProblemsTbl5[[#This Row],[T2_est77]:[T2_est91]])</f>
        <v>50</v>
      </c>
      <c r="F2357" s="7">
        <v>50</v>
      </c>
      <c r="G2357" s="7">
        <v>15</v>
      </c>
      <c r="H2357" s="7">
        <v>20</v>
      </c>
      <c r="I2357" s="7">
        <f>SUM(HousingProblemsTbl5[[#This Row],[T7_est109]:[T7_est151]])</f>
        <v>85</v>
      </c>
      <c r="J2357" s="5">
        <f>IFERROR(HousingProblemsTbl5[[#This Row],[Total Rental Units with Severe Housing Problems and Equal to or less than 80% AMI]]/HousingProblemsTbl5[[#This Row],[Total Rental Units Equal to or less than 80% AMI]], "-")</f>
        <v>0.58823529411764708</v>
      </c>
    </row>
    <row r="2358" spans="1:10" x14ac:dyDescent="0.2">
      <c r="A2358">
        <v>13221960205</v>
      </c>
      <c r="B2358" s="7">
        <v>10</v>
      </c>
      <c r="C2358" s="7">
        <v>4</v>
      </c>
      <c r="D2358" s="7">
        <v>0</v>
      </c>
      <c r="E2358" s="7">
        <f>SUM(HousingProblemsTbl5[[#This Row],[T2_est77]:[T2_est91]])</f>
        <v>14</v>
      </c>
      <c r="F2358" s="7">
        <v>45</v>
      </c>
      <c r="G2358" s="7">
        <v>35</v>
      </c>
      <c r="H2358" s="7">
        <v>40</v>
      </c>
      <c r="I2358" s="7">
        <f>SUM(HousingProblemsTbl5[[#This Row],[T7_est109]:[T7_est151]])</f>
        <v>120</v>
      </c>
      <c r="J2358" s="5">
        <f>IFERROR(HousingProblemsTbl5[[#This Row],[Total Rental Units with Severe Housing Problems and Equal to or less than 80% AMI]]/HousingProblemsTbl5[[#This Row],[Total Rental Units Equal to or less than 80% AMI]], "-")</f>
        <v>0.11666666666666667</v>
      </c>
    </row>
    <row r="2359" spans="1:10" x14ac:dyDescent="0.2">
      <c r="A2359">
        <v>13221960206</v>
      </c>
      <c r="B2359" s="7">
        <v>40</v>
      </c>
      <c r="C2359" s="7">
        <v>25</v>
      </c>
      <c r="D2359" s="7">
        <v>4</v>
      </c>
      <c r="E2359" s="7">
        <f>SUM(HousingProblemsTbl5[[#This Row],[T2_est77]:[T2_est91]])</f>
        <v>69</v>
      </c>
      <c r="F2359" s="7">
        <v>75</v>
      </c>
      <c r="G2359" s="7">
        <v>135</v>
      </c>
      <c r="H2359" s="7">
        <v>40</v>
      </c>
      <c r="I2359" s="7">
        <f>SUM(HousingProblemsTbl5[[#This Row],[T7_est109]:[T7_est151]])</f>
        <v>250</v>
      </c>
      <c r="J2359" s="5">
        <f>IFERROR(HousingProblemsTbl5[[#This Row],[Total Rental Units with Severe Housing Problems and Equal to or less than 80% AMI]]/HousingProblemsTbl5[[#This Row],[Total Rental Units Equal to or less than 80% AMI]], "-")</f>
        <v>0.27600000000000002</v>
      </c>
    </row>
    <row r="2360" spans="1:10" x14ac:dyDescent="0.2">
      <c r="A2360">
        <v>13221960300</v>
      </c>
      <c r="B2360" s="7">
        <v>4</v>
      </c>
      <c r="C2360" s="7">
        <v>0</v>
      </c>
      <c r="D2360" s="7">
        <v>0</v>
      </c>
      <c r="E2360" s="7">
        <f>SUM(HousingProblemsTbl5[[#This Row],[T2_est77]:[T2_est91]])</f>
        <v>4</v>
      </c>
      <c r="F2360" s="7">
        <v>4</v>
      </c>
      <c r="G2360" s="7">
        <v>4</v>
      </c>
      <c r="H2360" s="7">
        <v>35</v>
      </c>
      <c r="I2360" s="7">
        <f>SUM(HousingProblemsTbl5[[#This Row],[T7_est109]:[T7_est151]])</f>
        <v>43</v>
      </c>
      <c r="J2360" s="5">
        <f>IFERROR(HousingProblemsTbl5[[#This Row],[Total Rental Units with Severe Housing Problems and Equal to or less than 80% AMI]]/HousingProblemsTbl5[[#This Row],[Total Rental Units Equal to or less than 80% AMI]], "-")</f>
        <v>9.3023255813953487E-2</v>
      </c>
    </row>
    <row r="2361" spans="1:10" x14ac:dyDescent="0.2">
      <c r="A2361">
        <v>13223120104</v>
      </c>
      <c r="B2361" s="7">
        <v>15</v>
      </c>
      <c r="C2361" s="7">
        <v>0</v>
      </c>
      <c r="D2361" s="7">
        <v>0</v>
      </c>
      <c r="E2361" s="7">
        <f>SUM(HousingProblemsTbl5[[#This Row],[T2_est77]:[T2_est91]])</f>
        <v>15</v>
      </c>
      <c r="F2361" s="7">
        <v>20</v>
      </c>
      <c r="G2361" s="7">
        <v>30</v>
      </c>
      <c r="H2361" s="7">
        <v>20</v>
      </c>
      <c r="I2361" s="7">
        <f>SUM(HousingProblemsTbl5[[#This Row],[T7_est109]:[T7_est151]])</f>
        <v>70</v>
      </c>
      <c r="J2361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2362" spans="1:10" x14ac:dyDescent="0.2">
      <c r="A2362">
        <v>13223120105</v>
      </c>
      <c r="B2362" s="7">
        <v>0</v>
      </c>
      <c r="C2362" s="7">
        <v>20</v>
      </c>
      <c r="D2362" s="7">
        <v>0</v>
      </c>
      <c r="E2362" s="7">
        <f>SUM(HousingProblemsTbl5[[#This Row],[T2_est77]:[T2_est91]])</f>
        <v>20</v>
      </c>
      <c r="F2362" s="7">
        <v>0</v>
      </c>
      <c r="G2362" s="7">
        <v>20</v>
      </c>
      <c r="H2362" s="7">
        <v>85</v>
      </c>
      <c r="I2362" s="7">
        <f>SUM(HousingProblemsTbl5[[#This Row],[T7_est109]:[T7_est151]])</f>
        <v>105</v>
      </c>
      <c r="J2362" s="5">
        <f>IFERROR(HousingProblemsTbl5[[#This Row],[Total Rental Units with Severe Housing Problems and Equal to or less than 80% AMI]]/HousingProblemsTbl5[[#This Row],[Total Rental Units Equal to or less than 80% AMI]], "-")</f>
        <v>0.19047619047619047</v>
      </c>
    </row>
    <row r="2363" spans="1:10" x14ac:dyDescent="0.2">
      <c r="A2363">
        <v>13223120106</v>
      </c>
      <c r="B2363" s="7">
        <v>0</v>
      </c>
      <c r="C2363" s="7">
        <v>0</v>
      </c>
      <c r="D2363" s="7">
        <v>0</v>
      </c>
      <c r="E2363" s="7">
        <f>SUM(HousingProblemsTbl5[[#This Row],[T2_est77]:[T2_est91]])</f>
        <v>0</v>
      </c>
      <c r="F2363" s="7">
        <v>0</v>
      </c>
      <c r="G2363" s="7">
        <v>0</v>
      </c>
      <c r="H2363" s="7">
        <v>55</v>
      </c>
      <c r="I2363" s="7">
        <f>SUM(HousingProblemsTbl5[[#This Row],[T7_est109]:[T7_est151]])</f>
        <v>55</v>
      </c>
      <c r="J23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64" spans="1:10" x14ac:dyDescent="0.2">
      <c r="A2364">
        <v>13223120107</v>
      </c>
      <c r="B2364" s="7">
        <v>0</v>
      </c>
      <c r="C2364" s="7">
        <v>35</v>
      </c>
      <c r="D2364" s="7">
        <v>0</v>
      </c>
      <c r="E2364" s="7">
        <f>SUM(HousingProblemsTbl5[[#This Row],[T2_est77]:[T2_est91]])</f>
        <v>35</v>
      </c>
      <c r="F2364" s="7">
        <v>0</v>
      </c>
      <c r="G2364" s="7">
        <v>120</v>
      </c>
      <c r="H2364" s="7">
        <v>340</v>
      </c>
      <c r="I2364" s="7">
        <f>SUM(HousingProblemsTbl5[[#This Row],[T7_est109]:[T7_est151]])</f>
        <v>460</v>
      </c>
      <c r="J2364" s="5">
        <f>IFERROR(HousingProblemsTbl5[[#This Row],[Total Rental Units with Severe Housing Problems and Equal to or less than 80% AMI]]/HousingProblemsTbl5[[#This Row],[Total Rental Units Equal to or less than 80% AMI]], "-")</f>
        <v>7.6086956521739135E-2</v>
      </c>
    </row>
    <row r="2365" spans="1:10" x14ac:dyDescent="0.2">
      <c r="A2365">
        <v>13223120108</v>
      </c>
      <c r="B2365" s="7">
        <v>30</v>
      </c>
      <c r="C2365" s="7">
        <v>0</v>
      </c>
      <c r="D2365" s="7">
        <v>0</v>
      </c>
      <c r="E2365" s="7">
        <f>SUM(HousingProblemsTbl5[[#This Row],[T2_est77]:[T2_est91]])</f>
        <v>30</v>
      </c>
      <c r="F2365" s="7">
        <v>50</v>
      </c>
      <c r="G2365" s="7">
        <v>40</v>
      </c>
      <c r="H2365" s="7">
        <v>250</v>
      </c>
      <c r="I2365" s="7">
        <f>SUM(HousingProblemsTbl5[[#This Row],[T7_est109]:[T7_est151]])</f>
        <v>340</v>
      </c>
      <c r="J2365" s="5">
        <f>IFERROR(HousingProblemsTbl5[[#This Row],[Total Rental Units with Severe Housing Problems and Equal to or less than 80% AMI]]/HousingProblemsTbl5[[#This Row],[Total Rental Units Equal to or less than 80% AMI]], "-")</f>
        <v>8.8235294117647065E-2</v>
      </c>
    </row>
    <row r="2366" spans="1:10" x14ac:dyDescent="0.2">
      <c r="A2366">
        <v>13223120109</v>
      </c>
      <c r="B2366" s="7">
        <v>25</v>
      </c>
      <c r="C2366" s="7">
        <v>0</v>
      </c>
      <c r="D2366" s="7">
        <v>0</v>
      </c>
      <c r="E2366" s="7">
        <f>SUM(HousingProblemsTbl5[[#This Row],[T2_est77]:[T2_est91]])</f>
        <v>25</v>
      </c>
      <c r="F2366" s="7">
        <v>25</v>
      </c>
      <c r="G2366" s="7">
        <v>4</v>
      </c>
      <c r="H2366" s="7">
        <v>35</v>
      </c>
      <c r="I2366" s="7">
        <f>SUM(HousingProblemsTbl5[[#This Row],[T7_est109]:[T7_est151]])</f>
        <v>64</v>
      </c>
      <c r="J2366" s="5">
        <f>IFERROR(HousingProblemsTbl5[[#This Row],[Total Rental Units with Severe Housing Problems and Equal to or less than 80% AMI]]/HousingProblemsTbl5[[#This Row],[Total Rental Units Equal to or less than 80% AMI]], "-")</f>
        <v>0.390625</v>
      </c>
    </row>
    <row r="2367" spans="1:10" x14ac:dyDescent="0.2">
      <c r="A2367">
        <v>13223120110</v>
      </c>
      <c r="B2367" s="7">
        <v>0</v>
      </c>
      <c r="C2367" s="7">
        <v>0</v>
      </c>
      <c r="D2367" s="7">
        <v>0</v>
      </c>
      <c r="E2367" s="7">
        <f>SUM(HousingProblemsTbl5[[#This Row],[T2_est77]:[T2_est91]])</f>
        <v>0</v>
      </c>
      <c r="F2367" s="7">
        <v>0</v>
      </c>
      <c r="G2367" s="7">
        <v>40</v>
      </c>
      <c r="H2367" s="7">
        <v>35</v>
      </c>
      <c r="I2367" s="7">
        <f>SUM(HousingProblemsTbl5[[#This Row],[T7_est109]:[T7_est151]])</f>
        <v>75</v>
      </c>
      <c r="J236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68" spans="1:10" x14ac:dyDescent="0.2">
      <c r="A2368">
        <v>13223120111</v>
      </c>
      <c r="B2368" s="7">
        <v>20</v>
      </c>
      <c r="C2368" s="7">
        <v>0</v>
      </c>
      <c r="D2368" s="7">
        <v>0</v>
      </c>
      <c r="E2368" s="7">
        <f>SUM(HousingProblemsTbl5[[#This Row],[T2_est77]:[T2_est91]])</f>
        <v>20</v>
      </c>
      <c r="F2368" s="7">
        <v>20</v>
      </c>
      <c r="G2368" s="7">
        <v>15</v>
      </c>
      <c r="H2368" s="7">
        <v>160</v>
      </c>
      <c r="I2368" s="7">
        <f>SUM(HousingProblemsTbl5[[#This Row],[T7_est109]:[T7_est151]])</f>
        <v>195</v>
      </c>
      <c r="J2368" s="5">
        <f>IFERROR(HousingProblemsTbl5[[#This Row],[Total Rental Units with Severe Housing Problems and Equal to or less than 80% AMI]]/HousingProblemsTbl5[[#This Row],[Total Rental Units Equal to or less than 80% AMI]], "-")</f>
        <v>0.10256410256410256</v>
      </c>
    </row>
    <row r="2369" spans="1:10" x14ac:dyDescent="0.2">
      <c r="A2369">
        <v>13223120203</v>
      </c>
      <c r="B2369" s="7">
        <v>45</v>
      </c>
      <c r="C2369" s="7">
        <v>10</v>
      </c>
      <c r="D2369" s="7">
        <v>0</v>
      </c>
      <c r="E2369" s="7">
        <f>SUM(HousingProblemsTbl5[[#This Row],[T2_est77]:[T2_est91]])</f>
        <v>55</v>
      </c>
      <c r="F2369" s="7">
        <v>45</v>
      </c>
      <c r="G2369" s="7">
        <v>55</v>
      </c>
      <c r="H2369" s="7">
        <v>40</v>
      </c>
      <c r="I2369" s="7">
        <f>SUM(HousingProblemsTbl5[[#This Row],[T7_est109]:[T7_est151]])</f>
        <v>140</v>
      </c>
      <c r="J2369" s="5">
        <f>IFERROR(HousingProblemsTbl5[[#This Row],[Total Rental Units with Severe Housing Problems and Equal to or less than 80% AMI]]/HousingProblemsTbl5[[#This Row],[Total Rental Units Equal to or less than 80% AMI]], "-")</f>
        <v>0.39285714285714285</v>
      </c>
    </row>
    <row r="2370" spans="1:10" x14ac:dyDescent="0.2">
      <c r="A2370">
        <v>13223120205</v>
      </c>
      <c r="B2370" s="7">
        <v>0</v>
      </c>
      <c r="C2370" s="7">
        <v>15</v>
      </c>
      <c r="D2370" s="7">
        <v>0</v>
      </c>
      <c r="E2370" s="7">
        <f>SUM(HousingProblemsTbl5[[#This Row],[T2_est77]:[T2_est91]])</f>
        <v>15</v>
      </c>
      <c r="F2370" s="7">
        <v>40</v>
      </c>
      <c r="G2370" s="7">
        <v>45</v>
      </c>
      <c r="H2370" s="7">
        <v>10</v>
      </c>
      <c r="I2370" s="7">
        <f>SUM(HousingProblemsTbl5[[#This Row],[T7_est109]:[T7_est151]])</f>
        <v>95</v>
      </c>
      <c r="J2370" s="5">
        <f>IFERROR(HousingProblemsTbl5[[#This Row],[Total Rental Units with Severe Housing Problems and Equal to or less than 80% AMI]]/HousingProblemsTbl5[[#This Row],[Total Rental Units Equal to or less than 80% AMI]], "-")</f>
        <v>0.15789473684210525</v>
      </c>
    </row>
    <row r="2371" spans="1:10" x14ac:dyDescent="0.2">
      <c r="A2371">
        <v>13223120206</v>
      </c>
      <c r="B2371" s="7">
        <v>0</v>
      </c>
      <c r="C2371" s="7">
        <v>55</v>
      </c>
      <c r="D2371" s="7">
        <v>70</v>
      </c>
      <c r="E2371" s="7">
        <f>SUM(HousingProblemsTbl5[[#This Row],[T2_est77]:[T2_est91]])</f>
        <v>125</v>
      </c>
      <c r="F2371" s="7">
        <v>0</v>
      </c>
      <c r="G2371" s="7">
        <v>75</v>
      </c>
      <c r="H2371" s="7">
        <v>185</v>
      </c>
      <c r="I2371" s="7">
        <f>SUM(HousingProblemsTbl5[[#This Row],[T7_est109]:[T7_est151]])</f>
        <v>260</v>
      </c>
      <c r="J2371" s="5">
        <f>IFERROR(HousingProblemsTbl5[[#This Row],[Total Rental Units with Severe Housing Problems and Equal to or less than 80% AMI]]/HousingProblemsTbl5[[#This Row],[Total Rental Units Equal to or less than 80% AMI]], "-")</f>
        <v>0.48076923076923078</v>
      </c>
    </row>
    <row r="2372" spans="1:10" x14ac:dyDescent="0.2">
      <c r="A2372">
        <v>13223120207</v>
      </c>
      <c r="B2372" s="7">
        <v>25</v>
      </c>
      <c r="C2372" s="7">
        <v>0</v>
      </c>
      <c r="D2372" s="7">
        <v>0</v>
      </c>
      <c r="E2372" s="7">
        <f>SUM(HousingProblemsTbl5[[#This Row],[T2_est77]:[T2_est91]])</f>
        <v>25</v>
      </c>
      <c r="F2372" s="7">
        <v>25</v>
      </c>
      <c r="G2372" s="7">
        <v>45</v>
      </c>
      <c r="H2372" s="7">
        <v>0</v>
      </c>
      <c r="I2372" s="7">
        <f>SUM(HousingProblemsTbl5[[#This Row],[T7_est109]:[T7_est151]])</f>
        <v>70</v>
      </c>
      <c r="J2372" s="5">
        <f>IFERROR(HousingProblemsTbl5[[#This Row],[Total Rental Units with Severe Housing Problems and Equal to or less than 80% AMI]]/HousingProblemsTbl5[[#This Row],[Total Rental Units Equal to or less than 80% AMI]], "-")</f>
        <v>0.35714285714285715</v>
      </c>
    </row>
    <row r="2373" spans="1:10" x14ac:dyDescent="0.2">
      <c r="A2373">
        <v>13223120208</v>
      </c>
      <c r="B2373" s="7">
        <v>100</v>
      </c>
      <c r="C2373" s="7">
        <v>75</v>
      </c>
      <c r="D2373" s="7">
        <v>4</v>
      </c>
      <c r="E2373" s="7">
        <f>SUM(HousingProblemsTbl5[[#This Row],[T2_est77]:[T2_est91]])</f>
        <v>179</v>
      </c>
      <c r="F2373" s="7">
        <v>165</v>
      </c>
      <c r="G2373" s="7">
        <v>95</v>
      </c>
      <c r="H2373" s="7">
        <v>140</v>
      </c>
      <c r="I2373" s="7">
        <f>SUM(HousingProblemsTbl5[[#This Row],[T7_est109]:[T7_est151]])</f>
        <v>400</v>
      </c>
      <c r="J2373" s="5">
        <f>IFERROR(HousingProblemsTbl5[[#This Row],[Total Rental Units with Severe Housing Problems and Equal to or less than 80% AMI]]/HousingProblemsTbl5[[#This Row],[Total Rental Units Equal to or less than 80% AMI]], "-")</f>
        <v>0.44750000000000001</v>
      </c>
    </row>
    <row r="2374" spans="1:10" x14ac:dyDescent="0.2">
      <c r="A2374">
        <v>13223120301</v>
      </c>
      <c r="B2374" s="7">
        <v>140</v>
      </c>
      <c r="C2374" s="7">
        <v>15</v>
      </c>
      <c r="D2374" s="7">
        <v>0</v>
      </c>
      <c r="E2374" s="7">
        <f>SUM(HousingProblemsTbl5[[#This Row],[T2_est77]:[T2_est91]])</f>
        <v>155</v>
      </c>
      <c r="F2374" s="7">
        <v>265</v>
      </c>
      <c r="G2374" s="7">
        <v>145</v>
      </c>
      <c r="H2374" s="7">
        <v>70</v>
      </c>
      <c r="I2374" s="7">
        <f>SUM(HousingProblemsTbl5[[#This Row],[T7_est109]:[T7_est151]])</f>
        <v>480</v>
      </c>
      <c r="J2374" s="5">
        <f>IFERROR(HousingProblemsTbl5[[#This Row],[Total Rental Units with Severe Housing Problems and Equal to or less than 80% AMI]]/HousingProblemsTbl5[[#This Row],[Total Rental Units Equal to or less than 80% AMI]], "-")</f>
        <v>0.32291666666666669</v>
      </c>
    </row>
    <row r="2375" spans="1:10" x14ac:dyDescent="0.2">
      <c r="A2375">
        <v>13223120303</v>
      </c>
      <c r="B2375" s="7">
        <v>0</v>
      </c>
      <c r="C2375" s="7">
        <v>0</v>
      </c>
      <c r="D2375" s="7">
        <v>0</v>
      </c>
      <c r="E2375" s="7">
        <f>SUM(HousingProblemsTbl5[[#This Row],[T2_est77]:[T2_est91]])</f>
        <v>0</v>
      </c>
      <c r="F2375" s="7">
        <v>10</v>
      </c>
      <c r="G2375" s="7">
        <v>0</v>
      </c>
      <c r="H2375" s="7">
        <v>35</v>
      </c>
      <c r="I2375" s="7">
        <f>SUM(HousingProblemsTbl5[[#This Row],[T7_est109]:[T7_est151]])</f>
        <v>45</v>
      </c>
      <c r="J237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76" spans="1:10" x14ac:dyDescent="0.2">
      <c r="A2376">
        <v>13223120304</v>
      </c>
      <c r="B2376" s="7">
        <v>0</v>
      </c>
      <c r="C2376" s="7">
        <v>0</v>
      </c>
      <c r="D2376" s="7">
        <v>0</v>
      </c>
      <c r="E2376" s="7">
        <f>SUM(HousingProblemsTbl5[[#This Row],[T2_est77]:[T2_est91]])</f>
        <v>0</v>
      </c>
      <c r="F2376" s="7">
        <v>0</v>
      </c>
      <c r="G2376" s="7">
        <v>0</v>
      </c>
      <c r="H2376" s="7">
        <v>0</v>
      </c>
      <c r="I2376" s="7">
        <f>SUM(HousingProblemsTbl5[[#This Row],[T7_est109]:[T7_est151]])</f>
        <v>0</v>
      </c>
      <c r="J2376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377" spans="1:10" x14ac:dyDescent="0.2">
      <c r="A2377">
        <v>13223120305</v>
      </c>
      <c r="B2377" s="7">
        <v>115</v>
      </c>
      <c r="C2377" s="7">
        <v>115</v>
      </c>
      <c r="D2377" s="7">
        <v>0</v>
      </c>
      <c r="E2377" s="7">
        <f>SUM(HousingProblemsTbl5[[#This Row],[T2_est77]:[T2_est91]])</f>
        <v>230</v>
      </c>
      <c r="F2377" s="7">
        <v>175</v>
      </c>
      <c r="G2377" s="7">
        <v>255</v>
      </c>
      <c r="H2377" s="7">
        <v>210</v>
      </c>
      <c r="I2377" s="7">
        <f>SUM(HousingProblemsTbl5[[#This Row],[T7_est109]:[T7_est151]])</f>
        <v>640</v>
      </c>
      <c r="J2377" s="5">
        <f>IFERROR(HousingProblemsTbl5[[#This Row],[Total Rental Units with Severe Housing Problems and Equal to or less than 80% AMI]]/HousingProblemsTbl5[[#This Row],[Total Rental Units Equal to or less than 80% AMI]], "-")</f>
        <v>0.359375</v>
      </c>
    </row>
    <row r="2378" spans="1:10" x14ac:dyDescent="0.2">
      <c r="A2378">
        <v>13223120306</v>
      </c>
      <c r="B2378" s="7">
        <v>20</v>
      </c>
      <c r="C2378" s="7">
        <v>225</v>
      </c>
      <c r="D2378" s="7">
        <v>0</v>
      </c>
      <c r="E2378" s="7">
        <f>SUM(HousingProblemsTbl5[[#This Row],[T2_est77]:[T2_est91]])</f>
        <v>245</v>
      </c>
      <c r="F2378" s="7">
        <v>20</v>
      </c>
      <c r="G2378" s="7">
        <v>240</v>
      </c>
      <c r="H2378" s="7">
        <v>100</v>
      </c>
      <c r="I2378" s="7">
        <f>SUM(HousingProblemsTbl5[[#This Row],[T7_est109]:[T7_est151]])</f>
        <v>360</v>
      </c>
      <c r="J2378" s="5">
        <f>IFERROR(HousingProblemsTbl5[[#This Row],[Total Rental Units with Severe Housing Problems and Equal to or less than 80% AMI]]/HousingProblemsTbl5[[#This Row],[Total Rental Units Equal to or less than 80% AMI]], "-")</f>
        <v>0.68055555555555558</v>
      </c>
    </row>
    <row r="2379" spans="1:10" x14ac:dyDescent="0.2">
      <c r="A2379">
        <v>13223120307</v>
      </c>
      <c r="B2379" s="7">
        <v>0</v>
      </c>
      <c r="C2379" s="7">
        <v>60</v>
      </c>
      <c r="D2379" s="7">
        <v>0</v>
      </c>
      <c r="E2379" s="7">
        <f>SUM(HousingProblemsTbl5[[#This Row],[T2_est77]:[T2_est91]])</f>
        <v>60</v>
      </c>
      <c r="F2379" s="7">
        <v>55</v>
      </c>
      <c r="G2379" s="7">
        <v>155</v>
      </c>
      <c r="H2379" s="7">
        <v>200</v>
      </c>
      <c r="I2379" s="7">
        <f>SUM(HousingProblemsTbl5[[#This Row],[T7_est109]:[T7_est151]])</f>
        <v>410</v>
      </c>
      <c r="J2379" s="5">
        <f>IFERROR(HousingProblemsTbl5[[#This Row],[Total Rental Units with Severe Housing Problems and Equal to or less than 80% AMI]]/HousingProblemsTbl5[[#This Row],[Total Rental Units Equal to or less than 80% AMI]], "-")</f>
        <v>0.14634146341463414</v>
      </c>
    </row>
    <row r="2380" spans="1:10" x14ac:dyDescent="0.2">
      <c r="A2380">
        <v>13223120401</v>
      </c>
      <c r="B2380" s="7">
        <v>10</v>
      </c>
      <c r="C2380" s="7">
        <v>40</v>
      </c>
      <c r="D2380" s="7">
        <v>0</v>
      </c>
      <c r="E2380" s="7">
        <f>SUM(HousingProblemsTbl5[[#This Row],[T2_est77]:[T2_est91]])</f>
        <v>50</v>
      </c>
      <c r="F2380" s="7">
        <v>25</v>
      </c>
      <c r="G2380" s="7">
        <v>40</v>
      </c>
      <c r="H2380" s="7">
        <v>415</v>
      </c>
      <c r="I2380" s="7">
        <f>SUM(HousingProblemsTbl5[[#This Row],[T7_est109]:[T7_est151]])</f>
        <v>480</v>
      </c>
      <c r="J2380" s="5">
        <f>IFERROR(HousingProblemsTbl5[[#This Row],[Total Rental Units with Severe Housing Problems and Equal to or less than 80% AMI]]/HousingProblemsTbl5[[#This Row],[Total Rental Units Equal to or less than 80% AMI]], "-")</f>
        <v>0.10416666666666667</v>
      </c>
    </row>
    <row r="2381" spans="1:10" x14ac:dyDescent="0.2">
      <c r="A2381">
        <v>13223120402</v>
      </c>
      <c r="B2381" s="7">
        <v>0</v>
      </c>
      <c r="C2381" s="7">
        <v>0</v>
      </c>
      <c r="D2381" s="7">
        <v>0</v>
      </c>
      <c r="E2381" s="7">
        <f>SUM(HousingProblemsTbl5[[#This Row],[T2_est77]:[T2_est91]])</f>
        <v>0</v>
      </c>
      <c r="F2381" s="7">
        <v>0</v>
      </c>
      <c r="G2381" s="7">
        <v>0</v>
      </c>
      <c r="H2381" s="7">
        <v>30</v>
      </c>
      <c r="I2381" s="7">
        <f>SUM(HousingProblemsTbl5[[#This Row],[T7_est109]:[T7_est151]])</f>
        <v>30</v>
      </c>
      <c r="J238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82" spans="1:10" x14ac:dyDescent="0.2">
      <c r="A2382">
        <v>13223120403</v>
      </c>
      <c r="B2382" s="7">
        <v>255</v>
      </c>
      <c r="C2382" s="7">
        <v>0</v>
      </c>
      <c r="D2382" s="7">
        <v>0</v>
      </c>
      <c r="E2382" s="7">
        <f>SUM(HousingProblemsTbl5[[#This Row],[T2_est77]:[T2_est91]])</f>
        <v>255</v>
      </c>
      <c r="F2382" s="7">
        <v>255</v>
      </c>
      <c r="G2382" s="7">
        <v>75</v>
      </c>
      <c r="H2382" s="7">
        <v>265</v>
      </c>
      <c r="I2382" s="7">
        <f>SUM(HousingProblemsTbl5[[#This Row],[T7_est109]:[T7_est151]])</f>
        <v>595</v>
      </c>
      <c r="J2382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383" spans="1:10" x14ac:dyDescent="0.2">
      <c r="A2383">
        <v>13223120503</v>
      </c>
      <c r="B2383" s="7">
        <v>40</v>
      </c>
      <c r="C2383" s="7">
        <v>0</v>
      </c>
      <c r="D2383" s="7">
        <v>0</v>
      </c>
      <c r="E2383" s="7">
        <f>SUM(HousingProblemsTbl5[[#This Row],[T2_est77]:[T2_est91]])</f>
        <v>40</v>
      </c>
      <c r="F2383" s="7">
        <v>40</v>
      </c>
      <c r="G2383" s="7">
        <v>40</v>
      </c>
      <c r="H2383" s="7">
        <v>55</v>
      </c>
      <c r="I2383" s="7">
        <f>SUM(HousingProblemsTbl5[[#This Row],[T7_est109]:[T7_est151]])</f>
        <v>135</v>
      </c>
      <c r="J2383" s="5">
        <f>IFERROR(HousingProblemsTbl5[[#This Row],[Total Rental Units with Severe Housing Problems and Equal to or less than 80% AMI]]/HousingProblemsTbl5[[#This Row],[Total Rental Units Equal to or less than 80% AMI]], "-")</f>
        <v>0.29629629629629628</v>
      </c>
    </row>
    <row r="2384" spans="1:10" x14ac:dyDescent="0.2">
      <c r="A2384">
        <v>13223120504</v>
      </c>
      <c r="B2384" s="7">
        <v>0</v>
      </c>
      <c r="C2384" s="7">
        <v>0</v>
      </c>
      <c r="D2384" s="7">
        <v>0</v>
      </c>
      <c r="E2384" s="7">
        <f>SUM(HousingProblemsTbl5[[#This Row],[T2_est77]:[T2_est91]])</f>
        <v>0</v>
      </c>
      <c r="F2384" s="7">
        <v>0</v>
      </c>
      <c r="G2384" s="7">
        <v>0</v>
      </c>
      <c r="H2384" s="7">
        <v>40</v>
      </c>
      <c r="I2384" s="7">
        <f>SUM(HousingProblemsTbl5[[#This Row],[T7_est109]:[T7_est151]])</f>
        <v>40</v>
      </c>
      <c r="J238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85" spans="1:10" x14ac:dyDescent="0.2">
      <c r="A2385">
        <v>13223120505</v>
      </c>
      <c r="B2385" s="7">
        <v>25</v>
      </c>
      <c r="C2385" s="7">
        <v>0</v>
      </c>
      <c r="D2385" s="7">
        <v>0</v>
      </c>
      <c r="E2385" s="7">
        <f>SUM(HousingProblemsTbl5[[#This Row],[T2_est77]:[T2_est91]])</f>
        <v>25</v>
      </c>
      <c r="F2385" s="7">
        <v>25</v>
      </c>
      <c r="G2385" s="7">
        <v>60</v>
      </c>
      <c r="H2385" s="7">
        <v>130</v>
      </c>
      <c r="I2385" s="7">
        <f>SUM(HousingProblemsTbl5[[#This Row],[T7_est109]:[T7_est151]])</f>
        <v>215</v>
      </c>
      <c r="J2385" s="5">
        <f>IFERROR(HousingProblemsTbl5[[#This Row],[Total Rental Units with Severe Housing Problems and Equal to or less than 80% AMI]]/HousingProblemsTbl5[[#This Row],[Total Rental Units Equal to or less than 80% AMI]], "-")</f>
        <v>0.11627906976744186</v>
      </c>
    </row>
    <row r="2386" spans="1:10" x14ac:dyDescent="0.2">
      <c r="A2386">
        <v>13223120506</v>
      </c>
      <c r="B2386" s="7">
        <v>0</v>
      </c>
      <c r="C2386" s="7">
        <v>0</v>
      </c>
      <c r="D2386" s="7">
        <v>0</v>
      </c>
      <c r="E2386" s="7">
        <f>SUM(HousingProblemsTbl5[[#This Row],[T2_est77]:[T2_est91]])</f>
        <v>0</v>
      </c>
      <c r="F2386" s="7">
        <v>0</v>
      </c>
      <c r="G2386" s="7">
        <v>25</v>
      </c>
      <c r="H2386" s="7">
        <v>45</v>
      </c>
      <c r="I2386" s="7">
        <f>SUM(HousingProblemsTbl5[[#This Row],[T7_est109]:[T7_est151]])</f>
        <v>70</v>
      </c>
      <c r="J238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87" spans="1:10" x14ac:dyDescent="0.2">
      <c r="A2387">
        <v>13223120507</v>
      </c>
      <c r="B2387" s="7">
        <v>95</v>
      </c>
      <c r="C2387" s="7">
        <v>0</v>
      </c>
      <c r="D2387" s="7">
        <v>60</v>
      </c>
      <c r="E2387" s="7">
        <f>SUM(HousingProblemsTbl5[[#This Row],[T2_est77]:[T2_est91]])</f>
        <v>155</v>
      </c>
      <c r="F2387" s="7">
        <v>95</v>
      </c>
      <c r="G2387" s="7">
        <v>25</v>
      </c>
      <c r="H2387" s="7">
        <v>150</v>
      </c>
      <c r="I2387" s="7">
        <f>SUM(HousingProblemsTbl5[[#This Row],[T7_est109]:[T7_est151]])</f>
        <v>270</v>
      </c>
      <c r="J2387" s="5">
        <f>IFERROR(HousingProblemsTbl5[[#This Row],[Total Rental Units with Severe Housing Problems and Equal to or less than 80% AMI]]/HousingProblemsTbl5[[#This Row],[Total Rental Units Equal to or less than 80% AMI]], "-")</f>
        <v>0.57407407407407407</v>
      </c>
    </row>
    <row r="2388" spans="1:10" x14ac:dyDescent="0.2">
      <c r="A2388">
        <v>13223120601</v>
      </c>
      <c r="B2388" s="7">
        <v>55</v>
      </c>
      <c r="C2388" s="7">
        <v>0</v>
      </c>
      <c r="D2388" s="7">
        <v>0</v>
      </c>
      <c r="E2388" s="7">
        <f>SUM(HousingProblemsTbl5[[#This Row],[T2_est77]:[T2_est91]])</f>
        <v>55</v>
      </c>
      <c r="F2388" s="7">
        <v>55</v>
      </c>
      <c r="G2388" s="7">
        <v>100</v>
      </c>
      <c r="H2388" s="7">
        <v>130</v>
      </c>
      <c r="I2388" s="7">
        <f>SUM(HousingProblemsTbl5[[#This Row],[T7_est109]:[T7_est151]])</f>
        <v>285</v>
      </c>
      <c r="J2388" s="5">
        <f>IFERROR(HousingProblemsTbl5[[#This Row],[Total Rental Units with Severe Housing Problems and Equal to or less than 80% AMI]]/HousingProblemsTbl5[[#This Row],[Total Rental Units Equal to or less than 80% AMI]], "-")</f>
        <v>0.19298245614035087</v>
      </c>
    </row>
    <row r="2389" spans="1:10" x14ac:dyDescent="0.2">
      <c r="A2389">
        <v>13223120603</v>
      </c>
      <c r="B2389" s="7">
        <v>20</v>
      </c>
      <c r="C2389" s="7">
        <v>20</v>
      </c>
      <c r="D2389" s="7">
        <v>0</v>
      </c>
      <c r="E2389" s="7">
        <f>SUM(HousingProblemsTbl5[[#This Row],[T2_est77]:[T2_est91]])</f>
        <v>40</v>
      </c>
      <c r="F2389" s="7">
        <v>30</v>
      </c>
      <c r="G2389" s="7">
        <v>120</v>
      </c>
      <c r="H2389" s="7">
        <v>180</v>
      </c>
      <c r="I2389" s="7">
        <f>SUM(HousingProblemsTbl5[[#This Row],[T7_est109]:[T7_est151]])</f>
        <v>330</v>
      </c>
      <c r="J2389" s="5">
        <f>IFERROR(HousingProblemsTbl5[[#This Row],[Total Rental Units with Severe Housing Problems and Equal to or less than 80% AMI]]/HousingProblemsTbl5[[#This Row],[Total Rental Units Equal to or less than 80% AMI]], "-")</f>
        <v>0.12121212121212122</v>
      </c>
    </row>
    <row r="2390" spans="1:10" x14ac:dyDescent="0.2">
      <c r="A2390">
        <v>13223120604</v>
      </c>
      <c r="B2390" s="7">
        <v>0</v>
      </c>
      <c r="C2390" s="7">
        <v>0</v>
      </c>
      <c r="D2390" s="7">
        <v>0</v>
      </c>
      <c r="E2390" s="7">
        <f>SUM(HousingProblemsTbl5[[#This Row],[T2_est77]:[T2_est91]])</f>
        <v>0</v>
      </c>
      <c r="F2390" s="7">
        <v>0</v>
      </c>
      <c r="G2390" s="7">
        <v>4</v>
      </c>
      <c r="H2390" s="7">
        <v>25</v>
      </c>
      <c r="I2390" s="7">
        <f>SUM(HousingProblemsTbl5[[#This Row],[T7_est109]:[T7_est151]])</f>
        <v>29</v>
      </c>
      <c r="J239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91" spans="1:10" x14ac:dyDescent="0.2">
      <c r="A2391">
        <v>13223120605</v>
      </c>
      <c r="B2391" s="7">
        <v>50</v>
      </c>
      <c r="C2391" s="7">
        <v>25</v>
      </c>
      <c r="D2391" s="7">
        <v>0</v>
      </c>
      <c r="E2391" s="7">
        <f>SUM(HousingProblemsTbl5[[#This Row],[T2_est77]:[T2_est91]])</f>
        <v>75</v>
      </c>
      <c r="F2391" s="7">
        <v>50</v>
      </c>
      <c r="G2391" s="7">
        <v>30</v>
      </c>
      <c r="H2391" s="7">
        <v>55</v>
      </c>
      <c r="I2391" s="7">
        <f>SUM(HousingProblemsTbl5[[#This Row],[T7_est109]:[T7_est151]])</f>
        <v>135</v>
      </c>
      <c r="J2391" s="5">
        <f>IFERROR(HousingProblemsTbl5[[#This Row],[Total Rental Units with Severe Housing Problems and Equal to or less than 80% AMI]]/HousingProblemsTbl5[[#This Row],[Total Rental Units Equal to or less than 80% AMI]], "-")</f>
        <v>0.55555555555555558</v>
      </c>
    </row>
    <row r="2392" spans="1:10" x14ac:dyDescent="0.2">
      <c r="A2392">
        <v>13223120606</v>
      </c>
      <c r="B2392" s="7">
        <v>45</v>
      </c>
      <c r="C2392" s="7">
        <v>0</v>
      </c>
      <c r="D2392" s="7">
        <v>0</v>
      </c>
      <c r="E2392" s="7">
        <f>SUM(HousingProblemsTbl5[[#This Row],[T2_est77]:[T2_est91]])</f>
        <v>45</v>
      </c>
      <c r="F2392" s="7">
        <v>45</v>
      </c>
      <c r="G2392" s="7">
        <v>0</v>
      </c>
      <c r="H2392" s="7">
        <v>55</v>
      </c>
      <c r="I2392" s="7">
        <f>SUM(HousingProblemsTbl5[[#This Row],[T7_est109]:[T7_est151]])</f>
        <v>100</v>
      </c>
      <c r="J2392" s="5">
        <f>IFERROR(HousingProblemsTbl5[[#This Row],[Total Rental Units with Severe Housing Problems and Equal to or less than 80% AMI]]/HousingProblemsTbl5[[#This Row],[Total Rental Units Equal to or less than 80% AMI]], "-")</f>
        <v>0.45</v>
      </c>
    </row>
    <row r="2393" spans="1:10" x14ac:dyDescent="0.2">
      <c r="A2393">
        <v>13223120607</v>
      </c>
      <c r="B2393" s="7">
        <v>0</v>
      </c>
      <c r="C2393" s="7">
        <v>0</v>
      </c>
      <c r="D2393" s="7">
        <v>0</v>
      </c>
      <c r="E2393" s="7">
        <f>SUM(HousingProblemsTbl5[[#This Row],[T2_est77]:[T2_est91]])</f>
        <v>0</v>
      </c>
      <c r="F2393" s="7">
        <v>0</v>
      </c>
      <c r="G2393" s="7">
        <v>35</v>
      </c>
      <c r="H2393" s="7">
        <v>95</v>
      </c>
      <c r="I2393" s="7">
        <f>SUM(HousingProblemsTbl5[[#This Row],[T7_est109]:[T7_est151]])</f>
        <v>130</v>
      </c>
      <c r="J239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94" spans="1:10" x14ac:dyDescent="0.2">
      <c r="A2394">
        <v>13225040101</v>
      </c>
      <c r="B2394" s="7">
        <v>15</v>
      </c>
      <c r="C2394" s="7">
        <v>4</v>
      </c>
      <c r="D2394" s="7">
        <v>0</v>
      </c>
      <c r="E2394" s="7">
        <f>SUM(HousingProblemsTbl5[[#This Row],[T2_est77]:[T2_est91]])</f>
        <v>19</v>
      </c>
      <c r="F2394" s="7">
        <v>15</v>
      </c>
      <c r="G2394" s="7">
        <v>4</v>
      </c>
      <c r="H2394" s="7">
        <v>15</v>
      </c>
      <c r="I2394" s="7">
        <f>SUM(HousingProblemsTbl5[[#This Row],[T7_est109]:[T7_est151]])</f>
        <v>34</v>
      </c>
      <c r="J2394" s="5">
        <f>IFERROR(HousingProblemsTbl5[[#This Row],[Total Rental Units with Severe Housing Problems and Equal to or less than 80% AMI]]/HousingProblemsTbl5[[#This Row],[Total Rental Units Equal to or less than 80% AMI]], "-")</f>
        <v>0.55882352941176472</v>
      </c>
    </row>
    <row r="2395" spans="1:10" x14ac:dyDescent="0.2">
      <c r="A2395">
        <v>13225040103</v>
      </c>
      <c r="B2395" s="7">
        <v>85</v>
      </c>
      <c r="C2395" s="7">
        <v>4</v>
      </c>
      <c r="D2395" s="7">
        <v>10</v>
      </c>
      <c r="E2395" s="7">
        <f>SUM(HousingProblemsTbl5[[#This Row],[T2_est77]:[T2_est91]])</f>
        <v>99</v>
      </c>
      <c r="F2395" s="7">
        <v>90</v>
      </c>
      <c r="G2395" s="7">
        <v>35</v>
      </c>
      <c r="H2395" s="7">
        <v>200</v>
      </c>
      <c r="I2395" s="7">
        <f>SUM(HousingProblemsTbl5[[#This Row],[T7_est109]:[T7_est151]])</f>
        <v>325</v>
      </c>
      <c r="J2395" s="5">
        <f>IFERROR(HousingProblemsTbl5[[#This Row],[Total Rental Units with Severe Housing Problems and Equal to or less than 80% AMI]]/HousingProblemsTbl5[[#This Row],[Total Rental Units Equal to or less than 80% AMI]], "-")</f>
        <v>0.30461538461538462</v>
      </c>
    </row>
    <row r="2396" spans="1:10" x14ac:dyDescent="0.2">
      <c r="A2396">
        <v>13225040104</v>
      </c>
      <c r="B2396" s="7">
        <v>0</v>
      </c>
      <c r="C2396" s="7">
        <v>0</v>
      </c>
      <c r="D2396" s="7">
        <v>0</v>
      </c>
      <c r="E2396" s="7">
        <f>SUM(HousingProblemsTbl5[[#This Row],[T2_est77]:[T2_est91]])</f>
        <v>0</v>
      </c>
      <c r="F2396" s="7">
        <v>60</v>
      </c>
      <c r="G2396" s="7">
        <v>110</v>
      </c>
      <c r="H2396" s="7">
        <v>260</v>
      </c>
      <c r="I2396" s="7">
        <f>SUM(HousingProblemsTbl5[[#This Row],[T7_est109]:[T7_est151]])</f>
        <v>430</v>
      </c>
      <c r="J239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97" spans="1:10" x14ac:dyDescent="0.2">
      <c r="A2397">
        <v>13225040105</v>
      </c>
      <c r="B2397" s="7">
        <v>0</v>
      </c>
      <c r="C2397" s="7">
        <v>0</v>
      </c>
      <c r="D2397" s="7">
        <v>0</v>
      </c>
      <c r="E2397" s="7">
        <f>SUM(HousingProblemsTbl5[[#This Row],[T2_est77]:[T2_est91]])</f>
        <v>0</v>
      </c>
      <c r="F2397" s="7">
        <v>0</v>
      </c>
      <c r="G2397" s="7">
        <v>0</v>
      </c>
      <c r="H2397" s="7">
        <v>195</v>
      </c>
      <c r="I2397" s="7">
        <f>SUM(HousingProblemsTbl5[[#This Row],[T7_est109]:[T7_est151]])</f>
        <v>195</v>
      </c>
      <c r="J239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398" spans="1:10" x14ac:dyDescent="0.2">
      <c r="A2398">
        <v>13225040200</v>
      </c>
      <c r="B2398" s="7">
        <v>125</v>
      </c>
      <c r="C2398" s="7">
        <v>60</v>
      </c>
      <c r="D2398" s="7">
        <v>0</v>
      </c>
      <c r="E2398" s="7">
        <f>SUM(HousingProblemsTbl5[[#This Row],[T2_est77]:[T2_est91]])</f>
        <v>185</v>
      </c>
      <c r="F2398" s="7">
        <v>190</v>
      </c>
      <c r="G2398" s="7">
        <v>110</v>
      </c>
      <c r="H2398" s="7">
        <v>100</v>
      </c>
      <c r="I2398" s="7">
        <f>SUM(HousingProblemsTbl5[[#This Row],[T7_est109]:[T7_est151]])</f>
        <v>400</v>
      </c>
      <c r="J2398" s="5">
        <f>IFERROR(HousingProblemsTbl5[[#This Row],[Total Rental Units with Severe Housing Problems and Equal to or less than 80% AMI]]/HousingProblemsTbl5[[#This Row],[Total Rental Units Equal to or less than 80% AMI]], "-")</f>
        <v>0.46250000000000002</v>
      </c>
    </row>
    <row r="2399" spans="1:10" x14ac:dyDescent="0.2">
      <c r="A2399">
        <v>13225040301</v>
      </c>
      <c r="B2399" s="7">
        <v>15</v>
      </c>
      <c r="C2399" s="7">
        <v>10</v>
      </c>
      <c r="D2399" s="7">
        <v>0</v>
      </c>
      <c r="E2399" s="7">
        <f>SUM(HousingProblemsTbl5[[#This Row],[T2_est77]:[T2_est91]])</f>
        <v>25</v>
      </c>
      <c r="F2399" s="7">
        <v>50</v>
      </c>
      <c r="G2399" s="7">
        <v>120</v>
      </c>
      <c r="H2399" s="7">
        <v>10</v>
      </c>
      <c r="I2399" s="7">
        <f>SUM(HousingProblemsTbl5[[#This Row],[T7_est109]:[T7_est151]])</f>
        <v>180</v>
      </c>
      <c r="J2399" s="5">
        <f>IFERROR(HousingProblemsTbl5[[#This Row],[Total Rental Units with Severe Housing Problems and Equal to or less than 80% AMI]]/HousingProblemsTbl5[[#This Row],[Total Rental Units Equal to or less than 80% AMI]], "-")</f>
        <v>0.1388888888888889</v>
      </c>
    </row>
    <row r="2400" spans="1:10" x14ac:dyDescent="0.2">
      <c r="A2400">
        <v>13225040302</v>
      </c>
      <c r="B2400" s="7">
        <v>70</v>
      </c>
      <c r="C2400" s="7">
        <v>15</v>
      </c>
      <c r="D2400" s="7">
        <v>0</v>
      </c>
      <c r="E2400" s="7">
        <f>SUM(HousingProblemsTbl5[[#This Row],[T2_est77]:[T2_est91]])</f>
        <v>85</v>
      </c>
      <c r="F2400" s="7">
        <v>175</v>
      </c>
      <c r="G2400" s="7">
        <v>140</v>
      </c>
      <c r="H2400" s="7">
        <v>170</v>
      </c>
      <c r="I2400" s="7">
        <f>SUM(HousingProblemsTbl5[[#This Row],[T7_est109]:[T7_est151]])</f>
        <v>485</v>
      </c>
      <c r="J2400" s="5">
        <f>IFERROR(HousingProblemsTbl5[[#This Row],[Total Rental Units with Severe Housing Problems and Equal to or less than 80% AMI]]/HousingProblemsTbl5[[#This Row],[Total Rental Units Equal to or less than 80% AMI]], "-")</f>
        <v>0.17525773195876287</v>
      </c>
    </row>
    <row r="2401" spans="1:10" x14ac:dyDescent="0.2">
      <c r="A2401">
        <v>13225040400</v>
      </c>
      <c r="B2401" s="7">
        <v>100</v>
      </c>
      <c r="C2401" s="7">
        <v>30</v>
      </c>
      <c r="D2401" s="7">
        <v>15</v>
      </c>
      <c r="E2401" s="7">
        <f>SUM(HousingProblemsTbl5[[#This Row],[T2_est77]:[T2_est91]])</f>
        <v>145</v>
      </c>
      <c r="F2401" s="7">
        <v>230</v>
      </c>
      <c r="G2401" s="7">
        <v>120</v>
      </c>
      <c r="H2401" s="7">
        <v>340</v>
      </c>
      <c r="I2401" s="7">
        <f>SUM(HousingProblemsTbl5[[#This Row],[T7_est109]:[T7_est151]])</f>
        <v>690</v>
      </c>
      <c r="J2401" s="5">
        <f>IFERROR(HousingProblemsTbl5[[#This Row],[Total Rental Units with Severe Housing Problems and Equal to or less than 80% AMI]]/HousingProblemsTbl5[[#This Row],[Total Rental Units Equal to or less than 80% AMI]], "-")</f>
        <v>0.21014492753623187</v>
      </c>
    </row>
    <row r="2402" spans="1:10" x14ac:dyDescent="0.2">
      <c r="A2402">
        <v>13227050101</v>
      </c>
      <c r="B2402" s="7">
        <v>0</v>
      </c>
      <c r="C2402" s="7">
        <v>0</v>
      </c>
      <c r="D2402" s="7">
        <v>0</v>
      </c>
      <c r="E2402" s="7">
        <f>SUM(HousingProblemsTbl5[[#This Row],[T2_est77]:[T2_est91]])</f>
        <v>0</v>
      </c>
      <c r="F2402" s="7">
        <v>0</v>
      </c>
      <c r="G2402" s="7">
        <v>0</v>
      </c>
      <c r="H2402" s="7">
        <v>20</v>
      </c>
      <c r="I2402" s="7">
        <f>SUM(HousingProblemsTbl5[[#This Row],[T7_est109]:[T7_est151]])</f>
        <v>20</v>
      </c>
      <c r="J240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03" spans="1:10" x14ac:dyDescent="0.2">
      <c r="A2403">
        <v>13227050102</v>
      </c>
      <c r="B2403" s="7">
        <v>30</v>
      </c>
      <c r="C2403" s="7">
        <v>0</v>
      </c>
      <c r="D2403" s="7">
        <v>0</v>
      </c>
      <c r="E2403" s="7">
        <f>SUM(HousingProblemsTbl5[[#This Row],[T2_est77]:[T2_est91]])</f>
        <v>30</v>
      </c>
      <c r="F2403" s="7">
        <v>30</v>
      </c>
      <c r="G2403" s="7">
        <v>0</v>
      </c>
      <c r="H2403" s="7">
        <v>0</v>
      </c>
      <c r="I2403" s="7">
        <f>SUM(HousingProblemsTbl5[[#This Row],[T7_est109]:[T7_est151]])</f>
        <v>30</v>
      </c>
      <c r="J2403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404" spans="1:10" x14ac:dyDescent="0.2">
      <c r="A2404">
        <v>13227050201</v>
      </c>
      <c r="B2404" s="7">
        <v>325</v>
      </c>
      <c r="C2404" s="7">
        <v>20</v>
      </c>
      <c r="D2404" s="7">
        <v>0</v>
      </c>
      <c r="E2404" s="7">
        <f>SUM(HousingProblemsTbl5[[#This Row],[T2_est77]:[T2_est91]])</f>
        <v>345</v>
      </c>
      <c r="F2404" s="7">
        <v>325</v>
      </c>
      <c r="G2404" s="7">
        <v>120</v>
      </c>
      <c r="H2404" s="7">
        <v>40</v>
      </c>
      <c r="I2404" s="7">
        <f>SUM(HousingProblemsTbl5[[#This Row],[T7_est109]:[T7_est151]])</f>
        <v>485</v>
      </c>
      <c r="J2404" s="5">
        <f>IFERROR(HousingProblemsTbl5[[#This Row],[Total Rental Units with Severe Housing Problems and Equal to or less than 80% AMI]]/HousingProblemsTbl5[[#This Row],[Total Rental Units Equal to or less than 80% AMI]], "-")</f>
        <v>0.71134020618556704</v>
      </c>
    </row>
    <row r="2405" spans="1:10" x14ac:dyDescent="0.2">
      <c r="A2405">
        <v>13227050202</v>
      </c>
      <c r="B2405" s="7">
        <v>15</v>
      </c>
      <c r="C2405" s="7">
        <v>0</v>
      </c>
      <c r="D2405" s="7">
        <v>0</v>
      </c>
      <c r="E2405" s="7">
        <f>SUM(HousingProblemsTbl5[[#This Row],[T2_est77]:[T2_est91]])</f>
        <v>15</v>
      </c>
      <c r="F2405" s="7">
        <v>55</v>
      </c>
      <c r="G2405" s="7">
        <v>195</v>
      </c>
      <c r="H2405" s="7">
        <v>15</v>
      </c>
      <c r="I2405" s="7">
        <f>SUM(HousingProblemsTbl5[[#This Row],[T7_est109]:[T7_est151]])</f>
        <v>265</v>
      </c>
      <c r="J2405" s="5">
        <f>IFERROR(HousingProblemsTbl5[[#This Row],[Total Rental Units with Severe Housing Problems and Equal to or less than 80% AMI]]/HousingProblemsTbl5[[#This Row],[Total Rental Units Equal to or less than 80% AMI]], "-")</f>
        <v>5.6603773584905662E-2</v>
      </c>
    </row>
    <row r="2406" spans="1:10" x14ac:dyDescent="0.2">
      <c r="A2406">
        <v>13227050300</v>
      </c>
      <c r="B2406" s="7">
        <v>65</v>
      </c>
      <c r="C2406" s="7">
        <v>0</v>
      </c>
      <c r="D2406" s="7">
        <v>10</v>
      </c>
      <c r="E2406" s="7">
        <f>SUM(HousingProblemsTbl5[[#This Row],[T2_est77]:[T2_est91]])</f>
        <v>75</v>
      </c>
      <c r="F2406" s="7">
        <v>105</v>
      </c>
      <c r="G2406" s="7">
        <v>65</v>
      </c>
      <c r="H2406" s="7">
        <v>80</v>
      </c>
      <c r="I2406" s="7">
        <f>SUM(HousingProblemsTbl5[[#This Row],[T7_est109]:[T7_est151]])</f>
        <v>250</v>
      </c>
      <c r="J2406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2407" spans="1:10" x14ac:dyDescent="0.2">
      <c r="A2407">
        <v>13227050400</v>
      </c>
      <c r="B2407" s="7">
        <v>70</v>
      </c>
      <c r="C2407" s="7">
        <v>25</v>
      </c>
      <c r="D2407" s="7">
        <v>15</v>
      </c>
      <c r="E2407" s="7">
        <f>SUM(HousingProblemsTbl5[[#This Row],[T2_est77]:[T2_est91]])</f>
        <v>110</v>
      </c>
      <c r="F2407" s="7">
        <v>115</v>
      </c>
      <c r="G2407" s="7">
        <v>95</v>
      </c>
      <c r="H2407" s="7">
        <v>20</v>
      </c>
      <c r="I2407" s="7">
        <f>SUM(HousingProblemsTbl5[[#This Row],[T7_est109]:[T7_est151]])</f>
        <v>230</v>
      </c>
      <c r="J2407" s="5">
        <f>IFERROR(HousingProblemsTbl5[[#This Row],[Total Rental Units with Severe Housing Problems and Equal to or less than 80% AMI]]/HousingProblemsTbl5[[#This Row],[Total Rental Units Equal to or less than 80% AMI]], "-")</f>
        <v>0.47826086956521741</v>
      </c>
    </row>
    <row r="2408" spans="1:10" x14ac:dyDescent="0.2">
      <c r="A2408">
        <v>13227050500</v>
      </c>
      <c r="B2408" s="7">
        <v>85</v>
      </c>
      <c r="C2408" s="7">
        <v>0</v>
      </c>
      <c r="D2408" s="7">
        <v>10</v>
      </c>
      <c r="E2408" s="7">
        <f>SUM(HousingProblemsTbl5[[#This Row],[T2_est77]:[T2_est91]])</f>
        <v>95</v>
      </c>
      <c r="F2408" s="7">
        <v>125</v>
      </c>
      <c r="G2408" s="7">
        <v>50</v>
      </c>
      <c r="H2408" s="7">
        <v>180</v>
      </c>
      <c r="I2408" s="7">
        <f>SUM(HousingProblemsTbl5[[#This Row],[T7_est109]:[T7_est151]])</f>
        <v>355</v>
      </c>
      <c r="J2408" s="5">
        <f>IFERROR(HousingProblemsTbl5[[#This Row],[Total Rental Units with Severe Housing Problems and Equal to or less than 80% AMI]]/HousingProblemsTbl5[[#This Row],[Total Rental Units Equal to or less than 80% AMI]], "-")</f>
        <v>0.26760563380281688</v>
      </c>
    </row>
    <row r="2409" spans="1:10" x14ac:dyDescent="0.2">
      <c r="A2409">
        <v>13227050601</v>
      </c>
      <c r="B2409" s="7">
        <v>30</v>
      </c>
      <c r="C2409" s="7">
        <v>4</v>
      </c>
      <c r="D2409" s="7">
        <v>0</v>
      </c>
      <c r="E2409" s="7">
        <f>SUM(HousingProblemsTbl5[[#This Row],[T2_est77]:[T2_est91]])</f>
        <v>34</v>
      </c>
      <c r="F2409" s="7">
        <v>65</v>
      </c>
      <c r="G2409" s="7">
        <v>40</v>
      </c>
      <c r="H2409" s="7">
        <v>40</v>
      </c>
      <c r="I2409" s="7">
        <f>SUM(HousingProblemsTbl5[[#This Row],[T7_est109]:[T7_est151]])</f>
        <v>145</v>
      </c>
      <c r="J2409" s="5">
        <f>IFERROR(HousingProblemsTbl5[[#This Row],[Total Rental Units with Severe Housing Problems and Equal to or less than 80% AMI]]/HousingProblemsTbl5[[#This Row],[Total Rental Units Equal to or less than 80% AMI]], "-")</f>
        <v>0.23448275862068965</v>
      </c>
    </row>
    <row r="2410" spans="1:10" x14ac:dyDescent="0.2">
      <c r="A2410">
        <v>13227050602</v>
      </c>
      <c r="B2410" s="7">
        <v>0</v>
      </c>
      <c r="C2410" s="7">
        <v>25</v>
      </c>
      <c r="D2410" s="7">
        <v>0</v>
      </c>
      <c r="E2410" s="7">
        <f>SUM(HousingProblemsTbl5[[#This Row],[T2_est77]:[T2_est91]])</f>
        <v>25</v>
      </c>
      <c r="F2410" s="7">
        <v>0</v>
      </c>
      <c r="G2410" s="7">
        <v>25</v>
      </c>
      <c r="H2410" s="7">
        <v>0</v>
      </c>
      <c r="I2410" s="7">
        <f>SUM(HousingProblemsTbl5[[#This Row],[T7_est109]:[T7_est151]])</f>
        <v>25</v>
      </c>
      <c r="J2410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411" spans="1:10" x14ac:dyDescent="0.2">
      <c r="A2411">
        <v>13229960100</v>
      </c>
      <c r="B2411" s="7">
        <v>40</v>
      </c>
      <c r="C2411" s="7">
        <v>10</v>
      </c>
      <c r="D2411" s="7">
        <v>0</v>
      </c>
      <c r="E2411" s="7">
        <f>SUM(HousingProblemsTbl5[[#This Row],[T2_est77]:[T2_est91]])</f>
        <v>50</v>
      </c>
      <c r="F2411" s="7">
        <v>55</v>
      </c>
      <c r="G2411" s="7">
        <v>60</v>
      </c>
      <c r="H2411" s="7">
        <v>30</v>
      </c>
      <c r="I2411" s="7">
        <f>SUM(HousingProblemsTbl5[[#This Row],[T7_est109]:[T7_est151]])</f>
        <v>145</v>
      </c>
      <c r="J2411" s="5">
        <f>IFERROR(HousingProblemsTbl5[[#This Row],[Total Rental Units with Severe Housing Problems and Equal to or less than 80% AMI]]/HousingProblemsTbl5[[#This Row],[Total Rental Units Equal to or less than 80% AMI]], "-")</f>
        <v>0.34482758620689657</v>
      </c>
    </row>
    <row r="2412" spans="1:10" x14ac:dyDescent="0.2">
      <c r="A2412">
        <v>13229960200</v>
      </c>
      <c r="B2412" s="7">
        <v>0</v>
      </c>
      <c r="C2412" s="7">
        <v>0</v>
      </c>
      <c r="D2412" s="7">
        <v>0</v>
      </c>
      <c r="E2412" s="7">
        <f>SUM(HousingProblemsTbl5[[#This Row],[T2_est77]:[T2_est91]])</f>
        <v>0</v>
      </c>
      <c r="F2412" s="7">
        <v>4</v>
      </c>
      <c r="G2412" s="7">
        <v>30</v>
      </c>
      <c r="H2412" s="7">
        <v>0</v>
      </c>
      <c r="I2412" s="7">
        <f>SUM(HousingProblemsTbl5[[#This Row],[T7_est109]:[T7_est151]])</f>
        <v>34</v>
      </c>
      <c r="J241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13" spans="1:10" x14ac:dyDescent="0.2">
      <c r="A2413">
        <v>13229960301</v>
      </c>
      <c r="B2413" s="7">
        <v>50</v>
      </c>
      <c r="C2413" s="7">
        <v>15</v>
      </c>
      <c r="D2413" s="7">
        <v>0</v>
      </c>
      <c r="E2413" s="7">
        <f>SUM(HousingProblemsTbl5[[#This Row],[T2_est77]:[T2_est91]])</f>
        <v>65</v>
      </c>
      <c r="F2413" s="7">
        <v>60</v>
      </c>
      <c r="G2413" s="7">
        <v>65</v>
      </c>
      <c r="H2413" s="7">
        <v>120</v>
      </c>
      <c r="I2413" s="7">
        <f>SUM(HousingProblemsTbl5[[#This Row],[T7_est109]:[T7_est151]])</f>
        <v>245</v>
      </c>
      <c r="J2413" s="5">
        <f>IFERROR(HousingProblemsTbl5[[#This Row],[Total Rental Units with Severe Housing Problems and Equal to or less than 80% AMI]]/HousingProblemsTbl5[[#This Row],[Total Rental Units Equal to or less than 80% AMI]], "-")</f>
        <v>0.26530612244897961</v>
      </c>
    </row>
    <row r="2414" spans="1:10" x14ac:dyDescent="0.2">
      <c r="A2414">
        <v>13229960302</v>
      </c>
      <c r="B2414" s="7">
        <v>30</v>
      </c>
      <c r="C2414" s="7">
        <v>0</v>
      </c>
      <c r="D2414" s="7">
        <v>0</v>
      </c>
      <c r="E2414" s="7">
        <f>SUM(HousingProblemsTbl5[[#This Row],[T2_est77]:[T2_est91]])</f>
        <v>30</v>
      </c>
      <c r="F2414" s="7">
        <v>30</v>
      </c>
      <c r="G2414" s="7">
        <v>65</v>
      </c>
      <c r="H2414" s="7">
        <v>10</v>
      </c>
      <c r="I2414" s="7">
        <f>SUM(HousingProblemsTbl5[[#This Row],[T7_est109]:[T7_est151]])</f>
        <v>105</v>
      </c>
      <c r="J2414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2415" spans="1:10" x14ac:dyDescent="0.2">
      <c r="A2415">
        <v>13229960401</v>
      </c>
      <c r="B2415" s="7">
        <v>20</v>
      </c>
      <c r="C2415" s="7">
        <v>0</v>
      </c>
      <c r="D2415" s="7">
        <v>0</v>
      </c>
      <c r="E2415" s="7">
        <f>SUM(HousingProblemsTbl5[[#This Row],[T2_est77]:[T2_est91]])</f>
        <v>20</v>
      </c>
      <c r="F2415" s="7">
        <v>35</v>
      </c>
      <c r="G2415" s="7">
        <v>150</v>
      </c>
      <c r="H2415" s="7">
        <v>55</v>
      </c>
      <c r="I2415" s="7">
        <f>SUM(HousingProblemsTbl5[[#This Row],[T7_est109]:[T7_est151]])</f>
        <v>240</v>
      </c>
      <c r="J2415" s="5">
        <f>IFERROR(HousingProblemsTbl5[[#This Row],[Total Rental Units with Severe Housing Problems and Equal to or less than 80% AMI]]/HousingProblemsTbl5[[#This Row],[Total Rental Units Equal to or less than 80% AMI]], "-")</f>
        <v>8.3333333333333329E-2</v>
      </c>
    </row>
    <row r="2416" spans="1:10" x14ac:dyDescent="0.2">
      <c r="A2416">
        <v>13229960402</v>
      </c>
      <c r="B2416" s="7">
        <v>0</v>
      </c>
      <c r="C2416" s="7">
        <v>0</v>
      </c>
      <c r="D2416" s="7">
        <v>0</v>
      </c>
      <c r="E2416" s="7">
        <f>SUM(HousingProblemsTbl5[[#This Row],[T2_est77]:[T2_est91]])</f>
        <v>0</v>
      </c>
      <c r="F2416" s="7">
        <v>35</v>
      </c>
      <c r="G2416" s="7">
        <v>40</v>
      </c>
      <c r="H2416" s="7">
        <v>105</v>
      </c>
      <c r="I2416" s="7">
        <f>SUM(HousingProblemsTbl5[[#This Row],[T7_est109]:[T7_est151]])</f>
        <v>180</v>
      </c>
      <c r="J241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17" spans="1:10" x14ac:dyDescent="0.2">
      <c r="A2417">
        <v>13231010101</v>
      </c>
      <c r="B2417" s="7">
        <v>35</v>
      </c>
      <c r="C2417" s="7">
        <v>10</v>
      </c>
      <c r="D2417" s="7">
        <v>0</v>
      </c>
      <c r="E2417" s="7">
        <f>SUM(HousingProblemsTbl5[[#This Row],[T2_est77]:[T2_est91]])</f>
        <v>45</v>
      </c>
      <c r="F2417" s="7">
        <v>75</v>
      </c>
      <c r="G2417" s="7">
        <v>15</v>
      </c>
      <c r="H2417" s="7">
        <v>15</v>
      </c>
      <c r="I2417" s="7">
        <f>SUM(HousingProblemsTbl5[[#This Row],[T7_est109]:[T7_est151]])</f>
        <v>105</v>
      </c>
      <c r="J2417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418" spans="1:10" x14ac:dyDescent="0.2">
      <c r="A2418">
        <v>13231010102</v>
      </c>
      <c r="B2418" s="7">
        <v>15</v>
      </c>
      <c r="C2418" s="7">
        <v>15</v>
      </c>
      <c r="D2418" s="7">
        <v>0</v>
      </c>
      <c r="E2418" s="7">
        <f>SUM(HousingProblemsTbl5[[#This Row],[T2_est77]:[T2_est91]])</f>
        <v>30</v>
      </c>
      <c r="F2418" s="7">
        <v>75</v>
      </c>
      <c r="G2418" s="7">
        <v>35</v>
      </c>
      <c r="H2418" s="7">
        <v>50</v>
      </c>
      <c r="I2418" s="7">
        <f>SUM(HousingProblemsTbl5[[#This Row],[T7_est109]:[T7_est151]])</f>
        <v>160</v>
      </c>
      <c r="J2418" s="5">
        <f>IFERROR(HousingProblemsTbl5[[#This Row],[Total Rental Units with Severe Housing Problems and Equal to or less than 80% AMI]]/HousingProblemsTbl5[[#This Row],[Total Rental Units Equal to or less than 80% AMI]], "-")</f>
        <v>0.1875</v>
      </c>
    </row>
    <row r="2419" spans="1:10" x14ac:dyDescent="0.2">
      <c r="A2419">
        <v>13231010200</v>
      </c>
      <c r="B2419" s="7">
        <v>30</v>
      </c>
      <c r="C2419" s="7">
        <v>0</v>
      </c>
      <c r="D2419" s="7">
        <v>0</v>
      </c>
      <c r="E2419" s="7">
        <f>SUM(HousingProblemsTbl5[[#This Row],[T2_est77]:[T2_est91]])</f>
        <v>30</v>
      </c>
      <c r="F2419" s="7">
        <v>50</v>
      </c>
      <c r="G2419" s="7">
        <v>50</v>
      </c>
      <c r="H2419" s="7">
        <v>15</v>
      </c>
      <c r="I2419" s="7">
        <f>SUM(HousingProblemsTbl5[[#This Row],[T7_est109]:[T7_est151]])</f>
        <v>115</v>
      </c>
      <c r="J2419" s="5">
        <f>IFERROR(HousingProblemsTbl5[[#This Row],[Total Rental Units with Severe Housing Problems and Equal to or less than 80% AMI]]/HousingProblemsTbl5[[#This Row],[Total Rental Units Equal to or less than 80% AMI]], "-")</f>
        <v>0.2608695652173913</v>
      </c>
    </row>
    <row r="2420" spans="1:10" x14ac:dyDescent="0.2">
      <c r="A2420">
        <v>13231010300</v>
      </c>
      <c r="B2420" s="7">
        <v>25</v>
      </c>
      <c r="C2420" s="7">
        <v>15</v>
      </c>
      <c r="D2420" s="7">
        <v>0</v>
      </c>
      <c r="E2420" s="7">
        <f>SUM(HousingProblemsTbl5[[#This Row],[T2_est77]:[T2_est91]])</f>
        <v>40</v>
      </c>
      <c r="F2420" s="7">
        <v>30</v>
      </c>
      <c r="G2420" s="7">
        <v>70</v>
      </c>
      <c r="H2420" s="7">
        <v>50</v>
      </c>
      <c r="I2420" s="7">
        <f>SUM(HousingProblemsTbl5[[#This Row],[T7_est109]:[T7_est151]])</f>
        <v>150</v>
      </c>
      <c r="J2420" s="5">
        <f>IFERROR(HousingProblemsTbl5[[#This Row],[Total Rental Units with Severe Housing Problems and Equal to or less than 80% AMI]]/HousingProblemsTbl5[[#This Row],[Total Rental Units Equal to or less than 80% AMI]], "-")</f>
        <v>0.26666666666666666</v>
      </c>
    </row>
    <row r="2421" spans="1:10" x14ac:dyDescent="0.2">
      <c r="A2421">
        <v>13231010400</v>
      </c>
      <c r="B2421" s="7">
        <v>10</v>
      </c>
      <c r="C2421" s="7">
        <v>20</v>
      </c>
      <c r="D2421" s="7">
        <v>4</v>
      </c>
      <c r="E2421" s="7">
        <f>SUM(HousingProblemsTbl5[[#This Row],[T2_est77]:[T2_est91]])</f>
        <v>34</v>
      </c>
      <c r="F2421" s="7">
        <v>20</v>
      </c>
      <c r="G2421" s="7">
        <v>75</v>
      </c>
      <c r="H2421" s="7">
        <v>40</v>
      </c>
      <c r="I2421" s="7">
        <f>SUM(HousingProblemsTbl5[[#This Row],[T7_est109]:[T7_est151]])</f>
        <v>135</v>
      </c>
      <c r="J2421" s="5">
        <f>IFERROR(HousingProblemsTbl5[[#This Row],[Total Rental Units with Severe Housing Problems and Equal to or less than 80% AMI]]/HousingProblemsTbl5[[#This Row],[Total Rental Units Equal to or less than 80% AMI]], "-")</f>
        <v>0.25185185185185183</v>
      </c>
    </row>
    <row r="2422" spans="1:10" x14ac:dyDescent="0.2">
      <c r="A2422">
        <v>13233010100</v>
      </c>
      <c r="B2422" s="7">
        <v>40</v>
      </c>
      <c r="C2422" s="7">
        <v>45</v>
      </c>
      <c r="D2422" s="7">
        <v>55</v>
      </c>
      <c r="E2422" s="7">
        <f>SUM(HousingProblemsTbl5[[#This Row],[T2_est77]:[T2_est91]])</f>
        <v>140</v>
      </c>
      <c r="F2422" s="7">
        <v>50</v>
      </c>
      <c r="G2422" s="7">
        <v>115</v>
      </c>
      <c r="H2422" s="7">
        <v>320</v>
      </c>
      <c r="I2422" s="7">
        <f>SUM(HousingProblemsTbl5[[#This Row],[T7_est109]:[T7_est151]])</f>
        <v>485</v>
      </c>
      <c r="J2422" s="5">
        <f>IFERROR(HousingProblemsTbl5[[#This Row],[Total Rental Units with Severe Housing Problems and Equal to or less than 80% AMI]]/HousingProblemsTbl5[[#This Row],[Total Rental Units Equal to or less than 80% AMI]], "-")</f>
        <v>0.28865979381443296</v>
      </c>
    </row>
    <row r="2423" spans="1:10" x14ac:dyDescent="0.2">
      <c r="A2423">
        <v>13233010201</v>
      </c>
      <c r="B2423" s="7">
        <v>145</v>
      </c>
      <c r="C2423" s="7">
        <v>25</v>
      </c>
      <c r="D2423" s="7">
        <v>0</v>
      </c>
      <c r="E2423" s="7">
        <f>SUM(HousingProblemsTbl5[[#This Row],[T2_est77]:[T2_est91]])</f>
        <v>170</v>
      </c>
      <c r="F2423" s="7">
        <v>185</v>
      </c>
      <c r="G2423" s="7">
        <v>70</v>
      </c>
      <c r="H2423" s="7">
        <v>85</v>
      </c>
      <c r="I2423" s="7">
        <f>SUM(HousingProblemsTbl5[[#This Row],[T7_est109]:[T7_est151]])</f>
        <v>340</v>
      </c>
      <c r="J2423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424" spans="1:10" x14ac:dyDescent="0.2">
      <c r="A2424">
        <v>13233010202</v>
      </c>
      <c r="B2424" s="7">
        <v>0</v>
      </c>
      <c r="C2424" s="7">
        <v>0</v>
      </c>
      <c r="D2424" s="7">
        <v>0</v>
      </c>
      <c r="E2424" s="7">
        <f>SUM(HousingProblemsTbl5[[#This Row],[T2_est77]:[T2_est91]])</f>
        <v>0</v>
      </c>
      <c r="F2424" s="7">
        <v>20</v>
      </c>
      <c r="G2424" s="7">
        <v>0</v>
      </c>
      <c r="H2424" s="7">
        <v>45</v>
      </c>
      <c r="I2424" s="7">
        <f>SUM(HousingProblemsTbl5[[#This Row],[T7_est109]:[T7_est151]])</f>
        <v>65</v>
      </c>
      <c r="J242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25" spans="1:10" x14ac:dyDescent="0.2">
      <c r="A2425">
        <v>13233010300</v>
      </c>
      <c r="B2425" s="7">
        <v>85</v>
      </c>
      <c r="C2425" s="7">
        <v>65</v>
      </c>
      <c r="D2425" s="7">
        <v>0</v>
      </c>
      <c r="E2425" s="7">
        <f>SUM(HousingProblemsTbl5[[#This Row],[T2_est77]:[T2_est91]])</f>
        <v>150</v>
      </c>
      <c r="F2425" s="7">
        <v>110</v>
      </c>
      <c r="G2425" s="7">
        <v>140</v>
      </c>
      <c r="H2425" s="7">
        <v>65</v>
      </c>
      <c r="I2425" s="7">
        <f>SUM(HousingProblemsTbl5[[#This Row],[T7_est109]:[T7_est151]])</f>
        <v>315</v>
      </c>
      <c r="J2425" s="5">
        <f>IFERROR(HousingProblemsTbl5[[#This Row],[Total Rental Units with Severe Housing Problems and Equal to or less than 80% AMI]]/HousingProblemsTbl5[[#This Row],[Total Rental Units Equal to or less than 80% AMI]], "-")</f>
        <v>0.47619047619047616</v>
      </c>
    </row>
    <row r="2426" spans="1:10" x14ac:dyDescent="0.2">
      <c r="A2426">
        <v>13233010400</v>
      </c>
      <c r="B2426" s="7">
        <v>55</v>
      </c>
      <c r="C2426" s="7">
        <v>140</v>
      </c>
      <c r="D2426" s="7">
        <v>0</v>
      </c>
      <c r="E2426" s="7">
        <f>SUM(HousingProblemsTbl5[[#This Row],[T2_est77]:[T2_est91]])</f>
        <v>195</v>
      </c>
      <c r="F2426" s="7">
        <v>135</v>
      </c>
      <c r="G2426" s="7">
        <v>350</v>
      </c>
      <c r="H2426" s="7">
        <v>185</v>
      </c>
      <c r="I2426" s="7">
        <f>SUM(HousingProblemsTbl5[[#This Row],[T7_est109]:[T7_est151]])</f>
        <v>670</v>
      </c>
      <c r="J2426" s="5">
        <f>IFERROR(HousingProblemsTbl5[[#This Row],[Total Rental Units with Severe Housing Problems and Equal to or less than 80% AMI]]/HousingProblemsTbl5[[#This Row],[Total Rental Units Equal to or less than 80% AMI]], "-")</f>
        <v>0.29104477611940299</v>
      </c>
    </row>
    <row r="2427" spans="1:10" x14ac:dyDescent="0.2">
      <c r="A2427">
        <v>13233010500</v>
      </c>
      <c r="B2427" s="7">
        <v>165</v>
      </c>
      <c r="C2427" s="7">
        <v>135</v>
      </c>
      <c r="D2427" s="7">
        <v>15</v>
      </c>
      <c r="E2427" s="7">
        <f>SUM(HousingProblemsTbl5[[#This Row],[T2_est77]:[T2_est91]])</f>
        <v>315</v>
      </c>
      <c r="F2427" s="7">
        <v>250</v>
      </c>
      <c r="G2427" s="7">
        <v>230</v>
      </c>
      <c r="H2427" s="7">
        <v>235</v>
      </c>
      <c r="I2427" s="7">
        <f>SUM(HousingProblemsTbl5[[#This Row],[T7_est109]:[T7_est151]])</f>
        <v>715</v>
      </c>
      <c r="J2427" s="5">
        <f>IFERROR(HousingProblemsTbl5[[#This Row],[Total Rental Units with Severe Housing Problems and Equal to or less than 80% AMI]]/HousingProblemsTbl5[[#This Row],[Total Rental Units Equal to or less than 80% AMI]], "-")</f>
        <v>0.44055944055944057</v>
      </c>
    </row>
    <row r="2428" spans="1:10" x14ac:dyDescent="0.2">
      <c r="A2428">
        <v>13233010600</v>
      </c>
      <c r="B2428" s="7">
        <v>135</v>
      </c>
      <c r="C2428" s="7">
        <v>10</v>
      </c>
      <c r="D2428" s="7">
        <v>0</v>
      </c>
      <c r="E2428" s="7">
        <f>SUM(HousingProblemsTbl5[[#This Row],[T2_est77]:[T2_est91]])</f>
        <v>145</v>
      </c>
      <c r="F2428" s="7">
        <v>190</v>
      </c>
      <c r="G2428" s="7">
        <v>25</v>
      </c>
      <c r="H2428" s="7">
        <v>15</v>
      </c>
      <c r="I2428" s="7">
        <f>SUM(HousingProblemsTbl5[[#This Row],[T7_est109]:[T7_est151]])</f>
        <v>230</v>
      </c>
      <c r="J2428" s="5">
        <f>IFERROR(HousingProblemsTbl5[[#This Row],[Total Rental Units with Severe Housing Problems and Equal to or less than 80% AMI]]/HousingProblemsTbl5[[#This Row],[Total Rental Units Equal to or less than 80% AMI]], "-")</f>
        <v>0.63043478260869568</v>
      </c>
    </row>
    <row r="2429" spans="1:10" x14ac:dyDescent="0.2">
      <c r="A2429">
        <v>13233010700</v>
      </c>
      <c r="B2429" s="7">
        <v>240</v>
      </c>
      <c r="C2429" s="7">
        <v>65</v>
      </c>
      <c r="D2429" s="7">
        <v>0</v>
      </c>
      <c r="E2429" s="7">
        <f>SUM(HousingProblemsTbl5[[#This Row],[T2_est77]:[T2_est91]])</f>
        <v>305</v>
      </c>
      <c r="F2429" s="7">
        <v>350</v>
      </c>
      <c r="G2429" s="7">
        <v>215</v>
      </c>
      <c r="H2429" s="7">
        <v>90</v>
      </c>
      <c r="I2429" s="7">
        <f>SUM(HousingProblemsTbl5[[#This Row],[T7_est109]:[T7_est151]])</f>
        <v>655</v>
      </c>
      <c r="J2429" s="5">
        <f>IFERROR(HousingProblemsTbl5[[#This Row],[Total Rental Units with Severe Housing Problems and Equal to or less than 80% AMI]]/HousingProblemsTbl5[[#This Row],[Total Rental Units Equal to or less than 80% AMI]], "-")</f>
        <v>0.46564885496183206</v>
      </c>
    </row>
    <row r="2430" spans="1:10" x14ac:dyDescent="0.2">
      <c r="A2430">
        <v>13235950100</v>
      </c>
      <c r="B2430" s="7">
        <v>10</v>
      </c>
      <c r="C2430" s="7">
        <v>4</v>
      </c>
      <c r="D2430" s="7">
        <v>0</v>
      </c>
      <c r="E2430" s="7">
        <f>SUM(HousingProblemsTbl5[[#This Row],[T2_est77]:[T2_est91]])</f>
        <v>14</v>
      </c>
      <c r="F2430" s="7">
        <v>10</v>
      </c>
      <c r="G2430" s="7">
        <v>4</v>
      </c>
      <c r="H2430" s="7">
        <v>4</v>
      </c>
      <c r="I2430" s="7">
        <f>SUM(HousingProblemsTbl5[[#This Row],[T7_est109]:[T7_est151]])</f>
        <v>18</v>
      </c>
      <c r="J2430" s="5">
        <f>IFERROR(HousingProblemsTbl5[[#This Row],[Total Rental Units with Severe Housing Problems and Equal to or less than 80% AMI]]/HousingProblemsTbl5[[#This Row],[Total Rental Units Equal to or less than 80% AMI]], "-")</f>
        <v>0.77777777777777779</v>
      </c>
    </row>
    <row r="2431" spans="1:10" x14ac:dyDescent="0.2">
      <c r="A2431">
        <v>13235950201</v>
      </c>
      <c r="B2431" s="7">
        <v>275</v>
      </c>
      <c r="C2431" s="7">
        <v>170</v>
      </c>
      <c r="D2431" s="7">
        <v>0</v>
      </c>
      <c r="E2431" s="7">
        <f>SUM(HousingProblemsTbl5[[#This Row],[T2_est77]:[T2_est91]])</f>
        <v>445</v>
      </c>
      <c r="F2431" s="7">
        <v>295</v>
      </c>
      <c r="G2431" s="7">
        <v>340</v>
      </c>
      <c r="H2431" s="7">
        <v>60</v>
      </c>
      <c r="I2431" s="7">
        <f>SUM(HousingProblemsTbl5[[#This Row],[T7_est109]:[T7_est151]])</f>
        <v>695</v>
      </c>
      <c r="J2431" s="5">
        <f>IFERROR(HousingProblemsTbl5[[#This Row],[Total Rental Units with Severe Housing Problems and Equal to or less than 80% AMI]]/HousingProblemsTbl5[[#This Row],[Total Rental Units Equal to or less than 80% AMI]], "-")</f>
        <v>0.64028776978417268</v>
      </c>
    </row>
    <row r="2432" spans="1:10" x14ac:dyDescent="0.2">
      <c r="A2432">
        <v>13235950202</v>
      </c>
      <c r="B2432" s="7">
        <v>30</v>
      </c>
      <c r="C2432" s="7">
        <v>0</v>
      </c>
      <c r="D2432" s="7">
        <v>0</v>
      </c>
      <c r="E2432" s="7">
        <f>SUM(HousingProblemsTbl5[[#This Row],[T2_est77]:[T2_est91]])</f>
        <v>30</v>
      </c>
      <c r="F2432" s="7">
        <v>40</v>
      </c>
      <c r="G2432" s="7">
        <v>40</v>
      </c>
      <c r="H2432" s="7">
        <v>60</v>
      </c>
      <c r="I2432" s="7">
        <f>SUM(HousingProblemsTbl5[[#This Row],[T7_est109]:[T7_est151]])</f>
        <v>140</v>
      </c>
      <c r="J2432" s="5">
        <f>IFERROR(HousingProblemsTbl5[[#This Row],[Total Rental Units with Severe Housing Problems and Equal to or less than 80% AMI]]/HousingProblemsTbl5[[#This Row],[Total Rental Units Equal to or less than 80% AMI]], "-")</f>
        <v>0.21428571428571427</v>
      </c>
    </row>
    <row r="2433" spans="1:10" x14ac:dyDescent="0.2">
      <c r="A2433">
        <v>13235950300</v>
      </c>
      <c r="B2433" s="7">
        <v>0</v>
      </c>
      <c r="C2433" s="7">
        <v>0</v>
      </c>
      <c r="D2433" s="7">
        <v>0</v>
      </c>
      <c r="E2433" s="7">
        <f>SUM(HousingProblemsTbl5[[#This Row],[T2_est77]:[T2_est91]])</f>
        <v>0</v>
      </c>
      <c r="F2433" s="7">
        <v>0</v>
      </c>
      <c r="G2433" s="7">
        <v>10</v>
      </c>
      <c r="H2433" s="7">
        <v>25</v>
      </c>
      <c r="I2433" s="7">
        <f>SUM(HousingProblemsTbl5[[#This Row],[T7_est109]:[T7_est151]])</f>
        <v>35</v>
      </c>
      <c r="J243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34" spans="1:10" x14ac:dyDescent="0.2">
      <c r="A2434">
        <v>13237960101</v>
      </c>
      <c r="B2434" s="7">
        <v>15</v>
      </c>
      <c r="C2434" s="7">
        <v>140</v>
      </c>
      <c r="D2434" s="7">
        <v>0</v>
      </c>
      <c r="E2434" s="7">
        <f>SUM(HousingProblemsTbl5[[#This Row],[T2_est77]:[T2_est91]])</f>
        <v>155</v>
      </c>
      <c r="F2434" s="7">
        <v>15</v>
      </c>
      <c r="G2434" s="7">
        <v>190</v>
      </c>
      <c r="H2434" s="7">
        <v>15</v>
      </c>
      <c r="I2434" s="7">
        <f>SUM(HousingProblemsTbl5[[#This Row],[T7_est109]:[T7_est151]])</f>
        <v>220</v>
      </c>
      <c r="J2434" s="5">
        <f>IFERROR(HousingProblemsTbl5[[#This Row],[Total Rental Units with Severe Housing Problems and Equal to or less than 80% AMI]]/HousingProblemsTbl5[[#This Row],[Total Rental Units Equal to or less than 80% AMI]], "-")</f>
        <v>0.70454545454545459</v>
      </c>
    </row>
    <row r="2435" spans="1:10" x14ac:dyDescent="0.2">
      <c r="A2435">
        <v>13237960103</v>
      </c>
      <c r="B2435" s="7">
        <v>15</v>
      </c>
      <c r="C2435" s="7">
        <v>0</v>
      </c>
      <c r="D2435" s="7">
        <v>110</v>
      </c>
      <c r="E2435" s="7">
        <f>SUM(HousingProblemsTbl5[[#This Row],[T2_est77]:[T2_est91]])</f>
        <v>125</v>
      </c>
      <c r="F2435" s="7">
        <v>60</v>
      </c>
      <c r="G2435" s="7">
        <v>20</v>
      </c>
      <c r="H2435" s="7">
        <v>155</v>
      </c>
      <c r="I2435" s="7">
        <f>SUM(HousingProblemsTbl5[[#This Row],[T7_est109]:[T7_est151]])</f>
        <v>235</v>
      </c>
      <c r="J2435" s="5">
        <f>IFERROR(HousingProblemsTbl5[[#This Row],[Total Rental Units with Severe Housing Problems and Equal to or less than 80% AMI]]/HousingProblemsTbl5[[#This Row],[Total Rental Units Equal to or less than 80% AMI]], "-")</f>
        <v>0.53191489361702127</v>
      </c>
    </row>
    <row r="2436" spans="1:10" x14ac:dyDescent="0.2">
      <c r="A2436">
        <v>13237960104</v>
      </c>
      <c r="B2436" s="7">
        <v>55</v>
      </c>
      <c r="C2436" s="7">
        <v>0</v>
      </c>
      <c r="D2436" s="7">
        <v>0</v>
      </c>
      <c r="E2436" s="7">
        <f>SUM(HousingProblemsTbl5[[#This Row],[T2_est77]:[T2_est91]])</f>
        <v>55</v>
      </c>
      <c r="F2436" s="7">
        <v>75</v>
      </c>
      <c r="G2436" s="7">
        <v>0</v>
      </c>
      <c r="H2436" s="7">
        <v>75</v>
      </c>
      <c r="I2436" s="7">
        <f>SUM(HousingProblemsTbl5[[#This Row],[T7_est109]:[T7_est151]])</f>
        <v>150</v>
      </c>
      <c r="J2436" s="5">
        <f>IFERROR(HousingProblemsTbl5[[#This Row],[Total Rental Units with Severe Housing Problems and Equal to or less than 80% AMI]]/HousingProblemsTbl5[[#This Row],[Total Rental Units Equal to or less than 80% AMI]], "-")</f>
        <v>0.36666666666666664</v>
      </c>
    </row>
    <row r="2437" spans="1:10" x14ac:dyDescent="0.2">
      <c r="A2437">
        <v>13237960201</v>
      </c>
      <c r="B2437" s="7">
        <v>15</v>
      </c>
      <c r="C2437" s="7">
        <v>0</v>
      </c>
      <c r="D2437" s="7">
        <v>0</v>
      </c>
      <c r="E2437" s="7">
        <f>SUM(HousingProblemsTbl5[[#This Row],[T2_est77]:[T2_est91]])</f>
        <v>15</v>
      </c>
      <c r="F2437" s="7">
        <v>25</v>
      </c>
      <c r="G2437" s="7">
        <v>25</v>
      </c>
      <c r="H2437" s="7">
        <v>60</v>
      </c>
      <c r="I2437" s="7">
        <f>SUM(HousingProblemsTbl5[[#This Row],[T7_est109]:[T7_est151]])</f>
        <v>110</v>
      </c>
      <c r="J2437" s="5">
        <f>IFERROR(HousingProblemsTbl5[[#This Row],[Total Rental Units with Severe Housing Problems and Equal to or less than 80% AMI]]/HousingProblemsTbl5[[#This Row],[Total Rental Units Equal to or less than 80% AMI]], "-")</f>
        <v>0.13636363636363635</v>
      </c>
    </row>
    <row r="2438" spans="1:10" x14ac:dyDescent="0.2">
      <c r="A2438">
        <v>13237960203</v>
      </c>
      <c r="B2438" s="7">
        <v>15</v>
      </c>
      <c r="C2438" s="7">
        <v>0</v>
      </c>
      <c r="D2438" s="7">
        <v>40</v>
      </c>
      <c r="E2438" s="7">
        <f>SUM(HousingProblemsTbl5[[#This Row],[T2_est77]:[T2_est91]])</f>
        <v>55</v>
      </c>
      <c r="F2438" s="7">
        <v>65</v>
      </c>
      <c r="G2438" s="7">
        <v>185</v>
      </c>
      <c r="H2438" s="7">
        <v>40</v>
      </c>
      <c r="I2438" s="7">
        <f>SUM(HousingProblemsTbl5[[#This Row],[T7_est109]:[T7_est151]])</f>
        <v>290</v>
      </c>
      <c r="J2438" s="5">
        <f>IFERROR(HousingProblemsTbl5[[#This Row],[Total Rental Units with Severe Housing Problems and Equal to or less than 80% AMI]]/HousingProblemsTbl5[[#This Row],[Total Rental Units Equal to or less than 80% AMI]], "-")</f>
        <v>0.18965517241379309</v>
      </c>
    </row>
    <row r="2439" spans="1:10" x14ac:dyDescent="0.2">
      <c r="A2439">
        <v>13237960204</v>
      </c>
      <c r="B2439" s="7">
        <v>135</v>
      </c>
      <c r="C2439" s="7">
        <v>0</v>
      </c>
      <c r="D2439" s="7">
        <v>0</v>
      </c>
      <c r="E2439" s="7">
        <f>SUM(HousingProblemsTbl5[[#This Row],[T2_est77]:[T2_est91]])</f>
        <v>135</v>
      </c>
      <c r="F2439" s="7">
        <v>155</v>
      </c>
      <c r="G2439" s="7">
        <v>0</v>
      </c>
      <c r="H2439" s="7">
        <v>175</v>
      </c>
      <c r="I2439" s="7">
        <f>SUM(HousingProblemsTbl5[[#This Row],[T7_est109]:[T7_est151]])</f>
        <v>330</v>
      </c>
      <c r="J2439" s="5">
        <f>IFERROR(HousingProblemsTbl5[[#This Row],[Total Rental Units with Severe Housing Problems and Equal to or less than 80% AMI]]/HousingProblemsTbl5[[#This Row],[Total Rental Units Equal to or less than 80% AMI]], "-")</f>
        <v>0.40909090909090912</v>
      </c>
    </row>
    <row r="2440" spans="1:10" x14ac:dyDescent="0.2">
      <c r="A2440">
        <v>13237960301</v>
      </c>
      <c r="B2440" s="7">
        <v>0</v>
      </c>
      <c r="C2440" s="7">
        <v>0</v>
      </c>
      <c r="D2440" s="7">
        <v>0</v>
      </c>
      <c r="E2440" s="7">
        <f>SUM(HousingProblemsTbl5[[#This Row],[T2_est77]:[T2_est91]])</f>
        <v>0</v>
      </c>
      <c r="F2440" s="7">
        <v>40</v>
      </c>
      <c r="G2440" s="7">
        <v>0</v>
      </c>
      <c r="H2440" s="7">
        <v>105</v>
      </c>
      <c r="I2440" s="7">
        <f>SUM(HousingProblemsTbl5[[#This Row],[T7_est109]:[T7_est151]])</f>
        <v>145</v>
      </c>
      <c r="J244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41" spans="1:10" x14ac:dyDescent="0.2">
      <c r="A2441">
        <v>13237960302</v>
      </c>
      <c r="B2441" s="7">
        <v>0</v>
      </c>
      <c r="C2441" s="7">
        <v>10</v>
      </c>
      <c r="D2441" s="7">
        <v>0</v>
      </c>
      <c r="E2441" s="7">
        <f>SUM(HousingProblemsTbl5[[#This Row],[T2_est77]:[T2_est91]])</f>
        <v>10</v>
      </c>
      <c r="F2441" s="7">
        <v>30</v>
      </c>
      <c r="G2441" s="7">
        <v>25</v>
      </c>
      <c r="H2441" s="7">
        <v>0</v>
      </c>
      <c r="I2441" s="7">
        <f>SUM(HousingProblemsTbl5[[#This Row],[T7_est109]:[T7_est151]])</f>
        <v>55</v>
      </c>
      <c r="J2441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2442" spans="1:10" x14ac:dyDescent="0.2">
      <c r="A2442">
        <v>13239960300</v>
      </c>
      <c r="B2442" s="7">
        <v>25</v>
      </c>
      <c r="C2442" s="7">
        <v>0</v>
      </c>
      <c r="D2442" s="7">
        <v>0</v>
      </c>
      <c r="E2442" s="7">
        <f>SUM(HousingProblemsTbl5[[#This Row],[T2_est77]:[T2_est91]])</f>
        <v>25</v>
      </c>
      <c r="F2442" s="7">
        <v>55</v>
      </c>
      <c r="G2442" s="7">
        <v>30</v>
      </c>
      <c r="H2442" s="7">
        <v>15</v>
      </c>
      <c r="I2442" s="7">
        <f>SUM(HousingProblemsTbl5[[#This Row],[T7_est109]:[T7_est151]])</f>
        <v>100</v>
      </c>
      <c r="J2442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443" spans="1:10" x14ac:dyDescent="0.2">
      <c r="A2443">
        <v>13241970101</v>
      </c>
      <c r="B2443" s="7">
        <v>40</v>
      </c>
      <c r="C2443" s="7">
        <v>20</v>
      </c>
      <c r="D2443" s="7">
        <v>0</v>
      </c>
      <c r="E2443" s="7">
        <f>SUM(HousingProblemsTbl5[[#This Row],[T2_est77]:[T2_est91]])</f>
        <v>60</v>
      </c>
      <c r="F2443" s="7">
        <v>50</v>
      </c>
      <c r="G2443" s="7">
        <v>20</v>
      </c>
      <c r="H2443" s="7">
        <v>30</v>
      </c>
      <c r="I2443" s="7">
        <f>SUM(HousingProblemsTbl5[[#This Row],[T7_est109]:[T7_est151]])</f>
        <v>100</v>
      </c>
      <c r="J2443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2444" spans="1:10" x14ac:dyDescent="0.2">
      <c r="A2444">
        <v>13241970102</v>
      </c>
      <c r="B2444" s="7">
        <v>280</v>
      </c>
      <c r="C2444" s="7">
        <v>0</v>
      </c>
      <c r="D2444" s="7">
        <v>0</v>
      </c>
      <c r="E2444" s="7">
        <f>SUM(HousingProblemsTbl5[[#This Row],[T2_est77]:[T2_est91]])</f>
        <v>280</v>
      </c>
      <c r="F2444" s="7">
        <v>280</v>
      </c>
      <c r="G2444" s="7">
        <v>4</v>
      </c>
      <c r="H2444" s="7">
        <v>4</v>
      </c>
      <c r="I2444" s="7">
        <f>SUM(HousingProblemsTbl5[[#This Row],[T7_est109]:[T7_est151]])</f>
        <v>288</v>
      </c>
      <c r="J2444" s="5">
        <f>IFERROR(HousingProblemsTbl5[[#This Row],[Total Rental Units with Severe Housing Problems and Equal to or less than 80% AMI]]/HousingProblemsTbl5[[#This Row],[Total Rental Units Equal to or less than 80% AMI]], "-")</f>
        <v>0.97222222222222221</v>
      </c>
    </row>
    <row r="2445" spans="1:10" x14ac:dyDescent="0.2">
      <c r="A2445">
        <v>13241970103</v>
      </c>
      <c r="B2445" s="7">
        <v>35</v>
      </c>
      <c r="C2445" s="7">
        <v>45</v>
      </c>
      <c r="D2445" s="7">
        <v>0</v>
      </c>
      <c r="E2445" s="7">
        <f>SUM(HousingProblemsTbl5[[#This Row],[T2_est77]:[T2_est91]])</f>
        <v>80</v>
      </c>
      <c r="F2445" s="7">
        <v>35</v>
      </c>
      <c r="G2445" s="7">
        <v>45</v>
      </c>
      <c r="H2445" s="7">
        <v>90</v>
      </c>
      <c r="I2445" s="7">
        <f>SUM(HousingProblemsTbl5[[#This Row],[T7_est109]:[T7_est151]])</f>
        <v>170</v>
      </c>
      <c r="J2445" s="5">
        <f>IFERROR(HousingProblemsTbl5[[#This Row],[Total Rental Units with Severe Housing Problems and Equal to or less than 80% AMI]]/HousingProblemsTbl5[[#This Row],[Total Rental Units Equal to or less than 80% AMI]], "-")</f>
        <v>0.47058823529411764</v>
      </c>
    </row>
    <row r="2446" spans="1:10" x14ac:dyDescent="0.2">
      <c r="A2446">
        <v>13241970201</v>
      </c>
      <c r="B2446" s="7">
        <v>40</v>
      </c>
      <c r="C2446" s="7">
        <v>10</v>
      </c>
      <c r="D2446" s="7">
        <v>0</v>
      </c>
      <c r="E2446" s="7">
        <f>SUM(HousingProblemsTbl5[[#This Row],[T2_est77]:[T2_est91]])</f>
        <v>50</v>
      </c>
      <c r="F2446" s="7">
        <v>120</v>
      </c>
      <c r="G2446" s="7">
        <v>55</v>
      </c>
      <c r="H2446" s="7">
        <v>75</v>
      </c>
      <c r="I2446" s="7">
        <f>SUM(HousingProblemsTbl5[[#This Row],[T7_est109]:[T7_est151]])</f>
        <v>250</v>
      </c>
      <c r="J2446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2447" spans="1:10" x14ac:dyDescent="0.2">
      <c r="A2447">
        <v>13241970202</v>
      </c>
      <c r="B2447" s="7">
        <v>95</v>
      </c>
      <c r="C2447" s="7">
        <v>60</v>
      </c>
      <c r="D2447" s="7">
        <v>0</v>
      </c>
      <c r="E2447" s="7">
        <f>SUM(HousingProblemsTbl5[[#This Row],[T2_est77]:[T2_est91]])</f>
        <v>155</v>
      </c>
      <c r="F2447" s="7">
        <v>95</v>
      </c>
      <c r="G2447" s="7">
        <v>185</v>
      </c>
      <c r="H2447" s="7">
        <v>25</v>
      </c>
      <c r="I2447" s="7">
        <f>SUM(HousingProblemsTbl5[[#This Row],[T7_est109]:[T7_est151]])</f>
        <v>305</v>
      </c>
      <c r="J2447" s="5">
        <f>IFERROR(HousingProblemsTbl5[[#This Row],[Total Rental Units with Severe Housing Problems and Equal to or less than 80% AMI]]/HousingProblemsTbl5[[#This Row],[Total Rental Units Equal to or less than 80% AMI]], "-")</f>
        <v>0.50819672131147542</v>
      </c>
    </row>
    <row r="2448" spans="1:10" x14ac:dyDescent="0.2">
      <c r="A2448">
        <v>13241970302</v>
      </c>
      <c r="B2448" s="7">
        <v>25</v>
      </c>
      <c r="C2448" s="7">
        <v>0</v>
      </c>
      <c r="D2448" s="7">
        <v>0</v>
      </c>
      <c r="E2448" s="7">
        <f>SUM(HousingProblemsTbl5[[#This Row],[T2_est77]:[T2_est91]])</f>
        <v>25</v>
      </c>
      <c r="F2448" s="7">
        <v>25</v>
      </c>
      <c r="G2448" s="7">
        <v>0</v>
      </c>
      <c r="H2448" s="7">
        <v>30</v>
      </c>
      <c r="I2448" s="7">
        <f>SUM(HousingProblemsTbl5[[#This Row],[T7_est109]:[T7_est151]])</f>
        <v>55</v>
      </c>
      <c r="J2448" s="5">
        <f>IFERROR(HousingProblemsTbl5[[#This Row],[Total Rental Units with Severe Housing Problems and Equal to or less than 80% AMI]]/HousingProblemsTbl5[[#This Row],[Total Rental Units Equal to or less than 80% AMI]], "-")</f>
        <v>0.45454545454545453</v>
      </c>
    </row>
    <row r="2449" spans="1:10" x14ac:dyDescent="0.2">
      <c r="A2449">
        <v>13241970303</v>
      </c>
      <c r="B2449" s="7">
        <v>15</v>
      </c>
      <c r="C2449" s="7">
        <v>15</v>
      </c>
      <c r="D2449" s="7">
        <v>45</v>
      </c>
      <c r="E2449" s="7">
        <f>SUM(HousingProblemsTbl5[[#This Row],[T2_est77]:[T2_est91]])</f>
        <v>75</v>
      </c>
      <c r="F2449" s="7">
        <v>15</v>
      </c>
      <c r="G2449" s="7">
        <v>25</v>
      </c>
      <c r="H2449" s="7">
        <v>110</v>
      </c>
      <c r="I2449" s="7">
        <f>SUM(HousingProblemsTbl5[[#This Row],[T7_est109]:[T7_est151]])</f>
        <v>150</v>
      </c>
      <c r="J2449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450" spans="1:10" x14ac:dyDescent="0.2">
      <c r="A2450">
        <v>13241970304</v>
      </c>
      <c r="B2450" s="7">
        <v>0</v>
      </c>
      <c r="C2450" s="7">
        <v>0</v>
      </c>
      <c r="D2450" s="7">
        <v>4</v>
      </c>
      <c r="E2450" s="7">
        <f>SUM(HousingProblemsTbl5[[#This Row],[T2_est77]:[T2_est91]])</f>
        <v>4</v>
      </c>
      <c r="F2450" s="7">
        <v>0</v>
      </c>
      <c r="G2450" s="7">
        <v>0</v>
      </c>
      <c r="H2450" s="7">
        <v>10</v>
      </c>
      <c r="I2450" s="7">
        <f>SUM(HousingProblemsTbl5[[#This Row],[T7_est109]:[T7_est151]])</f>
        <v>10</v>
      </c>
      <c r="J2450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451" spans="1:10" x14ac:dyDescent="0.2">
      <c r="A2451">
        <v>13243790100</v>
      </c>
      <c r="B2451" s="7">
        <v>15</v>
      </c>
      <c r="C2451" s="7">
        <v>4</v>
      </c>
      <c r="D2451" s="7">
        <v>20</v>
      </c>
      <c r="E2451" s="7">
        <f>SUM(HousingProblemsTbl5[[#This Row],[T2_est77]:[T2_est91]])</f>
        <v>39</v>
      </c>
      <c r="F2451" s="7">
        <v>75</v>
      </c>
      <c r="G2451" s="7">
        <v>20</v>
      </c>
      <c r="H2451" s="7">
        <v>40</v>
      </c>
      <c r="I2451" s="7">
        <f>SUM(HousingProblemsTbl5[[#This Row],[T7_est109]:[T7_est151]])</f>
        <v>135</v>
      </c>
      <c r="J2451" s="5">
        <f>IFERROR(HousingProblemsTbl5[[#This Row],[Total Rental Units with Severe Housing Problems and Equal to or less than 80% AMI]]/HousingProblemsTbl5[[#This Row],[Total Rental Units Equal to or less than 80% AMI]], "-")</f>
        <v>0.28888888888888886</v>
      </c>
    </row>
    <row r="2452" spans="1:10" x14ac:dyDescent="0.2">
      <c r="A2452">
        <v>13243790200</v>
      </c>
      <c r="B2452" s="7">
        <v>95</v>
      </c>
      <c r="C2452" s="7">
        <v>60</v>
      </c>
      <c r="D2452" s="7">
        <v>0</v>
      </c>
      <c r="E2452" s="7">
        <f>SUM(HousingProblemsTbl5[[#This Row],[T2_est77]:[T2_est91]])</f>
        <v>155</v>
      </c>
      <c r="F2452" s="7">
        <v>330</v>
      </c>
      <c r="G2452" s="7">
        <v>360</v>
      </c>
      <c r="H2452" s="7">
        <v>245</v>
      </c>
      <c r="I2452" s="7">
        <f>SUM(HousingProblemsTbl5[[#This Row],[T7_est109]:[T7_est151]])</f>
        <v>935</v>
      </c>
      <c r="J2452" s="5">
        <f>IFERROR(HousingProblemsTbl5[[#This Row],[Total Rental Units with Severe Housing Problems and Equal to or less than 80% AMI]]/HousingProblemsTbl5[[#This Row],[Total Rental Units Equal to or less than 80% AMI]], "-")</f>
        <v>0.16577540106951871</v>
      </c>
    </row>
    <row r="2453" spans="1:10" x14ac:dyDescent="0.2">
      <c r="A2453">
        <v>13245000100</v>
      </c>
      <c r="B2453" s="7">
        <v>100</v>
      </c>
      <c r="C2453" s="7">
        <v>10</v>
      </c>
      <c r="D2453" s="7">
        <v>75</v>
      </c>
      <c r="E2453" s="7">
        <f>SUM(HousingProblemsTbl5[[#This Row],[T2_est77]:[T2_est91]])</f>
        <v>185</v>
      </c>
      <c r="F2453" s="7">
        <v>165</v>
      </c>
      <c r="G2453" s="7">
        <v>55</v>
      </c>
      <c r="H2453" s="7">
        <v>205</v>
      </c>
      <c r="I2453" s="7">
        <f>SUM(HousingProblemsTbl5[[#This Row],[T7_est109]:[T7_est151]])</f>
        <v>425</v>
      </c>
      <c r="J2453" s="5">
        <f>IFERROR(HousingProblemsTbl5[[#This Row],[Total Rental Units with Severe Housing Problems and Equal to or less than 80% AMI]]/HousingProblemsTbl5[[#This Row],[Total Rental Units Equal to or less than 80% AMI]], "-")</f>
        <v>0.43529411764705883</v>
      </c>
    </row>
    <row r="2454" spans="1:10" x14ac:dyDescent="0.2">
      <c r="A2454">
        <v>13245000200</v>
      </c>
      <c r="B2454" s="7">
        <v>155</v>
      </c>
      <c r="C2454" s="7">
        <v>4</v>
      </c>
      <c r="D2454" s="7">
        <v>0</v>
      </c>
      <c r="E2454" s="7">
        <f>SUM(HousingProblemsTbl5[[#This Row],[T2_est77]:[T2_est91]])</f>
        <v>159</v>
      </c>
      <c r="F2454" s="7">
        <v>345</v>
      </c>
      <c r="G2454" s="7">
        <v>115</v>
      </c>
      <c r="H2454" s="7">
        <v>185</v>
      </c>
      <c r="I2454" s="7">
        <f>SUM(HousingProblemsTbl5[[#This Row],[T7_est109]:[T7_est151]])</f>
        <v>645</v>
      </c>
      <c r="J2454" s="5">
        <f>IFERROR(HousingProblemsTbl5[[#This Row],[Total Rental Units with Severe Housing Problems and Equal to or less than 80% AMI]]/HousingProblemsTbl5[[#This Row],[Total Rental Units Equal to or less than 80% AMI]], "-")</f>
        <v>0.24651162790697675</v>
      </c>
    </row>
    <row r="2455" spans="1:10" x14ac:dyDescent="0.2">
      <c r="A2455">
        <v>13245000300</v>
      </c>
      <c r="B2455" s="7">
        <v>95</v>
      </c>
      <c r="C2455" s="7">
        <v>0</v>
      </c>
      <c r="D2455" s="7">
        <v>0</v>
      </c>
      <c r="E2455" s="7">
        <f>SUM(HousingProblemsTbl5[[#This Row],[T2_est77]:[T2_est91]])</f>
        <v>95</v>
      </c>
      <c r="F2455" s="7">
        <v>135</v>
      </c>
      <c r="G2455" s="7">
        <v>55</v>
      </c>
      <c r="H2455" s="7">
        <v>30</v>
      </c>
      <c r="I2455" s="7">
        <f>SUM(HousingProblemsTbl5[[#This Row],[T7_est109]:[T7_est151]])</f>
        <v>220</v>
      </c>
      <c r="J2455" s="5">
        <f>IFERROR(HousingProblemsTbl5[[#This Row],[Total Rental Units with Severe Housing Problems and Equal to or less than 80% AMI]]/HousingProblemsTbl5[[#This Row],[Total Rental Units Equal to or less than 80% AMI]], "-")</f>
        <v>0.43181818181818182</v>
      </c>
    </row>
    <row r="2456" spans="1:10" x14ac:dyDescent="0.2">
      <c r="A2456">
        <v>13245000600</v>
      </c>
      <c r="B2456" s="7">
        <v>335</v>
      </c>
      <c r="C2456" s="7">
        <v>40</v>
      </c>
      <c r="D2456" s="7">
        <v>35</v>
      </c>
      <c r="E2456" s="7">
        <f>SUM(HousingProblemsTbl5[[#This Row],[T2_est77]:[T2_est91]])</f>
        <v>410</v>
      </c>
      <c r="F2456" s="7">
        <v>425</v>
      </c>
      <c r="G2456" s="7">
        <v>90</v>
      </c>
      <c r="H2456" s="7">
        <v>90</v>
      </c>
      <c r="I2456" s="7">
        <f>SUM(HousingProblemsTbl5[[#This Row],[T7_est109]:[T7_est151]])</f>
        <v>605</v>
      </c>
      <c r="J2456" s="5">
        <f>IFERROR(HousingProblemsTbl5[[#This Row],[Total Rental Units with Severe Housing Problems and Equal to or less than 80% AMI]]/HousingProblemsTbl5[[#This Row],[Total Rental Units Equal to or less than 80% AMI]], "-")</f>
        <v>0.6776859504132231</v>
      </c>
    </row>
    <row r="2457" spans="1:10" x14ac:dyDescent="0.2">
      <c r="A2457">
        <v>13245000700</v>
      </c>
      <c r="B2457" s="7">
        <v>95</v>
      </c>
      <c r="C2457" s="7">
        <v>35</v>
      </c>
      <c r="D2457" s="7">
        <v>0</v>
      </c>
      <c r="E2457" s="7">
        <f>SUM(HousingProblemsTbl5[[#This Row],[T2_est77]:[T2_est91]])</f>
        <v>130</v>
      </c>
      <c r="F2457" s="7">
        <v>195</v>
      </c>
      <c r="G2457" s="7">
        <v>115</v>
      </c>
      <c r="H2457" s="7">
        <v>100</v>
      </c>
      <c r="I2457" s="7">
        <f>SUM(HousingProblemsTbl5[[#This Row],[T7_est109]:[T7_est151]])</f>
        <v>410</v>
      </c>
      <c r="J2457" s="5">
        <f>IFERROR(HousingProblemsTbl5[[#This Row],[Total Rental Units with Severe Housing Problems and Equal to or less than 80% AMI]]/HousingProblemsTbl5[[#This Row],[Total Rental Units Equal to or less than 80% AMI]], "-")</f>
        <v>0.31707317073170732</v>
      </c>
    </row>
    <row r="2458" spans="1:10" x14ac:dyDescent="0.2">
      <c r="A2458">
        <v>13245001000</v>
      </c>
      <c r="B2458" s="7">
        <v>115</v>
      </c>
      <c r="C2458" s="7">
        <v>15</v>
      </c>
      <c r="D2458" s="7">
        <v>0</v>
      </c>
      <c r="E2458" s="7">
        <f>SUM(HousingProblemsTbl5[[#This Row],[T2_est77]:[T2_est91]])</f>
        <v>130</v>
      </c>
      <c r="F2458" s="7">
        <v>150</v>
      </c>
      <c r="G2458" s="7">
        <v>40</v>
      </c>
      <c r="H2458" s="7">
        <v>190</v>
      </c>
      <c r="I2458" s="7">
        <f>SUM(HousingProblemsTbl5[[#This Row],[T7_est109]:[T7_est151]])</f>
        <v>380</v>
      </c>
      <c r="J2458" s="5">
        <f>IFERROR(HousingProblemsTbl5[[#This Row],[Total Rental Units with Severe Housing Problems and Equal to or less than 80% AMI]]/HousingProblemsTbl5[[#This Row],[Total Rental Units Equal to or less than 80% AMI]], "-")</f>
        <v>0.34210526315789475</v>
      </c>
    </row>
    <row r="2459" spans="1:10" x14ac:dyDescent="0.2">
      <c r="A2459">
        <v>13245001100</v>
      </c>
      <c r="B2459" s="7">
        <v>4</v>
      </c>
      <c r="C2459" s="7">
        <v>0</v>
      </c>
      <c r="D2459" s="7">
        <v>0</v>
      </c>
      <c r="E2459" s="7">
        <f>SUM(HousingProblemsTbl5[[#This Row],[T2_est77]:[T2_est91]])</f>
        <v>4</v>
      </c>
      <c r="F2459" s="7">
        <v>50</v>
      </c>
      <c r="G2459" s="7">
        <v>20</v>
      </c>
      <c r="H2459" s="7">
        <v>40</v>
      </c>
      <c r="I2459" s="7">
        <f>SUM(HousingProblemsTbl5[[#This Row],[T7_est109]:[T7_est151]])</f>
        <v>110</v>
      </c>
      <c r="J2459" s="5">
        <f>IFERROR(HousingProblemsTbl5[[#This Row],[Total Rental Units with Severe Housing Problems and Equal to or less than 80% AMI]]/HousingProblemsTbl5[[#This Row],[Total Rental Units Equal to or less than 80% AMI]], "-")</f>
        <v>3.6363636363636362E-2</v>
      </c>
    </row>
    <row r="2460" spans="1:10" x14ac:dyDescent="0.2">
      <c r="A2460">
        <v>13245001200</v>
      </c>
      <c r="B2460" s="7">
        <v>420</v>
      </c>
      <c r="C2460" s="7">
        <v>70</v>
      </c>
      <c r="D2460" s="7">
        <v>0</v>
      </c>
      <c r="E2460" s="7">
        <f>SUM(HousingProblemsTbl5[[#This Row],[T2_est77]:[T2_est91]])</f>
        <v>490</v>
      </c>
      <c r="F2460" s="7">
        <v>460</v>
      </c>
      <c r="G2460" s="7">
        <v>255</v>
      </c>
      <c r="H2460" s="7">
        <v>155</v>
      </c>
      <c r="I2460" s="7">
        <f>SUM(HousingProblemsTbl5[[#This Row],[T7_est109]:[T7_est151]])</f>
        <v>870</v>
      </c>
      <c r="J2460" s="5">
        <f>IFERROR(HousingProblemsTbl5[[#This Row],[Total Rental Units with Severe Housing Problems and Equal to or less than 80% AMI]]/HousingProblemsTbl5[[#This Row],[Total Rental Units Equal to or less than 80% AMI]], "-")</f>
        <v>0.56321839080459768</v>
      </c>
    </row>
    <row r="2461" spans="1:10" x14ac:dyDescent="0.2">
      <c r="A2461">
        <v>13245001300</v>
      </c>
      <c r="B2461" s="7">
        <v>55</v>
      </c>
      <c r="C2461" s="7">
        <v>15</v>
      </c>
      <c r="D2461" s="7">
        <v>0</v>
      </c>
      <c r="E2461" s="7">
        <f>SUM(HousingProblemsTbl5[[#This Row],[T2_est77]:[T2_est91]])</f>
        <v>70</v>
      </c>
      <c r="F2461" s="7">
        <v>90</v>
      </c>
      <c r="G2461" s="7">
        <v>60</v>
      </c>
      <c r="H2461" s="7">
        <v>25</v>
      </c>
      <c r="I2461" s="7">
        <f>SUM(HousingProblemsTbl5[[#This Row],[T7_est109]:[T7_est151]])</f>
        <v>175</v>
      </c>
      <c r="J2461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462" spans="1:10" x14ac:dyDescent="0.2">
      <c r="A2462">
        <v>13245001400</v>
      </c>
      <c r="B2462" s="7">
        <v>100</v>
      </c>
      <c r="C2462" s="7">
        <v>20</v>
      </c>
      <c r="D2462" s="7">
        <v>4</v>
      </c>
      <c r="E2462" s="7">
        <f>SUM(HousingProblemsTbl5[[#This Row],[T2_est77]:[T2_est91]])</f>
        <v>124</v>
      </c>
      <c r="F2462" s="7">
        <v>135</v>
      </c>
      <c r="G2462" s="7">
        <v>55</v>
      </c>
      <c r="H2462" s="7">
        <v>55</v>
      </c>
      <c r="I2462" s="7">
        <f>SUM(HousingProblemsTbl5[[#This Row],[T7_est109]:[T7_est151]])</f>
        <v>245</v>
      </c>
      <c r="J2462" s="5">
        <f>IFERROR(HousingProblemsTbl5[[#This Row],[Total Rental Units with Severe Housing Problems and Equal to or less than 80% AMI]]/HousingProblemsTbl5[[#This Row],[Total Rental Units Equal to or less than 80% AMI]], "-")</f>
        <v>0.5061224489795918</v>
      </c>
    </row>
    <row r="2463" spans="1:10" x14ac:dyDescent="0.2">
      <c r="A2463">
        <v>13245001602</v>
      </c>
      <c r="B2463" s="7">
        <v>40</v>
      </c>
      <c r="C2463" s="7">
        <v>75</v>
      </c>
      <c r="D2463" s="7">
        <v>4</v>
      </c>
      <c r="E2463" s="7">
        <f>SUM(HousingProblemsTbl5[[#This Row],[T2_est77]:[T2_est91]])</f>
        <v>119</v>
      </c>
      <c r="F2463" s="7">
        <v>75</v>
      </c>
      <c r="G2463" s="7">
        <v>110</v>
      </c>
      <c r="H2463" s="7">
        <v>40</v>
      </c>
      <c r="I2463" s="7">
        <f>SUM(HousingProblemsTbl5[[#This Row],[T7_est109]:[T7_est151]])</f>
        <v>225</v>
      </c>
      <c r="J2463" s="5">
        <f>IFERROR(HousingProblemsTbl5[[#This Row],[Total Rental Units with Severe Housing Problems and Equal to or less than 80% AMI]]/HousingProblemsTbl5[[#This Row],[Total Rental Units Equal to or less than 80% AMI]], "-")</f>
        <v>0.52888888888888885</v>
      </c>
    </row>
    <row r="2464" spans="1:10" x14ac:dyDescent="0.2">
      <c r="A2464">
        <v>13245001603</v>
      </c>
      <c r="B2464" s="7">
        <v>120</v>
      </c>
      <c r="C2464" s="7">
        <v>40</v>
      </c>
      <c r="D2464" s="7">
        <v>0</v>
      </c>
      <c r="E2464" s="7">
        <f>SUM(HousingProblemsTbl5[[#This Row],[T2_est77]:[T2_est91]])</f>
        <v>160</v>
      </c>
      <c r="F2464" s="7">
        <v>145</v>
      </c>
      <c r="G2464" s="7">
        <v>115</v>
      </c>
      <c r="H2464" s="7">
        <v>80</v>
      </c>
      <c r="I2464" s="7">
        <f>SUM(HousingProblemsTbl5[[#This Row],[T7_est109]:[T7_est151]])</f>
        <v>340</v>
      </c>
      <c r="J2464" s="5">
        <f>IFERROR(HousingProblemsTbl5[[#This Row],[Total Rental Units with Severe Housing Problems and Equal to or less than 80% AMI]]/HousingProblemsTbl5[[#This Row],[Total Rental Units Equal to or less than 80% AMI]], "-")</f>
        <v>0.47058823529411764</v>
      </c>
    </row>
    <row r="2465" spans="1:10" x14ac:dyDescent="0.2">
      <c r="A2465">
        <v>13245001604</v>
      </c>
      <c r="B2465" s="7">
        <v>80</v>
      </c>
      <c r="C2465" s="7">
        <v>25</v>
      </c>
      <c r="D2465" s="7">
        <v>0</v>
      </c>
      <c r="E2465" s="7">
        <f>SUM(HousingProblemsTbl5[[#This Row],[T2_est77]:[T2_est91]])</f>
        <v>105</v>
      </c>
      <c r="F2465" s="7">
        <v>200</v>
      </c>
      <c r="G2465" s="7">
        <v>245</v>
      </c>
      <c r="H2465" s="7">
        <v>205</v>
      </c>
      <c r="I2465" s="7">
        <f>SUM(HousingProblemsTbl5[[#This Row],[T7_est109]:[T7_est151]])</f>
        <v>650</v>
      </c>
      <c r="J2465" s="5">
        <f>IFERROR(HousingProblemsTbl5[[#This Row],[Total Rental Units with Severe Housing Problems and Equal to or less than 80% AMI]]/HousingProblemsTbl5[[#This Row],[Total Rental Units Equal to or less than 80% AMI]], "-")</f>
        <v>0.16153846153846155</v>
      </c>
    </row>
    <row r="2466" spans="1:10" x14ac:dyDescent="0.2">
      <c r="A2466">
        <v>13245010101</v>
      </c>
      <c r="B2466" s="7">
        <v>35</v>
      </c>
      <c r="C2466" s="7">
        <v>15</v>
      </c>
      <c r="D2466" s="7">
        <v>0</v>
      </c>
      <c r="E2466" s="7">
        <f>SUM(HousingProblemsTbl5[[#This Row],[T2_est77]:[T2_est91]])</f>
        <v>50</v>
      </c>
      <c r="F2466" s="7">
        <v>35</v>
      </c>
      <c r="G2466" s="7">
        <v>25</v>
      </c>
      <c r="H2466" s="7">
        <v>115</v>
      </c>
      <c r="I2466" s="7">
        <f>SUM(HousingProblemsTbl5[[#This Row],[T7_est109]:[T7_est151]])</f>
        <v>175</v>
      </c>
      <c r="J2466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2467" spans="1:10" x14ac:dyDescent="0.2">
      <c r="A2467">
        <v>13245010104</v>
      </c>
      <c r="B2467" s="7">
        <v>110</v>
      </c>
      <c r="C2467" s="7">
        <v>115</v>
      </c>
      <c r="D2467" s="7">
        <v>25</v>
      </c>
      <c r="E2467" s="7">
        <f>SUM(HousingProblemsTbl5[[#This Row],[T2_est77]:[T2_est91]])</f>
        <v>250</v>
      </c>
      <c r="F2467" s="7">
        <v>150</v>
      </c>
      <c r="G2467" s="7">
        <v>130</v>
      </c>
      <c r="H2467" s="7">
        <v>180</v>
      </c>
      <c r="I2467" s="7">
        <f>SUM(HousingProblemsTbl5[[#This Row],[T7_est109]:[T7_est151]])</f>
        <v>460</v>
      </c>
      <c r="J2467" s="5">
        <f>IFERROR(HousingProblemsTbl5[[#This Row],[Total Rental Units with Severe Housing Problems and Equal to or less than 80% AMI]]/HousingProblemsTbl5[[#This Row],[Total Rental Units Equal to or less than 80% AMI]], "-")</f>
        <v>0.54347826086956519</v>
      </c>
    </row>
    <row r="2468" spans="1:10" x14ac:dyDescent="0.2">
      <c r="A2468">
        <v>13245010105</v>
      </c>
      <c r="B2468" s="7">
        <v>60</v>
      </c>
      <c r="C2468" s="7">
        <v>95</v>
      </c>
      <c r="D2468" s="7">
        <v>0</v>
      </c>
      <c r="E2468" s="7">
        <f>SUM(HousingProblemsTbl5[[#This Row],[T2_est77]:[T2_est91]])</f>
        <v>155</v>
      </c>
      <c r="F2468" s="7">
        <v>90</v>
      </c>
      <c r="G2468" s="7">
        <v>235</v>
      </c>
      <c r="H2468" s="7">
        <v>100</v>
      </c>
      <c r="I2468" s="7">
        <f>SUM(HousingProblemsTbl5[[#This Row],[T7_est109]:[T7_est151]])</f>
        <v>425</v>
      </c>
      <c r="J2468" s="5">
        <f>IFERROR(HousingProblemsTbl5[[#This Row],[Total Rental Units with Severe Housing Problems and Equal to or less than 80% AMI]]/HousingProblemsTbl5[[#This Row],[Total Rental Units Equal to or less than 80% AMI]], "-")</f>
        <v>0.36470588235294116</v>
      </c>
    </row>
    <row r="2469" spans="1:10" x14ac:dyDescent="0.2">
      <c r="A2469">
        <v>13245010107</v>
      </c>
      <c r="B2469" s="7">
        <v>80</v>
      </c>
      <c r="C2469" s="7">
        <v>45</v>
      </c>
      <c r="D2469" s="7">
        <v>10</v>
      </c>
      <c r="E2469" s="7">
        <f>SUM(HousingProblemsTbl5[[#This Row],[T2_est77]:[T2_est91]])</f>
        <v>135</v>
      </c>
      <c r="F2469" s="7">
        <v>100</v>
      </c>
      <c r="G2469" s="7">
        <v>70</v>
      </c>
      <c r="H2469" s="7">
        <v>115</v>
      </c>
      <c r="I2469" s="7">
        <f>SUM(HousingProblemsTbl5[[#This Row],[T7_est109]:[T7_est151]])</f>
        <v>285</v>
      </c>
      <c r="J2469" s="5">
        <f>IFERROR(HousingProblemsTbl5[[#This Row],[Total Rental Units with Severe Housing Problems and Equal to or less than 80% AMI]]/HousingProblemsTbl5[[#This Row],[Total Rental Units Equal to or less than 80% AMI]], "-")</f>
        <v>0.47368421052631576</v>
      </c>
    </row>
    <row r="2470" spans="1:10" x14ac:dyDescent="0.2">
      <c r="A2470">
        <v>13245010108</v>
      </c>
      <c r="B2470" s="7">
        <v>0</v>
      </c>
      <c r="C2470" s="7">
        <v>15</v>
      </c>
      <c r="D2470" s="7">
        <v>0</v>
      </c>
      <c r="E2470" s="7">
        <f>SUM(HousingProblemsTbl5[[#This Row],[T2_est77]:[T2_est91]])</f>
        <v>15</v>
      </c>
      <c r="F2470" s="7">
        <v>20</v>
      </c>
      <c r="G2470" s="7">
        <v>130</v>
      </c>
      <c r="H2470" s="7">
        <v>175</v>
      </c>
      <c r="I2470" s="7">
        <f>SUM(HousingProblemsTbl5[[#This Row],[T7_est109]:[T7_est151]])</f>
        <v>325</v>
      </c>
      <c r="J2470" s="5">
        <f>IFERROR(HousingProblemsTbl5[[#This Row],[Total Rental Units with Severe Housing Problems and Equal to or less than 80% AMI]]/HousingProblemsTbl5[[#This Row],[Total Rental Units Equal to or less than 80% AMI]], "-")</f>
        <v>4.6153846153846156E-2</v>
      </c>
    </row>
    <row r="2471" spans="1:10" x14ac:dyDescent="0.2">
      <c r="A2471">
        <v>13245010109</v>
      </c>
      <c r="B2471" s="7">
        <v>40</v>
      </c>
      <c r="C2471" s="7">
        <v>10</v>
      </c>
      <c r="D2471" s="7">
        <v>45</v>
      </c>
      <c r="E2471" s="7">
        <f>SUM(HousingProblemsTbl5[[#This Row],[T2_est77]:[T2_est91]])</f>
        <v>95</v>
      </c>
      <c r="F2471" s="7">
        <v>90</v>
      </c>
      <c r="G2471" s="7">
        <v>70</v>
      </c>
      <c r="H2471" s="7">
        <v>135</v>
      </c>
      <c r="I2471" s="7">
        <f>SUM(HousingProblemsTbl5[[#This Row],[T7_est109]:[T7_est151]])</f>
        <v>295</v>
      </c>
      <c r="J2471" s="5">
        <f>IFERROR(HousingProblemsTbl5[[#This Row],[Total Rental Units with Severe Housing Problems and Equal to or less than 80% AMI]]/HousingProblemsTbl5[[#This Row],[Total Rental Units Equal to or less than 80% AMI]], "-")</f>
        <v>0.32203389830508472</v>
      </c>
    </row>
    <row r="2472" spans="1:10" x14ac:dyDescent="0.2">
      <c r="A2472">
        <v>13245010201</v>
      </c>
      <c r="B2472" s="7">
        <v>15</v>
      </c>
      <c r="C2472" s="7">
        <v>15</v>
      </c>
      <c r="D2472" s="7">
        <v>0</v>
      </c>
      <c r="E2472" s="7">
        <f>SUM(HousingProblemsTbl5[[#This Row],[T2_est77]:[T2_est91]])</f>
        <v>30</v>
      </c>
      <c r="F2472" s="7">
        <v>15</v>
      </c>
      <c r="G2472" s="7">
        <v>15</v>
      </c>
      <c r="H2472" s="7">
        <v>80</v>
      </c>
      <c r="I2472" s="7">
        <f>SUM(HousingProblemsTbl5[[#This Row],[T7_est109]:[T7_est151]])</f>
        <v>110</v>
      </c>
      <c r="J2472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2473" spans="1:10" x14ac:dyDescent="0.2">
      <c r="A2473">
        <v>13245010203</v>
      </c>
      <c r="B2473" s="7">
        <v>140</v>
      </c>
      <c r="C2473" s="7">
        <v>135</v>
      </c>
      <c r="D2473" s="7">
        <v>0</v>
      </c>
      <c r="E2473" s="7">
        <f>SUM(HousingProblemsTbl5[[#This Row],[T2_est77]:[T2_est91]])</f>
        <v>275</v>
      </c>
      <c r="F2473" s="7">
        <v>195</v>
      </c>
      <c r="G2473" s="7">
        <v>265</v>
      </c>
      <c r="H2473" s="7">
        <v>210</v>
      </c>
      <c r="I2473" s="7">
        <f>SUM(HousingProblemsTbl5[[#This Row],[T7_est109]:[T7_est151]])</f>
        <v>670</v>
      </c>
      <c r="J2473" s="5">
        <f>IFERROR(HousingProblemsTbl5[[#This Row],[Total Rental Units with Severe Housing Problems and Equal to or less than 80% AMI]]/HousingProblemsTbl5[[#This Row],[Total Rental Units Equal to or less than 80% AMI]], "-")</f>
        <v>0.41044776119402987</v>
      </c>
    </row>
    <row r="2474" spans="1:10" x14ac:dyDescent="0.2">
      <c r="A2474">
        <v>13245010205</v>
      </c>
      <c r="B2474" s="7">
        <v>150</v>
      </c>
      <c r="C2474" s="7">
        <v>0</v>
      </c>
      <c r="D2474" s="7">
        <v>35</v>
      </c>
      <c r="E2474" s="7">
        <f>SUM(HousingProblemsTbl5[[#This Row],[T2_est77]:[T2_est91]])</f>
        <v>185</v>
      </c>
      <c r="F2474" s="7">
        <v>150</v>
      </c>
      <c r="G2474" s="7">
        <v>0</v>
      </c>
      <c r="H2474" s="7">
        <v>35</v>
      </c>
      <c r="I2474" s="7">
        <f>SUM(HousingProblemsTbl5[[#This Row],[T7_est109]:[T7_est151]])</f>
        <v>185</v>
      </c>
      <c r="J247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475" spans="1:10" x14ac:dyDescent="0.2">
      <c r="A2475">
        <v>13245010206</v>
      </c>
      <c r="B2475" s="7">
        <v>95</v>
      </c>
      <c r="C2475" s="7">
        <v>70</v>
      </c>
      <c r="D2475" s="7">
        <v>95</v>
      </c>
      <c r="E2475" s="7">
        <f>SUM(HousingProblemsTbl5[[#This Row],[T2_est77]:[T2_est91]])</f>
        <v>260</v>
      </c>
      <c r="F2475" s="7">
        <v>165</v>
      </c>
      <c r="G2475" s="7">
        <v>140</v>
      </c>
      <c r="H2475" s="7">
        <v>165</v>
      </c>
      <c r="I2475" s="7">
        <f>SUM(HousingProblemsTbl5[[#This Row],[T7_est109]:[T7_est151]])</f>
        <v>470</v>
      </c>
      <c r="J2475" s="5">
        <f>IFERROR(HousingProblemsTbl5[[#This Row],[Total Rental Units with Severe Housing Problems and Equal to or less than 80% AMI]]/HousingProblemsTbl5[[#This Row],[Total Rental Units Equal to or less than 80% AMI]], "-")</f>
        <v>0.55319148936170215</v>
      </c>
    </row>
    <row r="2476" spans="1:10" x14ac:dyDescent="0.2">
      <c r="A2476">
        <v>13245010207</v>
      </c>
      <c r="B2476" s="7">
        <v>0</v>
      </c>
      <c r="C2476" s="7">
        <v>0</v>
      </c>
      <c r="D2476" s="7">
        <v>0</v>
      </c>
      <c r="E2476" s="7">
        <f>SUM(HousingProblemsTbl5[[#This Row],[T2_est77]:[T2_est91]])</f>
        <v>0</v>
      </c>
      <c r="F2476" s="7">
        <v>0</v>
      </c>
      <c r="G2476" s="7">
        <v>30</v>
      </c>
      <c r="H2476" s="7">
        <v>0</v>
      </c>
      <c r="I2476" s="7">
        <f>SUM(HousingProblemsTbl5[[#This Row],[T7_est109]:[T7_est151]])</f>
        <v>30</v>
      </c>
      <c r="J247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477" spans="1:10" x14ac:dyDescent="0.2">
      <c r="A2477">
        <v>13245010208</v>
      </c>
      <c r="B2477" s="7">
        <v>10</v>
      </c>
      <c r="C2477" s="7">
        <v>0</v>
      </c>
      <c r="D2477" s="7">
        <v>0</v>
      </c>
      <c r="E2477" s="7">
        <f>SUM(HousingProblemsTbl5[[#This Row],[T2_est77]:[T2_est91]])</f>
        <v>10</v>
      </c>
      <c r="F2477" s="7">
        <v>10</v>
      </c>
      <c r="G2477" s="7">
        <v>55</v>
      </c>
      <c r="H2477" s="7">
        <v>100</v>
      </c>
      <c r="I2477" s="7">
        <f>SUM(HousingProblemsTbl5[[#This Row],[T7_est109]:[T7_est151]])</f>
        <v>165</v>
      </c>
      <c r="J2477" s="5">
        <f>IFERROR(HousingProblemsTbl5[[#This Row],[Total Rental Units with Severe Housing Problems and Equal to or less than 80% AMI]]/HousingProblemsTbl5[[#This Row],[Total Rental Units Equal to or less than 80% AMI]], "-")</f>
        <v>6.0606060606060608E-2</v>
      </c>
    </row>
    <row r="2478" spans="1:10" x14ac:dyDescent="0.2">
      <c r="A2478">
        <v>13245010300</v>
      </c>
      <c r="B2478" s="7">
        <v>395</v>
      </c>
      <c r="C2478" s="7">
        <v>90</v>
      </c>
      <c r="D2478" s="7">
        <v>30</v>
      </c>
      <c r="E2478" s="7">
        <f>SUM(HousingProblemsTbl5[[#This Row],[T2_est77]:[T2_est91]])</f>
        <v>515</v>
      </c>
      <c r="F2478" s="7">
        <v>470</v>
      </c>
      <c r="G2478" s="7">
        <v>300</v>
      </c>
      <c r="H2478" s="7">
        <v>310</v>
      </c>
      <c r="I2478" s="7">
        <f>SUM(HousingProblemsTbl5[[#This Row],[T7_est109]:[T7_est151]])</f>
        <v>1080</v>
      </c>
      <c r="J2478" s="5">
        <f>IFERROR(HousingProblemsTbl5[[#This Row],[Total Rental Units with Severe Housing Problems and Equal to or less than 80% AMI]]/HousingProblemsTbl5[[#This Row],[Total Rental Units Equal to or less than 80% AMI]], "-")</f>
        <v>0.47685185185185186</v>
      </c>
    </row>
    <row r="2479" spans="1:10" x14ac:dyDescent="0.2">
      <c r="A2479">
        <v>13245010400</v>
      </c>
      <c r="B2479" s="7">
        <v>500</v>
      </c>
      <c r="C2479" s="7">
        <v>45</v>
      </c>
      <c r="D2479" s="7">
        <v>0</v>
      </c>
      <c r="E2479" s="7">
        <f>SUM(HousingProblemsTbl5[[#This Row],[T2_est77]:[T2_est91]])</f>
        <v>545</v>
      </c>
      <c r="F2479" s="7">
        <v>625</v>
      </c>
      <c r="G2479" s="7">
        <v>115</v>
      </c>
      <c r="H2479" s="7">
        <v>75</v>
      </c>
      <c r="I2479" s="7">
        <f>SUM(HousingProblemsTbl5[[#This Row],[T7_est109]:[T7_est151]])</f>
        <v>815</v>
      </c>
      <c r="J2479" s="5">
        <f>IFERROR(HousingProblemsTbl5[[#This Row],[Total Rental Units with Severe Housing Problems and Equal to or less than 80% AMI]]/HousingProblemsTbl5[[#This Row],[Total Rental Units Equal to or less than 80% AMI]], "-")</f>
        <v>0.66871165644171782</v>
      </c>
    </row>
    <row r="2480" spans="1:10" x14ac:dyDescent="0.2">
      <c r="A2480">
        <v>13245010506</v>
      </c>
      <c r="B2480" s="7">
        <v>575</v>
      </c>
      <c r="C2480" s="7">
        <v>80</v>
      </c>
      <c r="D2480" s="7">
        <v>0</v>
      </c>
      <c r="E2480" s="7">
        <f>SUM(HousingProblemsTbl5[[#This Row],[T2_est77]:[T2_est91]])</f>
        <v>655</v>
      </c>
      <c r="F2480" s="7">
        <v>715</v>
      </c>
      <c r="G2480" s="7">
        <v>290</v>
      </c>
      <c r="H2480" s="7">
        <v>140</v>
      </c>
      <c r="I2480" s="7">
        <f>SUM(HousingProblemsTbl5[[#This Row],[T7_est109]:[T7_est151]])</f>
        <v>1145</v>
      </c>
      <c r="J2480" s="5">
        <f>IFERROR(HousingProblemsTbl5[[#This Row],[Total Rental Units with Severe Housing Problems and Equal to or less than 80% AMI]]/HousingProblemsTbl5[[#This Row],[Total Rental Units Equal to or less than 80% AMI]], "-")</f>
        <v>0.57205240174672489</v>
      </c>
    </row>
    <row r="2481" spans="1:10" x14ac:dyDescent="0.2">
      <c r="A2481">
        <v>13245010507</v>
      </c>
      <c r="B2481" s="7">
        <v>215</v>
      </c>
      <c r="C2481" s="7">
        <v>60</v>
      </c>
      <c r="D2481" s="7">
        <v>0</v>
      </c>
      <c r="E2481" s="7">
        <f>SUM(HousingProblemsTbl5[[#This Row],[T2_est77]:[T2_est91]])</f>
        <v>275</v>
      </c>
      <c r="F2481" s="7">
        <v>255</v>
      </c>
      <c r="G2481" s="7">
        <v>195</v>
      </c>
      <c r="H2481" s="7">
        <v>65</v>
      </c>
      <c r="I2481" s="7">
        <f>SUM(HousingProblemsTbl5[[#This Row],[T7_est109]:[T7_est151]])</f>
        <v>515</v>
      </c>
      <c r="J2481" s="5">
        <f>IFERROR(HousingProblemsTbl5[[#This Row],[Total Rental Units with Severe Housing Problems and Equal to or less than 80% AMI]]/HousingProblemsTbl5[[#This Row],[Total Rental Units Equal to or less than 80% AMI]], "-")</f>
        <v>0.53398058252427183</v>
      </c>
    </row>
    <row r="2482" spans="1:10" x14ac:dyDescent="0.2">
      <c r="A2482">
        <v>13245010508</v>
      </c>
      <c r="B2482" s="7">
        <v>130</v>
      </c>
      <c r="C2482" s="7">
        <v>145</v>
      </c>
      <c r="D2482" s="7">
        <v>0</v>
      </c>
      <c r="E2482" s="7">
        <f>SUM(HousingProblemsTbl5[[#This Row],[T2_est77]:[T2_est91]])</f>
        <v>275</v>
      </c>
      <c r="F2482" s="7">
        <v>160</v>
      </c>
      <c r="G2482" s="7">
        <v>375</v>
      </c>
      <c r="H2482" s="7">
        <v>245</v>
      </c>
      <c r="I2482" s="7">
        <f>SUM(HousingProblemsTbl5[[#This Row],[T7_est109]:[T7_est151]])</f>
        <v>780</v>
      </c>
      <c r="J2482" s="5">
        <f>IFERROR(HousingProblemsTbl5[[#This Row],[Total Rental Units with Severe Housing Problems and Equal to or less than 80% AMI]]/HousingProblemsTbl5[[#This Row],[Total Rental Units Equal to or less than 80% AMI]], "-")</f>
        <v>0.35256410256410259</v>
      </c>
    </row>
    <row r="2483" spans="1:10" x14ac:dyDescent="0.2">
      <c r="A2483">
        <v>13245010509</v>
      </c>
      <c r="B2483" s="7">
        <v>255</v>
      </c>
      <c r="C2483" s="7">
        <v>30</v>
      </c>
      <c r="D2483" s="7">
        <v>15</v>
      </c>
      <c r="E2483" s="7">
        <f>SUM(HousingProblemsTbl5[[#This Row],[T2_est77]:[T2_est91]])</f>
        <v>300</v>
      </c>
      <c r="F2483" s="7">
        <v>375</v>
      </c>
      <c r="G2483" s="7">
        <v>75</v>
      </c>
      <c r="H2483" s="7">
        <v>140</v>
      </c>
      <c r="I2483" s="7">
        <f>SUM(HousingProblemsTbl5[[#This Row],[T7_est109]:[T7_est151]])</f>
        <v>590</v>
      </c>
      <c r="J2483" s="5">
        <f>IFERROR(HousingProblemsTbl5[[#This Row],[Total Rental Units with Severe Housing Problems and Equal to or less than 80% AMI]]/HousingProblemsTbl5[[#This Row],[Total Rental Units Equal to or less than 80% AMI]], "-")</f>
        <v>0.50847457627118642</v>
      </c>
    </row>
    <row r="2484" spans="1:10" x14ac:dyDescent="0.2">
      <c r="A2484">
        <v>13245010510</v>
      </c>
      <c r="B2484" s="7">
        <v>225</v>
      </c>
      <c r="C2484" s="7">
        <v>65</v>
      </c>
      <c r="D2484" s="7">
        <v>20</v>
      </c>
      <c r="E2484" s="7">
        <f>SUM(HousingProblemsTbl5[[#This Row],[T2_est77]:[T2_est91]])</f>
        <v>310</v>
      </c>
      <c r="F2484" s="7">
        <v>250</v>
      </c>
      <c r="G2484" s="7">
        <v>330</v>
      </c>
      <c r="H2484" s="7">
        <v>155</v>
      </c>
      <c r="I2484" s="7">
        <f>SUM(HousingProblemsTbl5[[#This Row],[T7_est109]:[T7_est151]])</f>
        <v>735</v>
      </c>
      <c r="J2484" s="5">
        <f>IFERROR(HousingProblemsTbl5[[#This Row],[Total Rental Units with Severe Housing Problems and Equal to or less than 80% AMI]]/HousingProblemsTbl5[[#This Row],[Total Rental Units Equal to or less than 80% AMI]], "-")</f>
        <v>0.42176870748299322</v>
      </c>
    </row>
    <row r="2485" spans="1:10" x14ac:dyDescent="0.2">
      <c r="A2485">
        <v>13245010511</v>
      </c>
      <c r="B2485" s="7">
        <v>125</v>
      </c>
      <c r="C2485" s="7">
        <v>50</v>
      </c>
      <c r="D2485" s="7">
        <v>0</v>
      </c>
      <c r="E2485" s="7">
        <f>SUM(HousingProblemsTbl5[[#This Row],[T2_est77]:[T2_est91]])</f>
        <v>175</v>
      </c>
      <c r="F2485" s="7">
        <v>130</v>
      </c>
      <c r="G2485" s="7">
        <v>110</v>
      </c>
      <c r="H2485" s="7">
        <v>70</v>
      </c>
      <c r="I2485" s="7">
        <f>SUM(HousingProblemsTbl5[[#This Row],[T7_est109]:[T7_est151]])</f>
        <v>310</v>
      </c>
      <c r="J2485" s="5">
        <f>IFERROR(HousingProblemsTbl5[[#This Row],[Total Rental Units with Severe Housing Problems and Equal to or less than 80% AMI]]/HousingProblemsTbl5[[#This Row],[Total Rental Units Equal to or less than 80% AMI]], "-")</f>
        <v>0.56451612903225812</v>
      </c>
    </row>
    <row r="2486" spans="1:10" x14ac:dyDescent="0.2">
      <c r="A2486">
        <v>13245010512</v>
      </c>
      <c r="B2486" s="7">
        <v>80</v>
      </c>
      <c r="C2486" s="7">
        <v>60</v>
      </c>
      <c r="D2486" s="7">
        <v>0</v>
      </c>
      <c r="E2486" s="7">
        <f>SUM(HousingProblemsTbl5[[#This Row],[T2_est77]:[T2_est91]])</f>
        <v>140</v>
      </c>
      <c r="F2486" s="7">
        <v>195</v>
      </c>
      <c r="G2486" s="7">
        <v>130</v>
      </c>
      <c r="H2486" s="7">
        <v>165</v>
      </c>
      <c r="I2486" s="7">
        <f>SUM(HousingProblemsTbl5[[#This Row],[T7_est109]:[T7_est151]])</f>
        <v>490</v>
      </c>
      <c r="J2486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2487" spans="1:10" x14ac:dyDescent="0.2">
      <c r="A2487">
        <v>13245010513</v>
      </c>
      <c r="B2487" s="7">
        <v>140</v>
      </c>
      <c r="C2487" s="7">
        <v>55</v>
      </c>
      <c r="D2487" s="7">
        <v>0</v>
      </c>
      <c r="E2487" s="7">
        <f>SUM(HousingProblemsTbl5[[#This Row],[T2_est77]:[T2_est91]])</f>
        <v>195</v>
      </c>
      <c r="F2487" s="7">
        <v>155</v>
      </c>
      <c r="G2487" s="7">
        <v>65</v>
      </c>
      <c r="H2487" s="7">
        <v>110</v>
      </c>
      <c r="I2487" s="7">
        <f>SUM(HousingProblemsTbl5[[#This Row],[T7_est109]:[T7_est151]])</f>
        <v>330</v>
      </c>
      <c r="J2487" s="5">
        <f>IFERROR(HousingProblemsTbl5[[#This Row],[Total Rental Units with Severe Housing Problems and Equal to or less than 80% AMI]]/HousingProblemsTbl5[[#This Row],[Total Rental Units Equal to or less than 80% AMI]], "-")</f>
        <v>0.59090909090909094</v>
      </c>
    </row>
    <row r="2488" spans="1:10" x14ac:dyDescent="0.2">
      <c r="A2488">
        <v>13245010514</v>
      </c>
      <c r="B2488" s="7">
        <v>240</v>
      </c>
      <c r="C2488" s="7">
        <v>35</v>
      </c>
      <c r="D2488" s="7">
        <v>0</v>
      </c>
      <c r="E2488" s="7">
        <f>SUM(HousingProblemsTbl5[[#This Row],[T2_est77]:[T2_est91]])</f>
        <v>275</v>
      </c>
      <c r="F2488" s="7">
        <v>310</v>
      </c>
      <c r="G2488" s="7">
        <v>90</v>
      </c>
      <c r="H2488" s="7">
        <v>130</v>
      </c>
      <c r="I2488" s="7">
        <f>SUM(HousingProblemsTbl5[[#This Row],[T7_est109]:[T7_est151]])</f>
        <v>530</v>
      </c>
      <c r="J2488" s="5">
        <f>IFERROR(HousingProblemsTbl5[[#This Row],[Total Rental Units with Severe Housing Problems and Equal to or less than 80% AMI]]/HousingProblemsTbl5[[#This Row],[Total Rental Units Equal to or less than 80% AMI]], "-")</f>
        <v>0.51886792452830188</v>
      </c>
    </row>
    <row r="2489" spans="1:10" x14ac:dyDescent="0.2">
      <c r="A2489">
        <v>13245010515</v>
      </c>
      <c r="B2489" s="7">
        <v>110</v>
      </c>
      <c r="C2489" s="7">
        <v>65</v>
      </c>
      <c r="D2489" s="7">
        <v>0</v>
      </c>
      <c r="E2489" s="7">
        <f>SUM(HousingProblemsTbl5[[#This Row],[T2_est77]:[T2_est91]])</f>
        <v>175</v>
      </c>
      <c r="F2489" s="7">
        <v>145</v>
      </c>
      <c r="G2489" s="7">
        <v>355</v>
      </c>
      <c r="H2489" s="7">
        <v>95</v>
      </c>
      <c r="I2489" s="7">
        <f>SUM(HousingProblemsTbl5[[#This Row],[T7_est109]:[T7_est151]])</f>
        <v>595</v>
      </c>
      <c r="J2489" s="5">
        <f>IFERROR(HousingProblemsTbl5[[#This Row],[Total Rental Units with Severe Housing Problems and Equal to or less than 80% AMI]]/HousingProblemsTbl5[[#This Row],[Total Rental Units Equal to or less than 80% AMI]], "-")</f>
        <v>0.29411764705882354</v>
      </c>
    </row>
    <row r="2490" spans="1:10" x14ac:dyDescent="0.2">
      <c r="A2490">
        <v>13245010601</v>
      </c>
      <c r="B2490" s="7">
        <v>165</v>
      </c>
      <c r="C2490" s="7">
        <v>10</v>
      </c>
      <c r="D2490" s="7">
        <v>0</v>
      </c>
      <c r="E2490" s="7">
        <f>SUM(HousingProblemsTbl5[[#This Row],[T2_est77]:[T2_est91]])</f>
        <v>175</v>
      </c>
      <c r="F2490" s="7">
        <v>210</v>
      </c>
      <c r="G2490" s="7">
        <v>115</v>
      </c>
      <c r="H2490" s="7">
        <v>95</v>
      </c>
      <c r="I2490" s="7">
        <f>SUM(HousingProblemsTbl5[[#This Row],[T7_est109]:[T7_est151]])</f>
        <v>420</v>
      </c>
      <c r="J2490" s="5">
        <f>IFERROR(HousingProblemsTbl5[[#This Row],[Total Rental Units with Severe Housing Problems and Equal to or less than 80% AMI]]/HousingProblemsTbl5[[#This Row],[Total Rental Units Equal to or less than 80% AMI]], "-")</f>
        <v>0.41666666666666669</v>
      </c>
    </row>
    <row r="2491" spans="1:10" x14ac:dyDescent="0.2">
      <c r="A2491">
        <v>13245010602</v>
      </c>
      <c r="B2491" s="7">
        <v>130</v>
      </c>
      <c r="C2491" s="7">
        <v>50</v>
      </c>
      <c r="D2491" s="7">
        <v>0</v>
      </c>
      <c r="E2491" s="7">
        <f>SUM(HousingProblemsTbl5[[#This Row],[T2_est77]:[T2_est91]])</f>
        <v>180</v>
      </c>
      <c r="F2491" s="7">
        <v>300</v>
      </c>
      <c r="G2491" s="7">
        <v>240</v>
      </c>
      <c r="H2491" s="7">
        <v>20</v>
      </c>
      <c r="I2491" s="7">
        <f>SUM(HousingProblemsTbl5[[#This Row],[T7_est109]:[T7_est151]])</f>
        <v>560</v>
      </c>
      <c r="J2491" s="5">
        <f>IFERROR(HousingProblemsTbl5[[#This Row],[Total Rental Units with Severe Housing Problems and Equal to or less than 80% AMI]]/HousingProblemsTbl5[[#This Row],[Total Rental Units Equal to or less than 80% AMI]], "-")</f>
        <v>0.32142857142857145</v>
      </c>
    </row>
    <row r="2492" spans="1:10" x14ac:dyDescent="0.2">
      <c r="A2492">
        <v>13245010706</v>
      </c>
      <c r="B2492" s="7">
        <v>20</v>
      </c>
      <c r="C2492" s="7">
        <v>155</v>
      </c>
      <c r="D2492" s="7">
        <v>15</v>
      </c>
      <c r="E2492" s="7">
        <f>SUM(HousingProblemsTbl5[[#This Row],[T2_est77]:[T2_est91]])</f>
        <v>190</v>
      </c>
      <c r="F2492" s="7">
        <v>80</v>
      </c>
      <c r="G2492" s="7">
        <v>215</v>
      </c>
      <c r="H2492" s="7">
        <v>90</v>
      </c>
      <c r="I2492" s="7">
        <f>SUM(HousingProblemsTbl5[[#This Row],[T7_est109]:[T7_est151]])</f>
        <v>385</v>
      </c>
      <c r="J2492" s="5">
        <f>IFERROR(HousingProblemsTbl5[[#This Row],[Total Rental Units with Severe Housing Problems and Equal to or less than 80% AMI]]/HousingProblemsTbl5[[#This Row],[Total Rental Units Equal to or less than 80% AMI]], "-")</f>
        <v>0.4935064935064935</v>
      </c>
    </row>
    <row r="2493" spans="1:10" x14ac:dyDescent="0.2">
      <c r="A2493">
        <v>13245010707</v>
      </c>
      <c r="B2493" s="7">
        <v>35</v>
      </c>
      <c r="C2493" s="7">
        <v>20</v>
      </c>
      <c r="D2493" s="7">
        <v>10</v>
      </c>
      <c r="E2493" s="7">
        <f>SUM(HousingProblemsTbl5[[#This Row],[T2_est77]:[T2_est91]])</f>
        <v>65</v>
      </c>
      <c r="F2493" s="7">
        <v>35</v>
      </c>
      <c r="G2493" s="7">
        <v>90</v>
      </c>
      <c r="H2493" s="7">
        <v>45</v>
      </c>
      <c r="I2493" s="7">
        <f>SUM(HousingProblemsTbl5[[#This Row],[T7_est109]:[T7_est151]])</f>
        <v>170</v>
      </c>
      <c r="J2493" s="5">
        <f>IFERROR(HousingProblemsTbl5[[#This Row],[Total Rental Units with Severe Housing Problems and Equal to or less than 80% AMI]]/HousingProblemsTbl5[[#This Row],[Total Rental Units Equal to or less than 80% AMI]], "-")</f>
        <v>0.38235294117647056</v>
      </c>
    </row>
    <row r="2494" spans="1:10" x14ac:dyDescent="0.2">
      <c r="A2494">
        <v>13245010708</v>
      </c>
      <c r="B2494" s="7">
        <v>40</v>
      </c>
      <c r="C2494" s="7">
        <v>110</v>
      </c>
      <c r="D2494" s="7">
        <v>0</v>
      </c>
      <c r="E2494" s="7">
        <f>SUM(HousingProblemsTbl5[[#This Row],[T2_est77]:[T2_est91]])</f>
        <v>150</v>
      </c>
      <c r="F2494" s="7">
        <v>125</v>
      </c>
      <c r="G2494" s="7">
        <v>160</v>
      </c>
      <c r="H2494" s="7">
        <v>190</v>
      </c>
      <c r="I2494" s="7">
        <f>SUM(HousingProblemsTbl5[[#This Row],[T7_est109]:[T7_est151]])</f>
        <v>475</v>
      </c>
      <c r="J2494" s="5">
        <f>IFERROR(HousingProblemsTbl5[[#This Row],[Total Rental Units with Severe Housing Problems and Equal to or less than 80% AMI]]/HousingProblemsTbl5[[#This Row],[Total Rental Units Equal to or less than 80% AMI]], "-")</f>
        <v>0.31578947368421051</v>
      </c>
    </row>
    <row r="2495" spans="1:10" x14ac:dyDescent="0.2">
      <c r="A2495">
        <v>13245010709</v>
      </c>
      <c r="B2495" s="7">
        <v>50</v>
      </c>
      <c r="C2495" s="7">
        <v>40</v>
      </c>
      <c r="D2495" s="7">
        <v>10</v>
      </c>
      <c r="E2495" s="7">
        <f>SUM(HousingProblemsTbl5[[#This Row],[T2_est77]:[T2_est91]])</f>
        <v>100</v>
      </c>
      <c r="F2495" s="7">
        <v>50</v>
      </c>
      <c r="G2495" s="7">
        <v>80</v>
      </c>
      <c r="H2495" s="7">
        <v>140</v>
      </c>
      <c r="I2495" s="7">
        <f>SUM(HousingProblemsTbl5[[#This Row],[T7_est109]:[T7_est151]])</f>
        <v>270</v>
      </c>
      <c r="J2495" s="5">
        <f>IFERROR(HousingProblemsTbl5[[#This Row],[Total Rental Units with Severe Housing Problems and Equal to or less than 80% AMI]]/HousingProblemsTbl5[[#This Row],[Total Rental Units Equal to or less than 80% AMI]], "-")</f>
        <v>0.37037037037037035</v>
      </c>
    </row>
    <row r="2496" spans="1:10" x14ac:dyDescent="0.2">
      <c r="A2496">
        <v>13245010710</v>
      </c>
      <c r="B2496" s="7">
        <v>300</v>
      </c>
      <c r="C2496" s="7">
        <v>70</v>
      </c>
      <c r="D2496" s="7">
        <v>0</v>
      </c>
      <c r="E2496" s="7">
        <f>SUM(HousingProblemsTbl5[[#This Row],[T2_est77]:[T2_est91]])</f>
        <v>370</v>
      </c>
      <c r="F2496" s="7">
        <v>315</v>
      </c>
      <c r="G2496" s="7">
        <v>185</v>
      </c>
      <c r="H2496" s="7">
        <v>125</v>
      </c>
      <c r="I2496" s="7">
        <f>SUM(HousingProblemsTbl5[[#This Row],[T7_est109]:[T7_est151]])</f>
        <v>625</v>
      </c>
      <c r="J2496" s="5">
        <f>IFERROR(HousingProblemsTbl5[[#This Row],[Total Rental Units with Severe Housing Problems and Equal to or less than 80% AMI]]/HousingProblemsTbl5[[#This Row],[Total Rental Units Equal to or less than 80% AMI]], "-")</f>
        <v>0.59199999999999997</v>
      </c>
    </row>
    <row r="2497" spans="1:10" x14ac:dyDescent="0.2">
      <c r="A2497">
        <v>13245010711</v>
      </c>
      <c r="B2497" s="7">
        <v>15</v>
      </c>
      <c r="C2497" s="7">
        <v>10</v>
      </c>
      <c r="D2497" s="7">
        <v>100</v>
      </c>
      <c r="E2497" s="7">
        <f>SUM(HousingProblemsTbl5[[#This Row],[T2_est77]:[T2_est91]])</f>
        <v>125</v>
      </c>
      <c r="F2497" s="7">
        <v>15</v>
      </c>
      <c r="G2497" s="7">
        <v>35</v>
      </c>
      <c r="H2497" s="7">
        <v>205</v>
      </c>
      <c r="I2497" s="7">
        <f>SUM(HousingProblemsTbl5[[#This Row],[T7_est109]:[T7_est151]])</f>
        <v>255</v>
      </c>
      <c r="J2497" s="5">
        <f>IFERROR(HousingProblemsTbl5[[#This Row],[Total Rental Units with Severe Housing Problems and Equal to or less than 80% AMI]]/HousingProblemsTbl5[[#This Row],[Total Rental Units Equal to or less than 80% AMI]], "-")</f>
        <v>0.49019607843137253</v>
      </c>
    </row>
    <row r="2498" spans="1:10" x14ac:dyDescent="0.2">
      <c r="A2498">
        <v>13245010713</v>
      </c>
      <c r="B2498" s="7">
        <v>65</v>
      </c>
      <c r="C2498" s="7">
        <v>0</v>
      </c>
      <c r="D2498" s="7">
        <v>70</v>
      </c>
      <c r="E2498" s="7">
        <f>SUM(HousingProblemsTbl5[[#This Row],[T2_est77]:[T2_est91]])</f>
        <v>135</v>
      </c>
      <c r="F2498" s="7">
        <v>80</v>
      </c>
      <c r="G2498" s="7">
        <v>65</v>
      </c>
      <c r="H2498" s="7">
        <v>125</v>
      </c>
      <c r="I2498" s="7">
        <f>SUM(HousingProblemsTbl5[[#This Row],[T7_est109]:[T7_est151]])</f>
        <v>270</v>
      </c>
      <c r="J2498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499" spans="1:10" x14ac:dyDescent="0.2">
      <c r="A2499">
        <v>13245010714</v>
      </c>
      <c r="B2499" s="7">
        <v>80</v>
      </c>
      <c r="C2499" s="7">
        <v>40</v>
      </c>
      <c r="D2499" s="7">
        <v>0</v>
      </c>
      <c r="E2499" s="7">
        <f>SUM(HousingProblemsTbl5[[#This Row],[T2_est77]:[T2_est91]])</f>
        <v>120</v>
      </c>
      <c r="F2499" s="7">
        <v>80</v>
      </c>
      <c r="G2499" s="7">
        <v>40</v>
      </c>
      <c r="H2499" s="7">
        <v>0</v>
      </c>
      <c r="I2499" s="7">
        <f>SUM(HousingProblemsTbl5[[#This Row],[T7_est109]:[T7_est151]])</f>
        <v>120</v>
      </c>
      <c r="J2499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500" spans="1:10" x14ac:dyDescent="0.2">
      <c r="A2500">
        <v>13245010801</v>
      </c>
      <c r="B2500" s="7">
        <v>30</v>
      </c>
      <c r="C2500" s="7">
        <v>65</v>
      </c>
      <c r="D2500" s="7">
        <v>20</v>
      </c>
      <c r="E2500" s="7">
        <f>SUM(HousingProblemsTbl5[[#This Row],[T2_est77]:[T2_est91]])</f>
        <v>115</v>
      </c>
      <c r="F2500" s="7">
        <v>55</v>
      </c>
      <c r="G2500" s="7">
        <v>95</v>
      </c>
      <c r="H2500" s="7">
        <v>190</v>
      </c>
      <c r="I2500" s="7">
        <f>SUM(HousingProblemsTbl5[[#This Row],[T7_est109]:[T7_est151]])</f>
        <v>340</v>
      </c>
      <c r="J2500" s="5">
        <f>IFERROR(HousingProblemsTbl5[[#This Row],[Total Rental Units with Severe Housing Problems and Equal to or less than 80% AMI]]/HousingProblemsTbl5[[#This Row],[Total Rental Units Equal to or less than 80% AMI]], "-")</f>
        <v>0.33823529411764708</v>
      </c>
    </row>
    <row r="2501" spans="1:10" x14ac:dyDescent="0.2">
      <c r="A2501">
        <v>13245010802</v>
      </c>
      <c r="B2501" s="7">
        <v>35</v>
      </c>
      <c r="C2501" s="7">
        <v>10</v>
      </c>
      <c r="D2501" s="7">
        <v>0</v>
      </c>
      <c r="E2501" s="7">
        <f>SUM(HousingProblemsTbl5[[#This Row],[T2_est77]:[T2_est91]])</f>
        <v>45</v>
      </c>
      <c r="F2501" s="7">
        <v>35</v>
      </c>
      <c r="G2501" s="7">
        <v>10</v>
      </c>
      <c r="H2501" s="7">
        <v>40</v>
      </c>
      <c r="I2501" s="7">
        <f>SUM(HousingProblemsTbl5[[#This Row],[T7_est109]:[T7_est151]])</f>
        <v>85</v>
      </c>
      <c r="J2501" s="5">
        <f>IFERROR(HousingProblemsTbl5[[#This Row],[Total Rental Units with Severe Housing Problems and Equal to or less than 80% AMI]]/HousingProblemsTbl5[[#This Row],[Total Rental Units Equal to or less than 80% AMI]], "-")</f>
        <v>0.52941176470588236</v>
      </c>
    </row>
    <row r="2502" spans="1:10" x14ac:dyDescent="0.2">
      <c r="A2502">
        <v>13245010903</v>
      </c>
      <c r="B2502" s="7">
        <v>35</v>
      </c>
      <c r="C2502" s="7">
        <v>15</v>
      </c>
      <c r="D2502" s="7">
        <v>0</v>
      </c>
      <c r="E2502" s="7">
        <f>SUM(HousingProblemsTbl5[[#This Row],[T2_est77]:[T2_est91]])</f>
        <v>50</v>
      </c>
      <c r="F2502" s="7">
        <v>90</v>
      </c>
      <c r="G2502" s="7">
        <v>50</v>
      </c>
      <c r="H2502" s="7">
        <v>45</v>
      </c>
      <c r="I2502" s="7">
        <f>SUM(HousingProblemsTbl5[[#This Row],[T7_est109]:[T7_est151]])</f>
        <v>185</v>
      </c>
      <c r="J2502" s="5">
        <f>IFERROR(HousingProblemsTbl5[[#This Row],[Total Rental Units with Severe Housing Problems and Equal to or less than 80% AMI]]/HousingProblemsTbl5[[#This Row],[Total Rental Units Equal to or less than 80% AMI]], "-")</f>
        <v>0.27027027027027029</v>
      </c>
    </row>
    <row r="2503" spans="1:10" x14ac:dyDescent="0.2">
      <c r="A2503">
        <v>13245010904</v>
      </c>
      <c r="B2503" s="7">
        <v>60</v>
      </c>
      <c r="C2503" s="7">
        <v>30</v>
      </c>
      <c r="D2503" s="7">
        <v>0</v>
      </c>
      <c r="E2503" s="7">
        <f>SUM(HousingProblemsTbl5[[#This Row],[T2_est77]:[T2_est91]])</f>
        <v>90</v>
      </c>
      <c r="F2503" s="7">
        <v>100</v>
      </c>
      <c r="G2503" s="7">
        <v>90</v>
      </c>
      <c r="H2503" s="7">
        <v>105</v>
      </c>
      <c r="I2503" s="7">
        <f>SUM(HousingProblemsTbl5[[#This Row],[T7_est109]:[T7_est151]])</f>
        <v>295</v>
      </c>
      <c r="J2503" s="5">
        <f>IFERROR(HousingProblemsTbl5[[#This Row],[Total Rental Units with Severe Housing Problems and Equal to or less than 80% AMI]]/HousingProblemsTbl5[[#This Row],[Total Rental Units Equal to or less than 80% AMI]], "-")</f>
        <v>0.30508474576271188</v>
      </c>
    </row>
    <row r="2504" spans="1:10" x14ac:dyDescent="0.2">
      <c r="A2504">
        <v>13245010905</v>
      </c>
      <c r="B2504" s="7">
        <v>80</v>
      </c>
      <c r="C2504" s="7">
        <v>25</v>
      </c>
      <c r="D2504" s="7">
        <v>10</v>
      </c>
      <c r="E2504" s="7">
        <f>SUM(HousingProblemsTbl5[[#This Row],[T2_est77]:[T2_est91]])</f>
        <v>115</v>
      </c>
      <c r="F2504" s="7">
        <v>110</v>
      </c>
      <c r="G2504" s="7">
        <v>60</v>
      </c>
      <c r="H2504" s="7">
        <v>80</v>
      </c>
      <c r="I2504" s="7">
        <f>SUM(HousingProblemsTbl5[[#This Row],[T7_est109]:[T7_est151]])</f>
        <v>250</v>
      </c>
      <c r="J2504" s="5">
        <f>IFERROR(HousingProblemsTbl5[[#This Row],[Total Rental Units with Severe Housing Problems and Equal to or less than 80% AMI]]/HousingProblemsTbl5[[#This Row],[Total Rental Units Equal to or less than 80% AMI]], "-")</f>
        <v>0.46</v>
      </c>
    </row>
    <row r="2505" spans="1:10" x14ac:dyDescent="0.2">
      <c r="A2505">
        <v>13245010907</v>
      </c>
      <c r="B2505" s="7">
        <v>30</v>
      </c>
      <c r="C2505" s="7">
        <v>35</v>
      </c>
      <c r="D2505" s="7">
        <v>0</v>
      </c>
      <c r="E2505" s="7">
        <f>SUM(HousingProblemsTbl5[[#This Row],[T2_est77]:[T2_est91]])</f>
        <v>65</v>
      </c>
      <c r="F2505" s="7">
        <v>30</v>
      </c>
      <c r="G2505" s="7">
        <v>50</v>
      </c>
      <c r="H2505" s="7">
        <v>0</v>
      </c>
      <c r="I2505" s="7">
        <f>SUM(HousingProblemsTbl5[[#This Row],[T7_est109]:[T7_est151]])</f>
        <v>80</v>
      </c>
      <c r="J2505" s="5">
        <f>IFERROR(HousingProblemsTbl5[[#This Row],[Total Rental Units with Severe Housing Problems and Equal to or less than 80% AMI]]/HousingProblemsTbl5[[#This Row],[Total Rental Units Equal to or less than 80% AMI]], "-")</f>
        <v>0.8125</v>
      </c>
    </row>
    <row r="2506" spans="1:10" x14ac:dyDescent="0.2">
      <c r="A2506">
        <v>13245010908</v>
      </c>
      <c r="B2506" s="7">
        <v>110</v>
      </c>
      <c r="C2506" s="7">
        <v>0</v>
      </c>
      <c r="D2506" s="7">
        <v>20</v>
      </c>
      <c r="E2506" s="7">
        <f>SUM(HousingProblemsTbl5[[#This Row],[T2_est77]:[T2_est91]])</f>
        <v>130</v>
      </c>
      <c r="F2506" s="7">
        <v>110</v>
      </c>
      <c r="G2506" s="7">
        <v>20</v>
      </c>
      <c r="H2506" s="7">
        <v>20</v>
      </c>
      <c r="I2506" s="7">
        <f>SUM(HousingProblemsTbl5[[#This Row],[T7_est109]:[T7_est151]])</f>
        <v>150</v>
      </c>
      <c r="J2506" s="5">
        <f>IFERROR(HousingProblemsTbl5[[#This Row],[Total Rental Units with Severe Housing Problems and Equal to or less than 80% AMI]]/HousingProblemsTbl5[[#This Row],[Total Rental Units Equal to or less than 80% AMI]], "-")</f>
        <v>0.8666666666666667</v>
      </c>
    </row>
    <row r="2507" spans="1:10" x14ac:dyDescent="0.2">
      <c r="A2507">
        <v>13245011000</v>
      </c>
      <c r="B2507" s="7">
        <v>220</v>
      </c>
      <c r="C2507" s="7">
        <v>70</v>
      </c>
      <c r="D2507" s="7">
        <v>4</v>
      </c>
      <c r="E2507" s="7">
        <f>SUM(HousingProblemsTbl5[[#This Row],[T2_est77]:[T2_est91]])</f>
        <v>294</v>
      </c>
      <c r="F2507" s="7">
        <v>600</v>
      </c>
      <c r="G2507" s="7">
        <v>180</v>
      </c>
      <c r="H2507" s="7">
        <v>120</v>
      </c>
      <c r="I2507" s="7">
        <f>SUM(HousingProblemsTbl5[[#This Row],[T7_est109]:[T7_est151]])</f>
        <v>900</v>
      </c>
      <c r="J2507" s="5">
        <f>IFERROR(HousingProblemsTbl5[[#This Row],[Total Rental Units with Severe Housing Problems and Equal to or less than 80% AMI]]/HousingProblemsTbl5[[#This Row],[Total Rental Units Equal to or less than 80% AMI]], "-")</f>
        <v>0.32666666666666666</v>
      </c>
    </row>
    <row r="2508" spans="1:10" x14ac:dyDescent="0.2">
      <c r="A2508">
        <v>13245011100</v>
      </c>
      <c r="B2508" s="7">
        <v>115</v>
      </c>
      <c r="C2508" s="7">
        <v>30</v>
      </c>
      <c r="D2508" s="7">
        <v>0</v>
      </c>
      <c r="E2508" s="7">
        <f>SUM(HousingProblemsTbl5[[#This Row],[T2_est77]:[T2_est91]])</f>
        <v>145</v>
      </c>
      <c r="F2508" s="7">
        <v>235</v>
      </c>
      <c r="G2508" s="7">
        <v>125</v>
      </c>
      <c r="H2508" s="7">
        <v>95</v>
      </c>
      <c r="I2508" s="7">
        <f>SUM(HousingProblemsTbl5[[#This Row],[T7_est109]:[T7_est151]])</f>
        <v>455</v>
      </c>
      <c r="J2508" s="5">
        <f>IFERROR(HousingProblemsTbl5[[#This Row],[Total Rental Units with Severe Housing Problems and Equal to or less than 80% AMI]]/HousingProblemsTbl5[[#This Row],[Total Rental Units Equal to or less than 80% AMI]], "-")</f>
        <v>0.31868131868131866</v>
      </c>
    </row>
    <row r="2509" spans="1:10" x14ac:dyDescent="0.2">
      <c r="A2509">
        <v>13247060101</v>
      </c>
      <c r="B2509" s="7">
        <v>25</v>
      </c>
      <c r="C2509" s="7">
        <v>0</v>
      </c>
      <c r="D2509" s="7">
        <v>0</v>
      </c>
      <c r="E2509" s="7">
        <f>SUM(HousingProblemsTbl5[[#This Row],[T2_est77]:[T2_est91]])</f>
        <v>25</v>
      </c>
      <c r="F2509" s="7">
        <v>25</v>
      </c>
      <c r="G2509" s="7">
        <v>15</v>
      </c>
      <c r="H2509" s="7">
        <v>45</v>
      </c>
      <c r="I2509" s="7">
        <f>SUM(HousingProblemsTbl5[[#This Row],[T7_est109]:[T7_est151]])</f>
        <v>85</v>
      </c>
      <c r="J2509" s="5">
        <f>IFERROR(HousingProblemsTbl5[[#This Row],[Total Rental Units with Severe Housing Problems and Equal to or less than 80% AMI]]/HousingProblemsTbl5[[#This Row],[Total Rental Units Equal to or less than 80% AMI]], "-")</f>
        <v>0.29411764705882354</v>
      </c>
    </row>
    <row r="2510" spans="1:10" x14ac:dyDescent="0.2">
      <c r="A2510">
        <v>13247060103</v>
      </c>
      <c r="B2510" s="7">
        <v>0</v>
      </c>
      <c r="C2510" s="7">
        <v>0</v>
      </c>
      <c r="D2510" s="7">
        <v>0</v>
      </c>
      <c r="E2510" s="7">
        <f>SUM(HousingProblemsTbl5[[#This Row],[T2_est77]:[T2_est91]])</f>
        <v>0</v>
      </c>
      <c r="F2510" s="7">
        <v>0</v>
      </c>
      <c r="G2510" s="7">
        <v>0</v>
      </c>
      <c r="H2510" s="7">
        <v>55</v>
      </c>
      <c r="I2510" s="7">
        <f>SUM(HousingProblemsTbl5[[#This Row],[T7_est109]:[T7_est151]])</f>
        <v>55</v>
      </c>
      <c r="J251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11" spans="1:10" x14ac:dyDescent="0.2">
      <c r="A2511">
        <v>13247060104</v>
      </c>
      <c r="B2511" s="7">
        <v>90</v>
      </c>
      <c r="C2511" s="7">
        <v>25</v>
      </c>
      <c r="D2511" s="7">
        <v>0</v>
      </c>
      <c r="E2511" s="7">
        <f>SUM(HousingProblemsTbl5[[#This Row],[T2_est77]:[T2_est91]])</f>
        <v>115</v>
      </c>
      <c r="F2511" s="7">
        <v>90</v>
      </c>
      <c r="G2511" s="7">
        <v>25</v>
      </c>
      <c r="H2511" s="7">
        <v>10</v>
      </c>
      <c r="I2511" s="7">
        <f>SUM(HousingProblemsTbl5[[#This Row],[T7_est109]:[T7_est151]])</f>
        <v>125</v>
      </c>
      <c r="J2511" s="5">
        <f>IFERROR(HousingProblemsTbl5[[#This Row],[Total Rental Units with Severe Housing Problems and Equal to or less than 80% AMI]]/HousingProblemsTbl5[[#This Row],[Total Rental Units Equal to or less than 80% AMI]], "-")</f>
        <v>0.92</v>
      </c>
    </row>
    <row r="2512" spans="1:10" x14ac:dyDescent="0.2">
      <c r="A2512">
        <v>13247060201</v>
      </c>
      <c r="B2512" s="7">
        <v>100</v>
      </c>
      <c r="C2512" s="7">
        <v>115</v>
      </c>
      <c r="D2512" s="7">
        <v>0</v>
      </c>
      <c r="E2512" s="7">
        <f>SUM(HousingProblemsTbl5[[#This Row],[T2_est77]:[T2_est91]])</f>
        <v>215</v>
      </c>
      <c r="F2512" s="7">
        <v>155</v>
      </c>
      <c r="G2512" s="7">
        <v>135</v>
      </c>
      <c r="H2512" s="7">
        <v>80</v>
      </c>
      <c r="I2512" s="7">
        <f>SUM(HousingProblemsTbl5[[#This Row],[T7_est109]:[T7_est151]])</f>
        <v>370</v>
      </c>
      <c r="J2512" s="5">
        <f>IFERROR(HousingProblemsTbl5[[#This Row],[Total Rental Units with Severe Housing Problems and Equal to or less than 80% AMI]]/HousingProblemsTbl5[[#This Row],[Total Rental Units Equal to or less than 80% AMI]], "-")</f>
        <v>0.58108108108108103</v>
      </c>
    </row>
    <row r="2513" spans="1:10" x14ac:dyDescent="0.2">
      <c r="A2513">
        <v>13247060203</v>
      </c>
      <c r="B2513" s="7">
        <v>90</v>
      </c>
      <c r="C2513" s="7">
        <v>110</v>
      </c>
      <c r="D2513" s="7">
        <v>0</v>
      </c>
      <c r="E2513" s="7">
        <f>SUM(HousingProblemsTbl5[[#This Row],[T2_est77]:[T2_est91]])</f>
        <v>200</v>
      </c>
      <c r="F2513" s="7">
        <v>130</v>
      </c>
      <c r="G2513" s="7">
        <v>140</v>
      </c>
      <c r="H2513" s="7">
        <v>135</v>
      </c>
      <c r="I2513" s="7">
        <f>SUM(HousingProblemsTbl5[[#This Row],[T7_est109]:[T7_est151]])</f>
        <v>405</v>
      </c>
      <c r="J2513" s="5">
        <f>IFERROR(HousingProblemsTbl5[[#This Row],[Total Rental Units with Severe Housing Problems and Equal to or less than 80% AMI]]/HousingProblemsTbl5[[#This Row],[Total Rental Units Equal to or less than 80% AMI]], "-")</f>
        <v>0.49382716049382713</v>
      </c>
    </row>
    <row r="2514" spans="1:10" x14ac:dyDescent="0.2">
      <c r="A2514">
        <v>13247060204</v>
      </c>
      <c r="B2514" s="7">
        <v>45</v>
      </c>
      <c r="C2514" s="7">
        <v>20</v>
      </c>
      <c r="D2514" s="7">
        <v>25</v>
      </c>
      <c r="E2514" s="7">
        <f>SUM(HousingProblemsTbl5[[#This Row],[T2_est77]:[T2_est91]])</f>
        <v>90</v>
      </c>
      <c r="F2514" s="7">
        <v>45</v>
      </c>
      <c r="G2514" s="7">
        <v>20</v>
      </c>
      <c r="H2514" s="7">
        <v>140</v>
      </c>
      <c r="I2514" s="7">
        <f>SUM(HousingProblemsTbl5[[#This Row],[T7_est109]:[T7_est151]])</f>
        <v>205</v>
      </c>
      <c r="J2514" s="5">
        <f>IFERROR(HousingProblemsTbl5[[#This Row],[Total Rental Units with Severe Housing Problems and Equal to or less than 80% AMI]]/HousingProblemsTbl5[[#This Row],[Total Rental Units Equal to or less than 80% AMI]], "-")</f>
        <v>0.43902439024390244</v>
      </c>
    </row>
    <row r="2515" spans="1:10" x14ac:dyDescent="0.2">
      <c r="A2515">
        <v>13247060305</v>
      </c>
      <c r="B2515" s="7">
        <v>160</v>
      </c>
      <c r="C2515" s="7">
        <v>120</v>
      </c>
      <c r="D2515" s="7">
        <v>0</v>
      </c>
      <c r="E2515" s="7">
        <f>SUM(HousingProblemsTbl5[[#This Row],[T2_est77]:[T2_est91]])</f>
        <v>280</v>
      </c>
      <c r="F2515" s="7">
        <v>160</v>
      </c>
      <c r="G2515" s="7">
        <v>290</v>
      </c>
      <c r="H2515" s="7">
        <v>390</v>
      </c>
      <c r="I2515" s="7">
        <f>SUM(HousingProblemsTbl5[[#This Row],[T7_est109]:[T7_est151]])</f>
        <v>840</v>
      </c>
      <c r="J2515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516" spans="1:10" x14ac:dyDescent="0.2">
      <c r="A2516">
        <v>13247060306</v>
      </c>
      <c r="B2516" s="7">
        <v>15</v>
      </c>
      <c r="C2516" s="7">
        <v>0</v>
      </c>
      <c r="D2516" s="7">
        <v>0</v>
      </c>
      <c r="E2516" s="7">
        <f>SUM(HousingProblemsTbl5[[#This Row],[T2_est77]:[T2_est91]])</f>
        <v>15</v>
      </c>
      <c r="F2516" s="7">
        <v>15</v>
      </c>
      <c r="G2516" s="7">
        <v>0</v>
      </c>
      <c r="H2516" s="7">
        <v>25</v>
      </c>
      <c r="I2516" s="7">
        <f>SUM(HousingProblemsTbl5[[#This Row],[T7_est109]:[T7_est151]])</f>
        <v>40</v>
      </c>
      <c r="J2516" s="5">
        <f>IFERROR(HousingProblemsTbl5[[#This Row],[Total Rental Units with Severe Housing Problems and Equal to or less than 80% AMI]]/HousingProblemsTbl5[[#This Row],[Total Rental Units Equal to or less than 80% AMI]], "-")</f>
        <v>0.375</v>
      </c>
    </row>
    <row r="2517" spans="1:10" x14ac:dyDescent="0.2">
      <c r="A2517">
        <v>13247060310</v>
      </c>
      <c r="B2517" s="7">
        <v>225</v>
      </c>
      <c r="C2517" s="7">
        <v>4</v>
      </c>
      <c r="D2517" s="7">
        <v>0</v>
      </c>
      <c r="E2517" s="7">
        <f>SUM(HousingProblemsTbl5[[#This Row],[T2_est77]:[T2_est91]])</f>
        <v>229</v>
      </c>
      <c r="F2517" s="7">
        <v>445</v>
      </c>
      <c r="G2517" s="7">
        <v>20</v>
      </c>
      <c r="H2517" s="7">
        <v>90</v>
      </c>
      <c r="I2517" s="7">
        <f>SUM(HousingProblemsTbl5[[#This Row],[T7_est109]:[T7_est151]])</f>
        <v>555</v>
      </c>
      <c r="J2517" s="5">
        <f>IFERROR(HousingProblemsTbl5[[#This Row],[Total Rental Units with Severe Housing Problems and Equal to or less than 80% AMI]]/HousingProblemsTbl5[[#This Row],[Total Rental Units Equal to or less than 80% AMI]], "-")</f>
        <v>0.41261261261261262</v>
      </c>
    </row>
    <row r="2518" spans="1:10" x14ac:dyDescent="0.2">
      <c r="A2518">
        <v>13247060311</v>
      </c>
      <c r="B2518" s="7">
        <v>25</v>
      </c>
      <c r="C2518" s="7">
        <v>0</v>
      </c>
      <c r="D2518" s="7">
        <v>0</v>
      </c>
      <c r="E2518" s="7">
        <f>SUM(HousingProblemsTbl5[[#This Row],[T2_est77]:[T2_est91]])</f>
        <v>25</v>
      </c>
      <c r="F2518" s="7">
        <v>60</v>
      </c>
      <c r="G2518" s="7">
        <v>0</v>
      </c>
      <c r="H2518" s="7">
        <v>120</v>
      </c>
      <c r="I2518" s="7">
        <f>SUM(HousingProblemsTbl5[[#This Row],[T7_est109]:[T7_est151]])</f>
        <v>180</v>
      </c>
      <c r="J2518" s="5">
        <f>IFERROR(HousingProblemsTbl5[[#This Row],[Total Rental Units with Severe Housing Problems and Equal to or less than 80% AMI]]/HousingProblemsTbl5[[#This Row],[Total Rental Units Equal to or less than 80% AMI]], "-")</f>
        <v>0.1388888888888889</v>
      </c>
    </row>
    <row r="2519" spans="1:10" x14ac:dyDescent="0.2">
      <c r="A2519">
        <v>13247060312</v>
      </c>
      <c r="B2519" s="7">
        <v>0</v>
      </c>
      <c r="C2519" s="7">
        <v>0</v>
      </c>
      <c r="D2519" s="7">
        <v>0</v>
      </c>
      <c r="E2519" s="7">
        <f>SUM(HousingProblemsTbl5[[#This Row],[T2_est77]:[T2_est91]])</f>
        <v>0</v>
      </c>
      <c r="F2519" s="7">
        <v>0</v>
      </c>
      <c r="G2519" s="7">
        <v>0</v>
      </c>
      <c r="H2519" s="7">
        <v>0</v>
      </c>
      <c r="I2519" s="7">
        <f>SUM(HousingProblemsTbl5[[#This Row],[T7_est109]:[T7_est151]])</f>
        <v>0</v>
      </c>
      <c r="J2519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520" spans="1:10" x14ac:dyDescent="0.2">
      <c r="A2520">
        <v>13247060313</v>
      </c>
      <c r="B2520" s="7">
        <v>0</v>
      </c>
      <c r="C2520" s="7">
        <v>0</v>
      </c>
      <c r="D2520" s="7">
        <v>0</v>
      </c>
      <c r="E2520" s="7">
        <f>SUM(HousingProblemsTbl5[[#This Row],[T2_est77]:[T2_est91]])</f>
        <v>0</v>
      </c>
      <c r="F2520" s="7">
        <v>0</v>
      </c>
      <c r="G2520" s="7">
        <v>90</v>
      </c>
      <c r="H2520" s="7">
        <v>135</v>
      </c>
      <c r="I2520" s="7">
        <f>SUM(HousingProblemsTbl5[[#This Row],[T7_est109]:[T7_est151]])</f>
        <v>225</v>
      </c>
      <c r="J252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21" spans="1:10" x14ac:dyDescent="0.2">
      <c r="A2521">
        <v>13247060314</v>
      </c>
      <c r="B2521" s="7">
        <v>105</v>
      </c>
      <c r="C2521" s="7">
        <v>30</v>
      </c>
      <c r="D2521" s="7">
        <v>25</v>
      </c>
      <c r="E2521" s="7">
        <f>SUM(HousingProblemsTbl5[[#This Row],[T2_est77]:[T2_est91]])</f>
        <v>160</v>
      </c>
      <c r="F2521" s="7">
        <v>105</v>
      </c>
      <c r="G2521" s="7">
        <v>70</v>
      </c>
      <c r="H2521" s="7">
        <v>275</v>
      </c>
      <c r="I2521" s="7">
        <f>SUM(HousingProblemsTbl5[[#This Row],[T7_est109]:[T7_est151]])</f>
        <v>450</v>
      </c>
      <c r="J2521" s="5">
        <f>IFERROR(HousingProblemsTbl5[[#This Row],[Total Rental Units with Severe Housing Problems and Equal to or less than 80% AMI]]/HousingProblemsTbl5[[#This Row],[Total Rental Units Equal to or less than 80% AMI]], "-")</f>
        <v>0.35555555555555557</v>
      </c>
    </row>
    <row r="2522" spans="1:10" x14ac:dyDescent="0.2">
      <c r="A2522">
        <v>13247060315</v>
      </c>
      <c r="B2522" s="7">
        <v>55</v>
      </c>
      <c r="C2522" s="7">
        <v>80</v>
      </c>
      <c r="D2522" s="7">
        <v>35</v>
      </c>
      <c r="E2522" s="7">
        <f>SUM(HousingProblemsTbl5[[#This Row],[T2_est77]:[T2_est91]])</f>
        <v>170</v>
      </c>
      <c r="F2522" s="7">
        <v>55</v>
      </c>
      <c r="G2522" s="7">
        <v>125</v>
      </c>
      <c r="H2522" s="7">
        <v>215</v>
      </c>
      <c r="I2522" s="7">
        <f>SUM(HousingProblemsTbl5[[#This Row],[T7_est109]:[T7_est151]])</f>
        <v>395</v>
      </c>
      <c r="J2522" s="5">
        <f>IFERROR(HousingProblemsTbl5[[#This Row],[Total Rental Units with Severe Housing Problems and Equal to or less than 80% AMI]]/HousingProblemsTbl5[[#This Row],[Total Rental Units Equal to or less than 80% AMI]], "-")</f>
        <v>0.43037974683544306</v>
      </c>
    </row>
    <row r="2523" spans="1:10" x14ac:dyDescent="0.2">
      <c r="A2523">
        <v>13247060316</v>
      </c>
      <c r="B2523" s="7">
        <v>135</v>
      </c>
      <c r="C2523" s="7">
        <v>150</v>
      </c>
      <c r="D2523" s="7">
        <v>0</v>
      </c>
      <c r="E2523" s="7">
        <f>SUM(HousingProblemsTbl5[[#This Row],[T2_est77]:[T2_est91]])</f>
        <v>285</v>
      </c>
      <c r="F2523" s="7">
        <v>210</v>
      </c>
      <c r="G2523" s="7">
        <v>360</v>
      </c>
      <c r="H2523" s="7">
        <v>335</v>
      </c>
      <c r="I2523" s="7">
        <f>SUM(HousingProblemsTbl5[[#This Row],[T7_est109]:[T7_est151]])</f>
        <v>905</v>
      </c>
      <c r="J2523" s="5">
        <f>IFERROR(HousingProblemsTbl5[[#This Row],[Total Rental Units with Severe Housing Problems and Equal to or less than 80% AMI]]/HousingProblemsTbl5[[#This Row],[Total Rental Units Equal to or less than 80% AMI]], "-")</f>
        <v>0.31491712707182318</v>
      </c>
    </row>
    <row r="2524" spans="1:10" x14ac:dyDescent="0.2">
      <c r="A2524">
        <v>13247060317</v>
      </c>
      <c r="B2524" s="7">
        <v>150</v>
      </c>
      <c r="C2524" s="7">
        <v>0</v>
      </c>
      <c r="D2524" s="7">
        <v>0</v>
      </c>
      <c r="E2524" s="7">
        <f>SUM(HousingProblemsTbl5[[#This Row],[T2_est77]:[T2_est91]])</f>
        <v>150</v>
      </c>
      <c r="F2524" s="7">
        <v>210</v>
      </c>
      <c r="G2524" s="7">
        <v>125</v>
      </c>
      <c r="H2524" s="7">
        <v>20</v>
      </c>
      <c r="I2524" s="7">
        <f>SUM(HousingProblemsTbl5[[#This Row],[T7_est109]:[T7_est151]])</f>
        <v>355</v>
      </c>
      <c r="J2524" s="5">
        <f>IFERROR(HousingProblemsTbl5[[#This Row],[Total Rental Units with Severe Housing Problems and Equal to or less than 80% AMI]]/HousingProblemsTbl5[[#This Row],[Total Rental Units Equal to or less than 80% AMI]], "-")</f>
        <v>0.42253521126760563</v>
      </c>
    </row>
    <row r="2525" spans="1:10" x14ac:dyDescent="0.2">
      <c r="A2525">
        <v>13247060318</v>
      </c>
      <c r="B2525" s="7">
        <v>175</v>
      </c>
      <c r="C2525" s="7">
        <v>0</v>
      </c>
      <c r="D2525" s="7">
        <v>0</v>
      </c>
      <c r="E2525" s="7">
        <f>SUM(HousingProblemsTbl5[[#This Row],[T2_est77]:[T2_est91]])</f>
        <v>175</v>
      </c>
      <c r="F2525" s="7">
        <v>255</v>
      </c>
      <c r="G2525" s="7">
        <v>515</v>
      </c>
      <c r="H2525" s="7">
        <v>100</v>
      </c>
      <c r="I2525" s="7">
        <f>SUM(HousingProblemsTbl5[[#This Row],[T7_est109]:[T7_est151]])</f>
        <v>870</v>
      </c>
      <c r="J2525" s="5">
        <f>IFERROR(HousingProblemsTbl5[[#This Row],[Total Rental Units with Severe Housing Problems and Equal to or less than 80% AMI]]/HousingProblemsTbl5[[#This Row],[Total Rental Units Equal to or less than 80% AMI]], "-")</f>
        <v>0.20114942528735633</v>
      </c>
    </row>
    <row r="2526" spans="1:10" x14ac:dyDescent="0.2">
      <c r="A2526">
        <v>13247060403</v>
      </c>
      <c r="B2526" s="7">
        <v>35</v>
      </c>
      <c r="C2526" s="7">
        <v>0</v>
      </c>
      <c r="D2526" s="7">
        <v>20</v>
      </c>
      <c r="E2526" s="7">
        <f>SUM(HousingProblemsTbl5[[#This Row],[T2_est77]:[T2_est91]])</f>
        <v>55</v>
      </c>
      <c r="F2526" s="7">
        <v>35</v>
      </c>
      <c r="G2526" s="7">
        <v>0</v>
      </c>
      <c r="H2526" s="7">
        <v>25</v>
      </c>
      <c r="I2526" s="7">
        <f>SUM(HousingProblemsTbl5[[#This Row],[T7_est109]:[T7_est151]])</f>
        <v>60</v>
      </c>
      <c r="J2526" s="5">
        <f>IFERROR(HousingProblemsTbl5[[#This Row],[Total Rental Units with Severe Housing Problems and Equal to or less than 80% AMI]]/HousingProblemsTbl5[[#This Row],[Total Rental Units Equal to or less than 80% AMI]], "-")</f>
        <v>0.91666666666666663</v>
      </c>
    </row>
    <row r="2527" spans="1:10" x14ac:dyDescent="0.2">
      <c r="A2527">
        <v>13247060406</v>
      </c>
      <c r="B2527" s="7">
        <v>35</v>
      </c>
      <c r="C2527" s="7">
        <v>55</v>
      </c>
      <c r="D2527" s="7">
        <v>0</v>
      </c>
      <c r="E2527" s="7">
        <f>SUM(HousingProblemsTbl5[[#This Row],[T2_est77]:[T2_est91]])</f>
        <v>90</v>
      </c>
      <c r="F2527" s="7">
        <v>35</v>
      </c>
      <c r="G2527" s="7">
        <v>105</v>
      </c>
      <c r="H2527" s="7">
        <v>55</v>
      </c>
      <c r="I2527" s="7">
        <f>SUM(HousingProblemsTbl5[[#This Row],[T7_est109]:[T7_est151]])</f>
        <v>195</v>
      </c>
      <c r="J2527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2528" spans="1:10" x14ac:dyDescent="0.2">
      <c r="A2528">
        <v>13247060407</v>
      </c>
      <c r="B2528" s="7">
        <v>4</v>
      </c>
      <c r="C2528" s="7">
        <v>45</v>
      </c>
      <c r="D2528" s="7">
        <v>0</v>
      </c>
      <c r="E2528" s="7">
        <f>SUM(HousingProblemsTbl5[[#This Row],[T2_est77]:[T2_est91]])</f>
        <v>49</v>
      </c>
      <c r="F2528" s="7">
        <v>20</v>
      </c>
      <c r="G2528" s="7">
        <v>55</v>
      </c>
      <c r="H2528" s="7">
        <v>0</v>
      </c>
      <c r="I2528" s="7">
        <f>SUM(HousingProblemsTbl5[[#This Row],[T7_est109]:[T7_est151]])</f>
        <v>75</v>
      </c>
      <c r="J2528" s="5">
        <f>IFERROR(HousingProblemsTbl5[[#This Row],[Total Rental Units with Severe Housing Problems and Equal to or less than 80% AMI]]/HousingProblemsTbl5[[#This Row],[Total Rental Units Equal to or less than 80% AMI]], "-")</f>
        <v>0.65333333333333332</v>
      </c>
    </row>
    <row r="2529" spans="1:10" x14ac:dyDescent="0.2">
      <c r="A2529">
        <v>13247060408</v>
      </c>
      <c r="B2529" s="7">
        <v>0</v>
      </c>
      <c r="C2529" s="7">
        <v>4</v>
      </c>
      <c r="D2529" s="7">
        <v>20</v>
      </c>
      <c r="E2529" s="7">
        <f>SUM(HousingProblemsTbl5[[#This Row],[T2_est77]:[T2_est91]])</f>
        <v>24</v>
      </c>
      <c r="F2529" s="7">
        <v>0</v>
      </c>
      <c r="G2529" s="7">
        <v>55</v>
      </c>
      <c r="H2529" s="7">
        <v>105</v>
      </c>
      <c r="I2529" s="7">
        <f>SUM(HousingProblemsTbl5[[#This Row],[T7_est109]:[T7_est151]])</f>
        <v>160</v>
      </c>
      <c r="J2529" s="5">
        <f>IFERROR(HousingProblemsTbl5[[#This Row],[Total Rental Units with Severe Housing Problems and Equal to or less than 80% AMI]]/HousingProblemsTbl5[[#This Row],[Total Rental Units Equal to or less than 80% AMI]], "-")</f>
        <v>0.15</v>
      </c>
    </row>
    <row r="2530" spans="1:10" x14ac:dyDescent="0.2">
      <c r="A2530">
        <v>13247060409</v>
      </c>
      <c r="B2530" s="7">
        <v>20</v>
      </c>
      <c r="C2530" s="7">
        <v>0</v>
      </c>
      <c r="D2530" s="7">
        <v>0</v>
      </c>
      <c r="E2530" s="7">
        <f>SUM(HousingProblemsTbl5[[#This Row],[T2_est77]:[T2_est91]])</f>
        <v>20</v>
      </c>
      <c r="F2530" s="7">
        <v>20</v>
      </c>
      <c r="G2530" s="7">
        <v>0</v>
      </c>
      <c r="H2530" s="7">
        <v>40</v>
      </c>
      <c r="I2530" s="7">
        <f>SUM(HousingProblemsTbl5[[#This Row],[T7_est109]:[T7_est151]])</f>
        <v>60</v>
      </c>
      <c r="J2530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531" spans="1:10" x14ac:dyDescent="0.2">
      <c r="A2531">
        <v>13247060410</v>
      </c>
      <c r="B2531" s="7">
        <v>20</v>
      </c>
      <c r="C2531" s="7">
        <v>0</v>
      </c>
      <c r="D2531" s="7">
        <v>0</v>
      </c>
      <c r="E2531" s="7">
        <f>SUM(HousingProblemsTbl5[[#This Row],[T2_est77]:[T2_est91]])</f>
        <v>20</v>
      </c>
      <c r="F2531" s="7">
        <v>35</v>
      </c>
      <c r="G2531" s="7">
        <v>155</v>
      </c>
      <c r="H2531" s="7">
        <v>20</v>
      </c>
      <c r="I2531" s="7">
        <f>SUM(HousingProblemsTbl5[[#This Row],[T7_est109]:[T7_est151]])</f>
        <v>210</v>
      </c>
      <c r="J2531" s="5">
        <f>IFERROR(HousingProblemsTbl5[[#This Row],[Total Rental Units with Severe Housing Problems and Equal to or less than 80% AMI]]/HousingProblemsTbl5[[#This Row],[Total Rental Units Equal to or less than 80% AMI]], "-")</f>
        <v>9.5238095238095233E-2</v>
      </c>
    </row>
    <row r="2532" spans="1:10" x14ac:dyDescent="0.2">
      <c r="A2532">
        <v>13247060411</v>
      </c>
      <c r="B2532" s="7">
        <v>0</v>
      </c>
      <c r="C2532" s="7">
        <v>0</v>
      </c>
      <c r="D2532" s="7">
        <v>0</v>
      </c>
      <c r="E2532" s="7">
        <f>SUM(HousingProblemsTbl5[[#This Row],[T2_est77]:[T2_est91]])</f>
        <v>0</v>
      </c>
      <c r="F2532" s="7">
        <v>0</v>
      </c>
      <c r="G2532" s="7">
        <v>0</v>
      </c>
      <c r="H2532" s="7">
        <v>0</v>
      </c>
      <c r="I2532" s="7">
        <f>SUM(HousingProblemsTbl5[[#This Row],[T7_est109]:[T7_est151]])</f>
        <v>0</v>
      </c>
      <c r="J2532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533" spans="1:10" x14ac:dyDescent="0.2">
      <c r="A2533">
        <v>13249960100</v>
      </c>
      <c r="B2533" s="7">
        <v>70</v>
      </c>
      <c r="C2533" s="7">
        <v>4</v>
      </c>
      <c r="D2533" s="7">
        <v>15</v>
      </c>
      <c r="E2533" s="7">
        <f>SUM(HousingProblemsTbl5[[#This Row],[T2_est77]:[T2_est91]])</f>
        <v>89</v>
      </c>
      <c r="F2533" s="7">
        <v>135</v>
      </c>
      <c r="G2533" s="7">
        <v>30</v>
      </c>
      <c r="H2533" s="7">
        <v>75</v>
      </c>
      <c r="I2533" s="7">
        <f>SUM(HousingProblemsTbl5[[#This Row],[T7_est109]:[T7_est151]])</f>
        <v>240</v>
      </c>
      <c r="J2533" s="5">
        <f>IFERROR(HousingProblemsTbl5[[#This Row],[Total Rental Units with Severe Housing Problems and Equal to or less than 80% AMI]]/HousingProblemsTbl5[[#This Row],[Total Rental Units Equal to or less than 80% AMI]], "-")</f>
        <v>0.37083333333333335</v>
      </c>
    </row>
    <row r="2534" spans="1:10" x14ac:dyDescent="0.2">
      <c r="A2534">
        <v>13249960200</v>
      </c>
      <c r="B2534" s="7">
        <v>15</v>
      </c>
      <c r="C2534" s="7">
        <v>0</v>
      </c>
      <c r="D2534" s="7">
        <v>0</v>
      </c>
      <c r="E2534" s="7">
        <f>SUM(HousingProblemsTbl5[[#This Row],[T2_est77]:[T2_est91]])</f>
        <v>15</v>
      </c>
      <c r="F2534" s="7">
        <v>15</v>
      </c>
      <c r="G2534" s="7">
        <v>10</v>
      </c>
      <c r="H2534" s="7">
        <v>30</v>
      </c>
      <c r="I2534" s="7">
        <f>SUM(HousingProblemsTbl5[[#This Row],[T7_est109]:[T7_est151]])</f>
        <v>55</v>
      </c>
      <c r="J2534" s="5">
        <f>IFERROR(HousingProblemsTbl5[[#This Row],[Total Rental Units with Severe Housing Problems and Equal to or less than 80% AMI]]/HousingProblemsTbl5[[#This Row],[Total Rental Units Equal to or less than 80% AMI]], "-")</f>
        <v>0.27272727272727271</v>
      </c>
    </row>
    <row r="2535" spans="1:10" x14ac:dyDescent="0.2">
      <c r="A2535">
        <v>13251970200</v>
      </c>
      <c r="B2535" s="7">
        <v>4</v>
      </c>
      <c r="C2535" s="7">
        <v>4</v>
      </c>
      <c r="D2535" s="7">
        <v>0</v>
      </c>
      <c r="E2535" s="7">
        <f>SUM(HousingProblemsTbl5[[#This Row],[T2_est77]:[T2_est91]])</f>
        <v>8</v>
      </c>
      <c r="F2535" s="7">
        <v>15</v>
      </c>
      <c r="G2535" s="7">
        <v>10</v>
      </c>
      <c r="H2535" s="7">
        <v>45</v>
      </c>
      <c r="I2535" s="7">
        <f>SUM(HousingProblemsTbl5[[#This Row],[T7_est109]:[T7_est151]])</f>
        <v>70</v>
      </c>
      <c r="J2535" s="5">
        <f>IFERROR(HousingProblemsTbl5[[#This Row],[Total Rental Units with Severe Housing Problems and Equal to or less than 80% AMI]]/HousingProblemsTbl5[[#This Row],[Total Rental Units Equal to or less than 80% AMI]], "-")</f>
        <v>0.11428571428571428</v>
      </c>
    </row>
    <row r="2536" spans="1:10" x14ac:dyDescent="0.2">
      <c r="A2536">
        <v>13251970300</v>
      </c>
      <c r="B2536" s="7">
        <v>25</v>
      </c>
      <c r="C2536" s="7">
        <v>25</v>
      </c>
      <c r="D2536" s="7">
        <v>0</v>
      </c>
      <c r="E2536" s="7">
        <f>SUM(HousingProblemsTbl5[[#This Row],[T2_est77]:[T2_est91]])</f>
        <v>50</v>
      </c>
      <c r="F2536" s="7">
        <v>45</v>
      </c>
      <c r="G2536" s="7">
        <v>30</v>
      </c>
      <c r="H2536" s="7">
        <v>105</v>
      </c>
      <c r="I2536" s="7">
        <f>SUM(HousingProblemsTbl5[[#This Row],[T7_est109]:[T7_est151]])</f>
        <v>180</v>
      </c>
      <c r="J2536" s="5">
        <f>IFERROR(HousingProblemsTbl5[[#This Row],[Total Rental Units with Severe Housing Problems and Equal to or less than 80% AMI]]/HousingProblemsTbl5[[#This Row],[Total Rental Units Equal to or less than 80% AMI]], "-")</f>
        <v>0.27777777777777779</v>
      </c>
    </row>
    <row r="2537" spans="1:10" x14ac:dyDescent="0.2">
      <c r="A2537">
        <v>13251970401</v>
      </c>
      <c r="B2537" s="7">
        <v>15</v>
      </c>
      <c r="C2537" s="7">
        <v>40</v>
      </c>
      <c r="D2537" s="7">
        <v>0</v>
      </c>
      <c r="E2537" s="7">
        <f>SUM(HousingProblemsTbl5[[#This Row],[T2_est77]:[T2_est91]])</f>
        <v>55</v>
      </c>
      <c r="F2537" s="7">
        <v>45</v>
      </c>
      <c r="G2537" s="7">
        <v>50</v>
      </c>
      <c r="H2537" s="7">
        <v>90</v>
      </c>
      <c r="I2537" s="7">
        <f>SUM(HousingProblemsTbl5[[#This Row],[T7_est109]:[T7_est151]])</f>
        <v>185</v>
      </c>
      <c r="J2537" s="5">
        <f>IFERROR(HousingProblemsTbl5[[#This Row],[Total Rental Units with Severe Housing Problems and Equal to or less than 80% AMI]]/HousingProblemsTbl5[[#This Row],[Total Rental Units Equal to or less than 80% AMI]], "-")</f>
        <v>0.29729729729729731</v>
      </c>
    </row>
    <row r="2538" spans="1:10" x14ac:dyDescent="0.2">
      <c r="A2538">
        <v>13251970402</v>
      </c>
      <c r="B2538" s="7">
        <v>70</v>
      </c>
      <c r="C2538" s="7">
        <v>10</v>
      </c>
      <c r="D2538" s="7">
        <v>0</v>
      </c>
      <c r="E2538" s="7">
        <f>SUM(HousingProblemsTbl5[[#This Row],[T2_est77]:[T2_est91]])</f>
        <v>80</v>
      </c>
      <c r="F2538" s="7">
        <v>85</v>
      </c>
      <c r="G2538" s="7">
        <v>180</v>
      </c>
      <c r="H2538" s="7">
        <v>95</v>
      </c>
      <c r="I2538" s="7">
        <f>SUM(HousingProblemsTbl5[[#This Row],[T7_est109]:[T7_est151]])</f>
        <v>360</v>
      </c>
      <c r="J2538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2539" spans="1:10" x14ac:dyDescent="0.2">
      <c r="A2539">
        <v>13251970500</v>
      </c>
      <c r="B2539" s="7">
        <v>35</v>
      </c>
      <c r="C2539" s="7">
        <v>0</v>
      </c>
      <c r="D2539" s="7">
        <v>0</v>
      </c>
      <c r="E2539" s="7">
        <f>SUM(HousingProblemsTbl5[[#This Row],[T2_est77]:[T2_est91]])</f>
        <v>35</v>
      </c>
      <c r="F2539" s="7">
        <v>50</v>
      </c>
      <c r="G2539" s="7">
        <v>30</v>
      </c>
      <c r="H2539" s="7">
        <v>10</v>
      </c>
      <c r="I2539" s="7">
        <f>SUM(HousingProblemsTbl5[[#This Row],[T7_est109]:[T7_est151]])</f>
        <v>90</v>
      </c>
      <c r="J2539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2540" spans="1:10" x14ac:dyDescent="0.2">
      <c r="A2540">
        <v>13251970600</v>
      </c>
      <c r="B2540" s="7">
        <v>60</v>
      </c>
      <c r="C2540" s="7">
        <v>4</v>
      </c>
      <c r="D2540" s="7">
        <v>0</v>
      </c>
      <c r="E2540" s="7">
        <f>SUM(HousingProblemsTbl5[[#This Row],[T2_est77]:[T2_est91]])</f>
        <v>64</v>
      </c>
      <c r="F2540" s="7">
        <v>65</v>
      </c>
      <c r="G2540" s="7">
        <v>10</v>
      </c>
      <c r="H2540" s="7">
        <v>50</v>
      </c>
      <c r="I2540" s="7">
        <f>SUM(HousingProblemsTbl5[[#This Row],[T7_est109]:[T7_est151]])</f>
        <v>125</v>
      </c>
      <c r="J2540" s="5">
        <f>IFERROR(HousingProblemsTbl5[[#This Row],[Total Rental Units with Severe Housing Problems and Equal to or less than 80% AMI]]/HousingProblemsTbl5[[#This Row],[Total Rental Units Equal to or less than 80% AMI]], "-")</f>
        <v>0.51200000000000001</v>
      </c>
    </row>
    <row r="2541" spans="1:10" x14ac:dyDescent="0.2">
      <c r="A2541">
        <v>13253200100</v>
      </c>
      <c r="B2541" s="7">
        <v>10</v>
      </c>
      <c r="C2541" s="7">
        <v>0</v>
      </c>
      <c r="D2541" s="7">
        <v>0</v>
      </c>
      <c r="E2541" s="7">
        <f>SUM(HousingProblemsTbl5[[#This Row],[T2_est77]:[T2_est91]])</f>
        <v>10</v>
      </c>
      <c r="F2541" s="7">
        <v>30</v>
      </c>
      <c r="G2541" s="7">
        <v>20</v>
      </c>
      <c r="H2541" s="7">
        <v>60</v>
      </c>
      <c r="I2541" s="7">
        <f>SUM(HousingProblemsTbl5[[#This Row],[T7_est109]:[T7_est151]])</f>
        <v>110</v>
      </c>
      <c r="J2541" s="5">
        <f>IFERROR(HousingProblemsTbl5[[#This Row],[Total Rental Units with Severe Housing Problems and Equal to or less than 80% AMI]]/HousingProblemsTbl5[[#This Row],[Total Rental Units Equal to or less than 80% AMI]], "-")</f>
        <v>9.0909090909090912E-2</v>
      </c>
    </row>
    <row r="2542" spans="1:10" x14ac:dyDescent="0.2">
      <c r="A2542">
        <v>13253200200</v>
      </c>
      <c r="B2542" s="7">
        <v>190</v>
      </c>
      <c r="C2542" s="7">
        <v>120</v>
      </c>
      <c r="D2542" s="7">
        <v>0</v>
      </c>
      <c r="E2542" s="7">
        <f>SUM(HousingProblemsTbl5[[#This Row],[T2_est77]:[T2_est91]])</f>
        <v>310</v>
      </c>
      <c r="F2542" s="7">
        <v>200</v>
      </c>
      <c r="G2542" s="7">
        <v>225</v>
      </c>
      <c r="H2542" s="7">
        <v>110</v>
      </c>
      <c r="I2542" s="7">
        <f>SUM(HousingProblemsTbl5[[#This Row],[T7_est109]:[T7_est151]])</f>
        <v>535</v>
      </c>
      <c r="J2542" s="5">
        <f>IFERROR(HousingProblemsTbl5[[#This Row],[Total Rental Units with Severe Housing Problems and Equal to or less than 80% AMI]]/HousingProblemsTbl5[[#This Row],[Total Rental Units Equal to or less than 80% AMI]], "-")</f>
        <v>0.57943925233644855</v>
      </c>
    </row>
    <row r="2543" spans="1:10" x14ac:dyDescent="0.2">
      <c r="A2543">
        <v>13253200300</v>
      </c>
      <c r="B2543" s="7">
        <v>10</v>
      </c>
      <c r="C2543" s="7">
        <v>0</v>
      </c>
      <c r="D2543" s="7">
        <v>0</v>
      </c>
      <c r="E2543" s="7">
        <f>SUM(HousingProblemsTbl5[[#This Row],[T2_est77]:[T2_est91]])</f>
        <v>10</v>
      </c>
      <c r="F2543" s="7">
        <v>75</v>
      </c>
      <c r="G2543" s="7">
        <v>10</v>
      </c>
      <c r="H2543" s="7">
        <v>10</v>
      </c>
      <c r="I2543" s="7">
        <f>SUM(HousingProblemsTbl5[[#This Row],[T7_est109]:[T7_est151]])</f>
        <v>95</v>
      </c>
      <c r="J2543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2544" spans="1:10" x14ac:dyDescent="0.2">
      <c r="A2544">
        <v>13255160101</v>
      </c>
      <c r="B2544" s="7">
        <v>40</v>
      </c>
      <c r="C2544" s="7">
        <v>15</v>
      </c>
      <c r="D2544" s="7">
        <v>0</v>
      </c>
      <c r="E2544" s="7">
        <f>SUM(HousingProblemsTbl5[[#This Row],[T2_est77]:[T2_est91]])</f>
        <v>55</v>
      </c>
      <c r="F2544" s="7">
        <v>80</v>
      </c>
      <c r="G2544" s="7">
        <v>120</v>
      </c>
      <c r="H2544" s="7">
        <v>125</v>
      </c>
      <c r="I2544" s="7">
        <f>SUM(HousingProblemsTbl5[[#This Row],[T7_est109]:[T7_est151]])</f>
        <v>325</v>
      </c>
      <c r="J2544" s="5">
        <f>IFERROR(HousingProblemsTbl5[[#This Row],[Total Rental Units with Severe Housing Problems and Equal to or less than 80% AMI]]/HousingProblemsTbl5[[#This Row],[Total Rental Units Equal to or less than 80% AMI]], "-")</f>
        <v>0.16923076923076924</v>
      </c>
    </row>
    <row r="2545" spans="1:10" x14ac:dyDescent="0.2">
      <c r="A2545">
        <v>13255160102</v>
      </c>
      <c r="B2545" s="7">
        <v>4</v>
      </c>
      <c r="C2545" s="7">
        <v>0</v>
      </c>
      <c r="D2545" s="7">
        <v>0</v>
      </c>
      <c r="E2545" s="7">
        <f>SUM(HousingProblemsTbl5[[#This Row],[T2_est77]:[T2_est91]])</f>
        <v>4</v>
      </c>
      <c r="F2545" s="7">
        <v>10</v>
      </c>
      <c r="G2545" s="7">
        <v>15</v>
      </c>
      <c r="H2545" s="7">
        <v>20</v>
      </c>
      <c r="I2545" s="7">
        <f>SUM(HousingProblemsTbl5[[#This Row],[T7_est109]:[T7_est151]])</f>
        <v>45</v>
      </c>
      <c r="J2545" s="5">
        <f>IFERROR(HousingProblemsTbl5[[#This Row],[Total Rental Units with Severe Housing Problems and Equal to or less than 80% AMI]]/HousingProblemsTbl5[[#This Row],[Total Rental Units Equal to or less than 80% AMI]], "-")</f>
        <v>8.8888888888888892E-2</v>
      </c>
    </row>
    <row r="2546" spans="1:10" x14ac:dyDescent="0.2">
      <c r="A2546">
        <v>13255160201</v>
      </c>
      <c r="B2546" s="7">
        <v>15</v>
      </c>
      <c r="C2546" s="7">
        <v>0</v>
      </c>
      <c r="D2546" s="7">
        <v>0</v>
      </c>
      <c r="E2546" s="7">
        <f>SUM(HousingProblemsTbl5[[#This Row],[T2_est77]:[T2_est91]])</f>
        <v>15</v>
      </c>
      <c r="F2546" s="7">
        <v>40</v>
      </c>
      <c r="G2546" s="7">
        <v>30</v>
      </c>
      <c r="H2546" s="7">
        <v>40</v>
      </c>
      <c r="I2546" s="7">
        <f>SUM(HousingProblemsTbl5[[#This Row],[T7_est109]:[T7_est151]])</f>
        <v>110</v>
      </c>
      <c r="J2546" s="5">
        <f>IFERROR(HousingProblemsTbl5[[#This Row],[Total Rental Units with Severe Housing Problems and Equal to or less than 80% AMI]]/HousingProblemsTbl5[[#This Row],[Total Rental Units Equal to or less than 80% AMI]], "-")</f>
        <v>0.13636363636363635</v>
      </c>
    </row>
    <row r="2547" spans="1:10" x14ac:dyDescent="0.2">
      <c r="A2547">
        <v>13255160202</v>
      </c>
      <c r="B2547" s="7">
        <v>0</v>
      </c>
      <c r="C2547" s="7">
        <v>0</v>
      </c>
      <c r="D2547" s="7">
        <v>0</v>
      </c>
      <c r="E2547" s="7">
        <f>SUM(HousingProblemsTbl5[[#This Row],[T2_est77]:[T2_est91]])</f>
        <v>0</v>
      </c>
      <c r="F2547" s="7">
        <v>0</v>
      </c>
      <c r="G2547" s="7">
        <v>25</v>
      </c>
      <c r="H2547" s="7">
        <v>55</v>
      </c>
      <c r="I2547" s="7">
        <f>SUM(HousingProblemsTbl5[[#This Row],[T7_est109]:[T7_est151]])</f>
        <v>80</v>
      </c>
      <c r="J254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48" spans="1:10" x14ac:dyDescent="0.2">
      <c r="A2548">
        <v>13255160300</v>
      </c>
      <c r="B2548" s="7">
        <v>195</v>
      </c>
      <c r="C2548" s="7">
        <v>0</v>
      </c>
      <c r="D2548" s="7">
        <v>0</v>
      </c>
      <c r="E2548" s="7">
        <f>SUM(HousingProblemsTbl5[[#This Row],[T2_est77]:[T2_est91]])</f>
        <v>195</v>
      </c>
      <c r="F2548" s="7">
        <v>330</v>
      </c>
      <c r="G2548" s="7">
        <v>105</v>
      </c>
      <c r="H2548" s="7">
        <v>70</v>
      </c>
      <c r="I2548" s="7">
        <f>SUM(HousingProblemsTbl5[[#This Row],[T7_est109]:[T7_est151]])</f>
        <v>505</v>
      </c>
      <c r="J2548" s="5">
        <f>IFERROR(HousingProblemsTbl5[[#This Row],[Total Rental Units with Severe Housing Problems and Equal to or less than 80% AMI]]/HousingProblemsTbl5[[#This Row],[Total Rental Units Equal to or less than 80% AMI]], "-")</f>
        <v>0.38613861386138615</v>
      </c>
    </row>
    <row r="2549" spans="1:10" x14ac:dyDescent="0.2">
      <c r="A2549">
        <v>13255160401</v>
      </c>
      <c r="B2549" s="7">
        <v>70</v>
      </c>
      <c r="C2549" s="7">
        <v>0</v>
      </c>
      <c r="D2549" s="7">
        <v>15</v>
      </c>
      <c r="E2549" s="7">
        <f>SUM(HousingProblemsTbl5[[#This Row],[T2_est77]:[T2_est91]])</f>
        <v>85</v>
      </c>
      <c r="F2549" s="7">
        <v>175</v>
      </c>
      <c r="G2549" s="7">
        <v>30</v>
      </c>
      <c r="H2549" s="7">
        <v>135</v>
      </c>
      <c r="I2549" s="7">
        <f>SUM(HousingProblemsTbl5[[#This Row],[T7_est109]:[T7_est151]])</f>
        <v>340</v>
      </c>
      <c r="J2549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550" spans="1:10" x14ac:dyDescent="0.2">
      <c r="A2550">
        <v>13255160402</v>
      </c>
      <c r="B2550" s="7">
        <v>225</v>
      </c>
      <c r="C2550" s="7">
        <v>0</v>
      </c>
      <c r="D2550" s="7">
        <v>0</v>
      </c>
      <c r="E2550" s="7">
        <f>SUM(HousingProblemsTbl5[[#This Row],[T2_est77]:[T2_est91]])</f>
        <v>225</v>
      </c>
      <c r="F2550" s="7">
        <v>330</v>
      </c>
      <c r="G2550" s="7">
        <v>250</v>
      </c>
      <c r="H2550" s="7">
        <v>45</v>
      </c>
      <c r="I2550" s="7">
        <f>SUM(HousingProblemsTbl5[[#This Row],[T7_est109]:[T7_est151]])</f>
        <v>625</v>
      </c>
      <c r="J2550" s="5">
        <f>IFERROR(HousingProblemsTbl5[[#This Row],[Total Rental Units with Severe Housing Problems and Equal to or less than 80% AMI]]/HousingProblemsTbl5[[#This Row],[Total Rental Units Equal to or less than 80% AMI]], "-")</f>
        <v>0.36</v>
      </c>
    </row>
    <row r="2551" spans="1:10" x14ac:dyDescent="0.2">
      <c r="A2551">
        <v>13255160500</v>
      </c>
      <c r="B2551" s="7">
        <v>155</v>
      </c>
      <c r="C2551" s="7">
        <v>15</v>
      </c>
      <c r="D2551" s="7">
        <v>0</v>
      </c>
      <c r="E2551" s="7">
        <f>SUM(HousingProblemsTbl5[[#This Row],[T2_est77]:[T2_est91]])</f>
        <v>170</v>
      </c>
      <c r="F2551" s="7">
        <v>190</v>
      </c>
      <c r="G2551" s="7">
        <v>345</v>
      </c>
      <c r="H2551" s="7">
        <v>285</v>
      </c>
      <c r="I2551" s="7">
        <f>SUM(HousingProblemsTbl5[[#This Row],[T7_est109]:[T7_est151]])</f>
        <v>820</v>
      </c>
      <c r="J2551" s="5">
        <f>IFERROR(HousingProblemsTbl5[[#This Row],[Total Rental Units with Severe Housing Problems and Equal to or less than 80% AMI]]/HousingProblemsTbl5[[#This Row],[Total Rental Units Equal to or less than 80% AMI]], "-")</f>
        <v>0.2073170731707317</v>
      </c>
    </row>
    <row r="2552" spans="1:10" x14ac:dyDescent="0.2">
      <c r="A2552">
        <v>13255160600</v>
      </c>
      <c r="B2552" s="7">
        <v>10</v>
      </c>
      <c r="C2552" s="7">
        <v>35</v>
      </c>
      <c r="D2552" s="7">
        <v>0</v>
      </c>
      <c r="E2552" s="7">
        <f>SUM(HousingProblemsTbl5[[#This Row],[T2_est77]:[T2_est91]])</f>
        <v>45</v>
      </c>
      <c r="F2552" s="7">
        <v>10</v>
      </c>
      <c r="G2552" s="7">
        <v>50</v>
      </c>
      <c r="H2552" s="7">
        <v>90</v>
      </c>
      <c r="I2552" s="7">
        <f>SUM(HousingProblemsTbl5[[#This Row],[T7_est109]:[T7_est151]])</f>
        <v>150</v>
      </c>
      <c r="J2552" s="5">
        <f>IFERROR(HousingProblemsTbl5[[#This Row],[Total Rental Units with Severe Housing Problems and Equal to or less than 80% AMI]]/HousingProblemsTbl5[[#This Row],[Total Rental Units Equal to or less than 80% AMI]], "-")</f>
        <v>0.3</v>
      </c>
    </row>
    <row r="2553" spans="1:10" x14ac:dyDescent="0.2">
      <c r="A2553">
        <v>13255160701</v>
      </c>
      <c r="B2553" s="7">
        <v>90</v>
      </c>
      <c r="C2553" s="7">
        <v>0</v>
      </c>
      <c r="D2553" s="7">
        <v>0</v>
      </c>
      <c r="E2553" s="7">
        <f>SUM(HousingProblemsTbl5[[#This Row],[T2_est77]:[T2_est91]])</f>
        <v>90</v>
      </c>
      <c r="F2553" s="7">
        <v>295</v>
      </c>
      <c r="G2553" s="7">
        <v>330</v>
      </c>
      <c r="H2553" s="7">
        <v>345</v>
      </c>
      <c r="I2553" s="7">
        <f>SUM(HousingProblemsTbl5[[#This Row],[T7_est109]:[T7_est151]])</f>
        <v>970</v>
      </c>
      <c r="J2553" s="5">
        <f>IFERROR(HousingProblemsTbl5[[#This Row],[Total Rental Units with Severe Housing Problems and Equal to or less than 80% AMI]]/HousingProblemsTbl5[[#This Row],[Total Rental Units Equal to or less than 80% AMI]], "-")</f>
        <v>9.2783505154639179E-2</v>
      </c>
    </row>
    <row r="2554" spans="1:10" x14ac:dyDescent="0.2">
      <c r="A2554">
        <v>13255160702</v>
      </c>
      <c r="B2554" s="7">
        <v>0</v>
      </c>
      <c r="C2554" s="7">
        <v>0</v>
      </c>
      <c r="D2554" s="7">
        <v>0</v>
      </c>
      <c r="E2554" s="7">
        <f>SUM(HousingProblemsTbl5[[#This Row],[T2_est77]:[T2_est91]])</f>
        <v>0</v>
      </c>
      <c r="F2554" s="7">
        <v>40</v>
      </c>
      <c r="G2554" s="7">
        <v>10</v>
      </c>
      <c r="H2554" s="7">
        <v>15</v>
      </c>
      <c r="I2554" s="7">
        <f>SUM(HousingProblemsTbl5[[#This Row],[T7_est109]:[T7_est151]])</f>
        <v>65</v>
      </c>
      <c r="J255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55" spans="1:10" x14ac:dyDescent="0.2">
      <c r="A2555">
        <v>13255160800</v>
      </c>
      <c r="B2555" s="7">
        <v>450</v>
      </c>
      <c r="C2555" s="7">
        <v>45</v>
      </c>
      <c r="D2555" s="7">
        <v>45</v>
      </c>
      <c r="E2555" s="7">
        <f>SUM(HousingProblemsTbl5[[#This Row],[T2_est77]:[T2_est91]])</f>
        <v>540</v>
      </c>
      <c r="F2555" s="7">
        <v>755</v>
      </c>
      <c r="G2555" s="7">
        <v>205</v>
      </c>
      <c r="H2555" s="7">
        <v>205</v>
      </c>
      <c r="I2555" s="7">
        <f>SUM(HousingProblemsTbl5[[#This Row],[T7_est109]:[T7_est151]])</f>
        <v>1165</v>
      </c>
      <c r="J2555" s="5">
        <f>IFERROR(HousingProblemsTbl5[[#This Row],[Total Rental Units with Severe Housing Problems and Equal to or less than 80% AMI]]/HousingProblemsTbl5[[#This Row],[Total Rental Units Equal to or less than 80% AMI]], "-")</f>
        <v>0.46351931330472101</v>
      </c>
    </row>
    <row r="2556" spans="1:10" x14ac:dyDescent="0.2">
      <c r="A2556">
        <v>13255160900</v>
      </c>
      <c r="B2556" s="7">
        <v>125</v>
      </c>
      <c r="C2556" s="7">
        <v>4</v>
      </c>
      <c r="D2556" s="7">
        <v>4</v>
      </c>
      <c r="E2556" s="7">
        <f>SUM(HousingProblemsTbl5[[#This Row],[T2_est77]:[T2_est91]])</f>
        <v>133</v>
      </c>
      <c r="F2556" s="7">
        <v>160</v>
      </c>
      <c r="G2556" s="7">
        <v>325</v>
      </c>
      <c r="H2556" s="7">
        <v>110</v>
      </c>
      <c r="I2556" s="7">
        <f>SUM(HousingProblemsTbl5[[#This Row],[T7_est109]:[T7_est151]])</f>
        <v>595</v>
      </c>
      <c r="J2556" s="5">
        <f>IFERROR(HousingProblemsTbl5[[#This Row],[Total Rental Units with Severe Housing Problems and Equal to or less than 80% AMI]]/HousingProblemsTbl5[[#This Row],[Total Rental Units Equal to or less than 80% AMI]], "-")</f>
        <v>0.22352941176470589</v>
      </c>
    </row>
    <row r="2557" spans="1:10" x14ac:dyDescent="0.2">
      <c r="A2557">
        <v>13255161000</v>
      </c>
      <c r="B2557" s="7">
        <v>190</v>
      </c>
      <c r="C2557" s="7">
        <v>30</v>
      </c>
      <c r="D2557" s="7">
        <v>50</v>
      </c>
      <c r="E2557" s="7">
        <f>SUM(HousingProblemsTbl5[[#This Row],[T2_est77]:[T2_est91]])</f>
        <v>270</v>
      </c>
      <c r="F2557" s="7">
        <v>290</v>
      </c>
      <c r="G2557" s="7">
        <v>120</v>
      </c>
      <c r="H2557" s="7">
        <v>90</v>
      </c>
      <c r="I2557" s="7">
        <f>SUM(HousingProblemsTbl5[[#This Row],[T7_est109]:[T7_est151]])</f>
        <v>500</v>
      </c>
      <c r="J2557" s="5">
        <f>IFERROR(HousingProblemsTbl5[[#This Row],[Total Rental Units with Severe Housing Problems and Equal to or less than 80% AMI]]/HousingProblemsTbl5[[#This Row],[Total Rental Units Equal to or less than 80% AMI]], "-")</f>
        <v>0.54</v>
      </c>
    </row>
    <row r="2558" spans="1:10" x14ac:dyDescent="0.2">
      <c r="A2558">
        <v>13255161100</v>
      </c>
      <c r="B2558" s="7">
        <v>130</v>
      </c>
      <c r="C2558" s="7">
        <v>4</v>
      </c>
      <c r="D2558" s="7">
        <v>0</v>
      </c>
      <c r="E2558" s="7">
        <f>SUM(HousingProblemsTbl5[[#This Row],[T2_est77]:[T2_est91]])</f>
        <v>134</v>
      </c>
      <c r="F2558" s="7">
        <v>180</v>
      </c>
      <c r="G2558" s="7">
        <v>65</v>
      </c>
      <c r="H2558" s="7">
        <v>70</v>
      </c>
      <c r="I2558" s="7">
        <f>SUM(HousingProblemsTbl5[[#This Row],[T7_est109]:[T7_est151]])</f>
        <v>315</v>
      </c>
      <c r="J2558" s="5">
        <f>IFERROR(HousingProblemsTbl5[[#This Row],[Total Rental Units with Severe Housing Problems and Equal to or less than 80% AMI]]/HousingProblemsTbl5[[#This Row],[Total Rental Units Equal to or less than 80% AMI]], "-")</f>
        <v>0.42539682539682538</v>
      </c>
    </row>
    <row r="2559" spans="1:10" x14ac:dyDescent="0.2">
      <c r="A2559">
        <v>13255161201</v>
      </c>
      <c r="B2559" s="7">
        <v>0</v>
      </c>
      <c r="C2559" s="7">
        <v>0</v>
      </c>
      <c r="D2559" s="7">
        <v>0</v>
      </c>
      <c r="E2559" s="7">
        <f>SUM(HousingProblemsTbl5[[#This Row],[T2_est77]:[T2_est91]])</f>
        <v>0</v>
      </c>
      <c r="F2559" s="7">
        <v>15</v>
      </c>
      <c r="G2559" s="7">
        <v>0</v>
      </c>
      <c r="H2559" s="7">
        <v>40</v>
      </c>
      <c r="I2559" s="7">
        <f>SUM(HousingProblemsTbl5[[#This Row],[T7_est109]:[T7_est151]])</f>
        <v>55</v>
      </c>
      <c r="J255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60" spans="1:10" x14ac:dyDescent="0.2">
      <c r="A2560">
        <v>13255161202</v>
      </c>
      <c r="B2560" s="7">
        <v>225</v>
      </c>
      <c r="C2560" s="7">
        <v>25</v>
      </c>
      <c r="D2560" s="7">
        <v>0</v>
      </c>
      <c r="E2560" s="7">
        <f>SUM(HousingProblemsTbl5[[#This Row],[T2_est77]:[T2_est91]])</f>
        <v>250</v>
      </c>
      <c r="F2560" s="7">
        <v>330</v>
      </c>
      <c r="G2560" s="7">
        <v>175</v>
      </c>
      <c r="H2560" s="7">
        <v>155</v>
      </c>
      <c r="I2560" s="7">
        <f>SUM(HousingProblemsTbl5[[#This Row],[T7_est109]:[T7_est151]])</f>
        <v>660</v>
      </c>
      <c r="J2560" s="5">
        <f>IFERROR(HousingProblemsTbl5[[#This Row],[Total Rental Units with Severe Housing Problems and Equal to or less than 80% AMI]]/HousingProblemsTbl5[[#This Row],[Total Rental Units Equal to or less than 80% AMI]], "-")</f>
        <v>0.37878787878787878</v>
      </c>
    </row>
    <row r="2561" spans="1:10" x14ac:dyDescent="0.2">
      <c r="A2561">
        <v>13257970101</v>
      </c>
      <c r="B2561" s="7">
        <v>185</v>
      </c>
      <c r="C2561" s="7">
        <v>10</v>
      </c>
      <c r="D2561" s="7">
        <v>0</v>
      </c>
      <c r="E2561" s="7">
        <f>SUM(HousingProblemsTbl5[[#This Row],[T2_est77]:[T2_est91]])</f>
        <v>195</v>
      </c>
      <c r="F2561" s="7">
        <v>215</v>
      </c>
      <c r="G2561" s="7">
        <v>70</v>
      </c>
      <c r="H2561" s="7">
        <v>140</v>
      </c>
      <c r="I2561" s="7">
        <f>SUM(HousingProblemsTbl5[[#This Row],[T7_est109]:[T7_est151]])</f>
        <v>425</v>
      </c>
      <c r="J2561" s="5">
        <f>IFERROR(HousingProblemsTbl5[[#This Row],[Total Rental Units with Severe Housing Problems and Equal to or less than 80% AMI]]/HousingProblemsTbl5[[#This Row],[Total Rental Units Equal to or less than 80% AMI]], "-")</f>
        <v>0.45882352941176469</v>
      </c>
    </row>
    <row r="2562" spans="1:10" x14ac:dyDescent="0.2">
      <c r="A2562">
        <v>13257970102</v>
      </c>
      <c r="B2562" s="7">
        <v>25</v>
      </c>
      <c r="C2562" s="7">
        <v>55</v>
      </c>
      <c r="D2562" s="7">
        <v>0</v>
      </c>
      <c r="E2562" s="7">
        <f>SUM(HousingProblemsTbl5[[#This Row],[T2_est77]:[T2_est91]])</f>
        <v>80</v>
      </c>
      <c r="F2562" s="7">
        <v>45</v>
      </c>
      <c r="G2562" s="7">
        <v>100</v>
      </c>
      <c r="H2562" s="7">
        <v>60</v>
      </c>
      <c r="I2562" s="7">
        <f>SUM(HousingProblemsTbl5[[#This Row],[T7_est109]:[T7_est151]])</f>
        <v>205</v>
      </c>
      <c r="J2562" s="5">
        <f>IFERROR(HousingProblemsTbl5[[#This Row],[Total Rental Units with Severe Housing Problems and Equal to or less than 80% AMI]]/HousingProblemsTbl5[[#This Row],[Total Rental Units Equal to or less than 80% AMI]], "-")</f>
        <v>0.3902439024390244</v>
      </c>
    </row>
    <row r="2563" spans="1:10" x14ac:dyDescent="0.2">
      <c r="A2563">
        <v>13257970201</v>
      </c>
      <c r="B2563" s="7">
        <v>0</v>
      </c>
      <c r="C2563" s="7">
        <v>0</v>
      </c>
      <c r="D2563" s="7">
        <v>0</v>
      </c>
      <c r="E2563" s="7">
        <f>SUM(HousingProblemsTbl5[[#This Row],[T2_est77]:[T2_est91]])</f>
        <v>0</v>
      </c>
      <c r="F2563" s="7">
        <v>0</v>
      </c>
      <c r="G2563" s="7">
        <v>60</v>
      </c>
      <c r="H2563" s="7">
        <v>100</v>
      </c>
      <c r="I2563" s="7">
        <f>SUM(HousingProblemsTbl5[[#This Row],[T7_est109]:[T7_est151]])</f>
        <v>160</v>
      </c>
      <c r="J256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64" spans="1:10" x14ac:dyDescent="0.2">
      <c r="A2564">
        <v>13257970202</v>
      </c>
      <c r="B2564" s="7">
        <v>0</v>
      </c>
      <c r="C2564" s="7">
        <v>0</v>
      </c>
      <c r="D2564" s="7">
        <v>20</v>
      </c>
      <c r="E2564" s="7">
        <f>SUM(HousingProblemsTbl5[[#This Row],[T2_est77]:[T2_est91]])</f>
        <v>20</v>
      </c>
      <c r="F2564" s="7">
        <v>0</v>
      </c>
      <c r="G2564" s="7">
        <v>0</v>
      </c>
      <c r="H2564" s="7">
        <v>20</v>
      </c>
      <c r="I2564" s="7">
        <f>SUM(HousingProblemsTbl5[[#This Row],[T7_est109]:[T7_est151]])</f>
        <v>20</v>
      </c>
      <c r="J2564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565" spans="1:10" x14ac:dyDescent="0.2">
      <c r="A2565">
        <v>13257970301</v>
      </c>
      <c r="B2565" s="7">
        <v>25</v>
      </c>
      <c r="C2565" s="7">
        <v>35</v>
      </c>
      <c r="D2565" s="7">
        <v>4</v>
      </c>
      <c r="E2565" s="7">
        <f>SUM(HousingProblemsTbl5[[#This Row],[T2_est77]:[T2_est91]])</f>
        <v>64</v>
      </c>
      <c r="F2565" s="7">
        <v>115</v>
      </c>
      <c r="G2565" s="7">
        <v>240</v>
      </c>
      <c r="H2565" s="7">
        <v>145</v>
      </c>
      <c r="I2565" s="7">
        <f>SUM(HousingProblemsTbl5[[#This Row],[T7_est109]:[T7_est151]])</f>
        <v>500</v>
      </c>
      <c r="J2565" s="5">
        <f>IFERROR(HousingProblemsTbl5[[#This Row],[Total Rental Units with Severe Housing Problems and Equal to or less than 80% AMI]]/HousingProblemsTbl5[[#This Row],[Total Rental Units Equal to or less than 80% AMI]], "-")</f>
        <v>0.128</v>
      </c>
    </row>
    <row r="2566" spans="1:10" x14ac:dyDescent="0.2">
      <c r="A2566">
        <v>13257970302</v>
      </c>
      <c r="B2566" s="7">
        <v>55</v>
      </c>
      <c r="C2566" s="7">
        <v>25</v>
      </c>
      <c r="D2566" s="7">
        <v>0</v>
      </c>
      <c r="E2566" s="7">
        <f>SUM(HousingProblemsTbl5[[#This Row],[T2_est77]:[T2_est91]])</f>
        <v>80</v>
      </c>
      <c r="F2566" s="7">
        <v>120</v>
      </c>
      <c r="G2566" s="7">
        <v>80</v>
      </c>
      <c r="H2566" s="7">
        <v>225</v>
      </c>
      <c r="I2566" s="7">
        <f>SUM(HousingProblemsTbl5[[#This Row],[T7_est109]:[T7_est151]])</f>
        <v>425</v>
      </c>
      <c r="J2566" s="5">
        <f>IFERROR(HousingProblemsTbl5[[#This Row],[Total Rental Units with Severe Housing Problems and Equal to or less than 80% AMI]]/HousingProblemsTbl5[[#This Row],[Total Rental Units Equal to or less than 80% AMI]], "-")</f>
        <v>0.18823529411764706</v>
      </c>
    </row>
    <row r="2567" spans="1:10" x14ac:dyDescent="0.2">
      <c r="A2567">
        <v>13257970401</v>
      </c>
      <c r="B2567" s="7">
        <v>20</v>
      </c>
      <c r="C2567" s="7">
        <v>0</v>
      </c>
      <c r="D2567" s="7">
        <v>0</v>
      </c>
      <c r="E2567" s="7">
        <f>SUM(HousingProblemsTbl5[[#This Row],[T2_est77]:[T2_est91]])</f>
        <v>20</v>
      </c>
      <c r="F2567" s="7">
        <v>20</v>
      </c>
      <c r="G2567" s="7">
        <v>20</v>
      </c>
      <c r="H2567" s="7">
        <v>60</v>
      </c>
      <c r="I2567" s="7">
        <f>SUM(HousingProblemsTbl5[[#This Row],[T7_est109]:[T7_est151]])</f>
        <v>100</v>
      </c>
      <c r="J2567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2568" spans="1:10" x14ac:dyDescent="0.2">
      <c r="A2568">
        <v>13257970402</v>
      </c>
      <c r="B2568" s="7">
        <v>10</v>
      </c>
      <c r="C2568" s="7">
        <v>0</v>
      </c>
      <c r="D2568" s="7">
        <v>0</v>
      </c>
      <c r="E2568" s="7">
        <f>SUM(HousingProblemsTbl5[[#This Row],[T2_est77]:[T2_est91]])</f>
        <v>10</v>
      </c>
      <c r="F2568" s="7">
        <v>20</v>
      </c>
      <c r="G2568" s="7">
        <v>10</v>
      </c>
      <c r="H2568" s="7">
        <v>125</v>
      </c>
      <c r="I2568" s="7">
        <f>SUM(HousingProblemsTbl5[[#This Row],[T7_est109]:[T7_est151]])</f>
        <v>155</v>
      </c>
      <c r="J2568" s="5">
        <f>IFERROR(HousingProblemsTbl5[[#This Row],[Total Rental Units with Severe Housing Problems and Equal to or less than 80% AMI]]/HousingProblemsTbl5[[#This Row],[Total Rental Units Equal to or less than 80% AMI]], "-")</f>
        <v>6.4516129032258063E-2</v>
      </c>
    </row>
    <row r="2569" spans="1:10" x14ac:dyDescent="0.2">
      <c r="A2569">
        <v>13259950100</v>
      </c>
      <c r="B2569" s="7">
        <v>4</v>
      </c>
      <c r="C2569" s="7">
        <v>20</v>
      </c>
      <c r="D2569" s="7">
        <v>0</v>
      </c>
      <c r="E2569" s="7">
        <f>SUM(HousingProblemsTbl5[[#This Row],[T2_est77]:[T2_est91]])</f>
        <v>24</v>
      </c>
      <c r="F2569" s="7">
        <v>55</v>
      </c>
      <c r="G2569" s="7">
        <v>30</v>
      </c>
      <c r="H2569" s="7">
        <v>110</v>
      </c>
      <c r="I2569" s="7">
        <f>SUM(HousingProblemsTbl5[[#This Row],[T7_est109]:[T7_est151]])</f>
        <v>195</v>
      </c>
      <c r="J2569" s="5">
        <f>IFERROR(HousingProblemsTbl5[[#This Row],[Total Rental Units with Severe Housing Problems and Equal to or less than 80% AMI]]/HousingProblemsTbl5[[#This Row],[Total Rental Units Equal to or less than 80% AMI]], "-")</f>
        <v>0.12307692307692308</v>
      </c>
    </row>
    <row r="2570" spans="1:10" x14ac:dyDescent="0.2">
      <c r="A2570">
        <v>13259950400</v>
      </c>
      <c r="B2570" s="7">
        <v>35</v>
      </c>
      <c r="C2570" s="7">
        <v>15</v>
      </c>
      <c r="D2570" s="7">
        <v>0</v>
      </c>
      <c r="E2570" s="7">
        <f>SUM(HousingProblemsTbl5[[#This Row],[T2_est77]:[T2_est91]])</f>
        <v>50</v>
      </c>
      <c r="F2570" s="7">
        <v>85</v>
      </c>
      <c r="G2570" s="7">
        <v>40</v>
      </c>
      <c r="H2570" s="7">
        <v>170</v>
      </c>
      <c r="I2570" s="7">
        <f>SUM(HousingProblemsTbl5[[#This Row],[T7_est109]:[T7_est151]])</f>
        <v>295</v>
      </c>
      <c r="J2570" s="5">
        <f>IFERROR(HousingProblemsTbl5[[#This Row],[Total Rental Units with Severe Housing Problems and Equal to or less than 80% AMI]]/HousingProblemsTbl5[[#This Row],[Total Rental Units Equal to or less than 80% AMI]], "-")</f>
        <v>0.16949152542372881</v>
      </c>
    </row>
    <row r="2571" spans="1:10" x14ac:dyDescent="0.2">
      <c r="A2571">
        <v>13261950100</v>
      </c>
      <c r="B2571" s="7">
        <v>10</v>
      </c>
      <c r="C2571" s="7">
        <v>0</v>
      </c>
      <c r="D2571" s="7">
        <v>0</v>
      </c>
      <c r="E2571" s="7">
        <f>SUM(HousingProblemsTbl5[[#This Row],[T2_est77]:[T2_est91]])</f>
        <v>10</v>
      </c>
      <c r="F2571" s="7">
        <v>30</v>
      </c>
      <c r="G2571" s="7">
        <v>10</v>
      </c>
      <c r="H2571" s="7">
        <v>30</v>
      </c>
      <c r="I2571" s="7">
        <f>SUM(HousingProblemsTbl5[[#This Row],[T7_est109]:[T7_est151]])</f>
        <v>70</v>
      </c>
      <c r="J2571" s="5">
        <f>IFERROR(HousingProblemsTbl5[[#This Row],[Total Rental Units with Severe Housing Problems and Equal to or less than 80% AMI]]/HousingProblemsTbl5[[#This Row],[Total Rental Units Equal to or less than 80% AMI]], "-")</f>
        <v>0.14285714285714285</v>
      </c>
    </row>
    <row r="2572" spans="1:10" x14ac:dyDescent="0.2">
      <c r="A2572">
        <v>13261950200</v>
      </c>
      <c r="B2572" s="7">
        <v>185</v>
      </c>
      <c r="C2572" s="7">
        <v>0</v>
      </c>
      <c r="D2572" s="7">
        <v>0</v>
      </c>
      <c r="E2572" s="7">
        <f>SUM(HousingProblemsTbl5[[#This Row],[T2_est77]:[T2_est91]])</f>
        <v>185</v>
      </c>
      <c r="F2572" s="7">
        <v>300</v>
      </c>
      <c r="G2572" s="7">
        <v>20</v>
      </c>
      <c r="H2572" s="7">
        <v>255</v>
      </c>
      <c r="I2572" s="7">
        <f>SUM(HousingProblemsTbl5[[#This Row],[T7_est109]:[T7_est151]])</f>
        <v>575</v>
      </c>
      <c r="J2572" s="5">
        <f>IFERROR(HousingProblemsTbl5[[#This Row],[Total Rental Units with Severe Housing Problems and Equal to or less than 80% AMI]]/HousingProblemsTbl5[[#This Row],[Total Rental Units Equal to or less than 80% AMI]], "-")</f>
        <v>0.32173913043478258</v>
      </c>
    </row>
    <row r="2573" spans="1:10" x14ac:dyDescent="0.2">
      <c r="A2573">
        <v>13261950300</v>
      </c>
      <c r="B2573" s="7">
        <v>60</v>
      </c>
      <c r="C2573" s="7">
        <v>95</v>
      </c>
      <c r="D2573" s="7">
        <v>105</v>
      </c>
      <c r="E2573" s="7">
        <f>SUM(HousingProblemsTbl5[[#This Row],[T2_est77]:[T2_est91]])</f>
        <v>260</v>
      </c>
      <c r="F2573" s="7">
        <v>135</v>
      </c>
      <c r="G2573" s="7">
        <v>215</v>
      </c>
      <c r="H2573" s="7">
        <v>235</v>
      </c>
      <c r="I2573" s="7">
        <f>SUM(HousingProblemsTbl5[[#This Row],[T7_est109]:[T7_est151]])</f>
        <v>585</v>
      </c>
      <c r="J2573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2574" spans="1:10" x14ac:dyDescent="0.2">
      <c r="A2574">
        <v>13261950400</v>
      </c>
      <c r="B2574" s="7">
        <v>30</v>
      </c>
      <c r="C2574" s="7">
        <v>85</v>
      </c>
      <c r="D2574" s="7">
        <v>4</v>
      </c>
      <c r="E2574" s="7">
        <f>SUM(HousingProblemsTbl5[[#This Row],[T2_est77]:[T2_est91]])</f>
        <v>119</v>
      </c>
      <c r="F2574" s="7">
        <v>50</v>
      </c>
      <c r="G2574" s="7">
        <v>115</v>
      </c>
      <c r="H2574" s="7">
        <v>25</v>
      </c>
      <c r="I2574" s="7">
        <f>SUM(HousingProblemsTbl5[[#This Row],[T7_est109]:[T7_est151]])</f>
        <v>190</v>
      </c>
      <c r="J2574" s="5">
        <f>IFERROR(HousingProblemsTbl5[[#This Row],[Total Rental Units with Severe Housing Problems and Equal to or less than 80% AMI]]/HousingProblemsTbl5[[#This Row],[Total Rental Units Equal to or less than 80% AMI]], "-")</f>
        <v>0.62631578947368416</v>
      </c>
    </row>
    <row r="2575" spans="1:10" x14ac:dyDescent="0.2">
      <c r="A2575">
        <v>13261950500</v>
      </c>
      <c r="B2575" s="7">
        <v>40</v>
      </c>
      <c r="C2575" s="7">
        <v>4</v>
      </c>
      <c r="D2575" s="7">
        <v>0</v>
      </c>
      <c r="E2575" s="7">
        <f>SUM(HousingProblemsTbl5[[#This Row],[T2_est77]:[T2_est91]])</f>
        <v>44</v>
      </c>
      <c r="F2575" s="7">
        <v>95</v>
      </c>
      <c r="G2575" s="7">
        <v>50</v>
      </c>
      <c r="H2575" s="7">
        <v>65</v>
      </c>
      <c r="I2575" s="7">
        <f>SUM(HousingProblemsTbl5[[#This Row],[T7_est109]:[T7_est151]])</f>
        <v>210</v>
      </c>
      <c r="J2575" s="5">
        <f>IFERROR(HousingProblemsTbl5[[#This Row],[Total Rental Units with Severe Housing Problems and Equal to or less than 80% AMI]]/HousingProblemsTbl5[[#This Row],[Total Rental Units Equal to or less than 80% AMI]], "-")</f>
        <v>0.20952380952380953</v>
      </c>
    </row>
    <row r="2576" spans="1:10" x14ac:dyDescent="0.2">
      <c r="A2576">
        <v>13261950600</v>
      </c>
      <c r="B2576" s="7">
        <v>120</v>
      </c>
      <c r="C2576" s="7">
        <v>45</v>
      </c>
      <c r="D2576" s="7">
        <v>0</v>
      </c>
      <c r="E2576" s="7">
        <f>SUM(HousingProblemsTbl5[[#This Row],[T2_est77]:[T2_est91]])</f>
        <v>165</v>
      </c>
      <c r="F2576" s="7">
        <v>175</v>
      </c>
      <c r="G2576" s="7">
        <v>90</v>
      </c>
      <c r="H2576" s="7">
        <v>60</v>
      </c>
      <c r="I2576" s="7">
        <f>SUM(HousingProblemsTbl5[[#This Row],[T7_est109]:[T7_est151]])</f>
        <v>325</v>
      </c>
      <c r="J2576" s="5">
        <f>IFERROR(HousingProblemsTbl5[[#This Row],[Total Rental Units with Severe Housing Problems and Equal to or less than 80% AMI]]/HousingProblemsTbl5[[#This Row],[Total Rental Units Equal to or less than 80% AMI]], "-")</f>
        <v>0.50769230769230766</v>
      </c>
    </row>
    <row r="2577" spans="1:10" x14ac:dyDescent="0.2">
      <c r="A2577">
        <v>13261950700</v>
      </c>
      <c r="B2577" s="7">
        <v>350</v>
      </c>
      <c r="C2577" s="7">
        <v>25</v>
      </c>
      <c r="D2577" s="7">
        <v>0</v>
      </c>
      <c r="E2577" s="7">
        <f>SUM(HousingProblemsTbl5[[#This Row],[T2_est77]:[T2_est91]])</f>
        <v>375</v>
      </c>
      <c r="F2577" s="7">
        <v>440</v>
      </c>
      <c r="G2577" s="7">
        <v>305</v>
      </c>
      <c r="H2577" s="7">
        <v>450</v>
      </c>
      <c r="I2577" s="7">
        <f>SUM(HousingProblemsTbl5[[#This Row],[T7_est109]:[T7_est151]])</f>
        <v>1195</v>
      </c>
      <c r="J2577" s="5">
        <f>IFERROR(HousingProblemsTbl5[[#This Row],[Total Rental Units with Severe Housing Problems and Equal to or less than 80% AMI]]/HousingProblemsTbl5[[#This Row],[Total Rental Units Equal to or less than 80% AMI]], "-")</f>
        <v>0.31380753138075312</v>
      </c>
    </row>
    <row r="2578" spans="1:10" x14ac:dyDescent="0.2">
      <c r="A2578">
        <v>13261950800</v>
      </c>
      <c r="B2578" s="7">
        <v>10</v>
      </c>
      <c r="C2578" s="7">
        <v>0</v>
      </c>
      <c r="D2578" s="7">
        <v>0</v>
      </c>
      <c r="E2578" s="7">
        <f>SUM(HousingProblemsTbl5[[#This Row],[T2_est77]:[T2_est91]])</f>
        <v>10</v>
      </c>
      <c r="F2578" s="7">
        <v>55</v>
      </c>
      <c r="G2578" s="7">
        <v>0</v>
      </c>
      <c r="H2578" s="7">
        <v>4</v>
      </c>
      <c r="I2578" s="7">
        <f>SUM(HousingProblemsTbl5[[#This Row],[T7_est109]:[T7_est151]])</f>
        <v>59</v>
      </c>
      <c r="J2578" s="5">
        <f>IFERROR(HousingProblemsTbl5[[#This Row],[Total Rental Units with Severe Housing Problems and Equal to or less than 80% AMI]]/HousingProblemsTbl5[[#This Row],[Total Rental Units Equal to or less than 80% AMI]], "-")</f>
        <v>0.16949152542372881</v>
      </c>
    </row>
    <row r="2579" spans="1:10" x14ac:dyDescent="0.2">
      <c r="A2579">
        <v>13263960100</v>
      </c>
      <c r="B2579" s="7">
        <v>4</v>
      </c>
      <c r="C2579" s="7">
        <v>15</v>
      </c>
      <c r="D2579" s="7">
        <v>0</v>
      </c>
      <c r="E2579" s="7">
        <f>SUM(HousingProblemsTbl5[[#This Row],[T2_est77]:[T2_est91]])</f>
        <v>19</v>
      </c>
      <c r="F2579" s="7">
        <v>40</v>
      </c>
      <c r="G2579" s="7">
        <v>85</v>
      </c>
      <c r="H2579" s="7">
        <v>75</v>
      </c>
      <c r="I2579" s="7">
        <f>SUM(HousingProblemsTbl5[[#This Row],[T7_est109]:[T7_est151]])</f>
        <v>200</v>
      </c>
      <c r="J2579" s="5">
        <f>IFERROR(HousingProblemsTbl5[[#This Row],[Total Rental Units with Severe Housing Problems and Equal to or less than 80% AMI]]/HousingProblemsTbl5[[#This Row],[Total Rental Units Equal to or less than 80% AMI]], "-")</f>
        <v>9.5000000000000001E-2</v>
      </c>
    </row>
    <row r="2580" spans="1:10" x14ac:dyDescent="0.2">
      <c r="A2580">
        <v>13263960200</v>
      </c>
      <c r="B2580" s="7">
        <v>20</v>
      </c>
      <c r="C2580" s="7">
        <v>4</v>
      </c>
      <c r="D2580" s="7">
        <v>45</v>
      </c>
      <c r="E2580" s="7">
        <f>SUM(HousingProblemsTbl5[[#This Row],[T2_est77]:[T2_est91]])</f>
        <v>69</v>
      </c>
      <c r="F2580" s="7">
        <v>110</v>
      </c>
      <c r="G2580" s="7">
        <v>55</v>
      </c>
      <c r="H2580" s="7">
        <v>70</v>
      </c>
      <c r="I2580" s="7">
        <f>SUM(HousingProblemsTbl5[[#This Row],[T7_est109]:[T7_est151]])</f>
        <v>235</v>
      </c>
      <c r="J2580" s="5">
        <f>IFERROR(HousingProblemsTbl5[[#This Row],[Total Rental Units with Severe Housing Problems and Equal to or less than 80% AMI]]/HousingProblemsTbl5[[#This Row],[Total Rental Units Equal to or less than 80% AMI]], "-")</f>
        <v>0.29361702127659572</v>
      </c>
    </row>
    <row r="2581" spans="1:10" x14ac:dyDescent="0.2">
      <c r="A2581">
        <v>13263960300</v>
      </c>
      <c r="B2581" s="7">
        <v>4</v>
      </c>
      <c r="C2581" s="7">
        <v>0</v>
      </c>
      <c r="D2581" s="7">
        <v>0</v>
      </c>
      <c r="E2581" s="7">
        <f>SUM(HousingProblemsTbl5[[#This Row],[T2_est77]:[T2_est91]])</f>
        <v>4</v>
      </c>
      <c r="F2581" s="7">
        <v>25</v>
      </c>
      <c r="G2581" s="7">
        <v>20</v>
      </c>
      <c r="H2581" s="7">
        <v>35</v>
      </c>
      <c r="I2581" s="7">
        <f>SUM(HousingProblemsTbl5[[#This Row],[T7_est109]:[T7_est151]])</f>
        <v>80</v>
      </c>
      <c r="J2581" s="5">
        <f>IFERROR(HousingProblemsTbl5[[#This Row],[Total Rental Units with Severe Housing Problems and Equal to or less than 80% AMI]]/HousingProblemsTbl5[[#This Row],[Total Rental Units Equal to or less than 80% AMI]], "-")</f>
        <v>0.05</v>
      </c>
    </row>
    <row r="2582" spans="1:10" x14ac:dyDescent="0.2">
      <c r="A2582">
        <v>13265010200</v>
      </c>
      <c r="B2582" s="7">
        <v>35</v>
      </c>
      <c r="C2582" s="7">
        <v>0</v>
      </c>
      <c r="D2582" s="7">
        <v>0</v>
      </c>
      <c r="E2582" s="7">
        <f>SUM(HousingProblemsTbl5[[#This Row],[T2_est77]:[T2_est91]])</f>
        <v>35</v>
      </c>
      <c r="F2582" s="7">
        <v>40</v>
      </c>
      <c r="G2582" s="7">
        <v>30</v>
      </c>
      <c r="H2582" s="7">
        <v>45</v>
      </c>
      <c r="I2582" s="7">
        <f>SUM(HousingProblemsTbl5[[#This Row],[T7_est109]:[T7_est151]])</f>
        <v>115</v>
      </c>
      <c r="J2582" s="5">
        <f>IFERROR(HousingProblemsTbl5[[#This Row],[Total Rental Units with Severe Housing Problems and Equal to or less than 80% AMI]]/HousingProblemsTbl5[[#This Row],[Total Rental Units Equal to or less than 80% AMI]], "-")</f>
        <v>0.30434782608695654</v>
      </c>
    </row>
    <row r="2583" spans="1:10" x14ac:dyDescent="0.2">
      <c r="A2583">
        <v>13267950100</v>
      </c>
      <c r="B2583" s="7">
        <v>15</v>
      </c>
      <c r="C2583" s="7">
        <v>0</v>
      </c>
      <c r="D2583" s="7">
        <v>0</v>
      </c>
      <c r="E2583" s="7">
        <f>SUM(HousingProblemsTbl5[[#This Row],[T2_est77]:[T2_est91]])</f>
        <v>15</v>
      </c>
      <c r="F2583" s="7">
        <v>110</v>
      </c>
      <c r="G2583" s="7">
        <v>60</v>
      </c>
      <c r="H2583" s="7">
        <v>120</v>
      </c>
      <c r="I2583" s="7">
        <f>SUM(HousingProblemsTbl5[[#This Row],[T7_est109]:[T7_est151]])</f>
        <v>290</v>
      </c>
      <c r="J2583" s="5">
        <f>IFERROR(HousingProblemsTbl5[[#This Row],[Total Rental Units with Severe Housing Problems and Equal to or less than 80% AMI]]/HousingProblemsTbl5[[#This Row],[Total Rental Units Equal to or less than 80% AMI]], "-")</f>
        <v>5.1724137931034482E-2</v>
      </c>
    </row>
    <row r="2584" spans="1:10" x14ac:dyDescent="0.2">
      <c r="A2584">
        <v>13267950202</v>
      </c>
      <c r="B2584" s="7">
        <v>10</v>
      </c>
      <c r="C2584" s="7">
        <v>0</v>
      </c>
      <c r="D2584" s="7">
        <v>0</v>
      </c>
      <c r="E2584" s="7">
        <f>SUM(HousingProblemsTbl5[[#This Row],[T2_est77]:[T2_est91]])</f>
        <v>10</v>
      </c>
      <c r="F2584" s="7">
        <v>70</v>
      </c>
      <c r="G2584" s="7">
        <v>50</v>
      </c>
      <c r="H2584" s="7">
        <v>175</v>
      </c>
      <c r="I2584" s="7">
        <f>SUM(HousingProblemsTbl5[[#This Row],[T7_est109]:[T7_est151]])</f>
        <v>295</v>
      </c>
      <c r="J2584" s="5">
        <f>IFERROR(HousingProblemsTbl5[[#This Row],[Total Rental Units with Severe Housing Problems and Equal to or less than 80% AMI]]/HousingProblemsTbl5[[#This Row],[Total Rental Units Equal to or less than 80% AMI]], "-")</f>
        <v>3.3898305084745763E-2</v>
      </c>
    </row>
    <row r="2585" spans="1:10" x14ac:dyDescent="0.2">
      <c r="A2585">
        <v>13267950203</v>
      </c>
      <c r="B2585" s="7">
        <v>20</v>
      </c>
      <c r="C2585" s="7">
        <v>35</v>
      </c>
      <c r="D2585" s="7">
        <v>15</v>
      </c>
      <c r="E2585" s="7">
        <f>SUM(HousingProblemsTbl5[[#This Row],[T2_est77]:[T2_est91]])</f>
        <v>70</v>
      </c>
      <c r="F2585" s="7">
        <v>105</v>
      </c>
      <c r="G2585" s="7">
        <v>200</v>
      </c>
      <c r="H2585" s="7">
        <v>160</v>
      </c>
      <c r="I2585" s="7">
        <f>SUM(HousingProblemsTbl5[[#This Row],[T7_est109]:[T7_est151]])</f>
        <v>465</v>
      </c>
      <c r="J2585" s="5">
        <f>IFERROR(HousingProblemsTbl5[[#This Row],[Total Rental Units with Severe Housing Problems and Equal to or less than 80% AMI]]/HousingProblemsTbl5[[#This Row],[Total Rental Units Equal to or less than 80% AMI]], "-")</f>
        <v>0.15053763440860216</v>
      </c>
    </row>
    <row r="2586" spans="1:10" x14ac:dyDescent="0.2">
      <c r="A2586">
        <v>13267950204</v>
      </c>
      <c r="B2586" s="7">
        <v>0</v>
      </c>
      <c r="C2586" s="7">
        <v>0</v>
      </c>
      <c r="D2586" s="7">
        <v>0</v>
      </c>
      <c r="E2586" s="7">
        <f>SUM(HousingProblemsTbl5[[#This Row],[T2_est77]:[T2_est91]])</f>
        <v>0</v>
      </c>
      <c r="F2586" s="7">
        <v>0</v>
      </c>
      <c r="G2586" s="7">
        <v>40</v>
      </c>
      <c r="H2586" s="7">
        <v>20</v>
      </c>
      <c r="I2586" s="7">
        <f>SUM(HousingProblemsTbl5[[#This Row],[T7_est109]:[T7_est151]])</f>
        <v>60</v>
      </c>
      <c r="J258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87" spans="1:10" x14ac:dyDescent="0.2">
      <c r="A2587">
        <v>13267950300</v>
      </c>
      <c r="B2587" s="7">
        <v>85</v>
      </c>
      <c r="C2587" s="7">
        <v>4</v>
      </c>
      <c r="D2587" s="7">
        <v>4</v>
      </c>
      <c r="E2587" s="7">
        <f>SUM(HousingProblemsTbl5[[#This Row],[T2_est77]:[T2_est91]])</f>
        <v>93</v>
      </c>
      <c r="F2587" s="7">
        <v>120</v>
      </c>
      <c r="G2587" s="7">
        <v>30</v>
      </c>
      <c r="H2587" s="7">
        <v>70</v>
      </c>
      <c r="I2587" s="7">
        <f>SUM(HousingProblemsTbl5[[#This Row],[T7_est109]:[T7_est151]])</f>
        <v>220</v>
      </c>
      <c r="J2587" s="5">
        <f>IFERROR(HousingProblemsTbl5[[#This Row],[Total Rental Units with Severe Housing Problems and Equal to or less than 80% AMI]]/HousingProblemsTbl5[[#This Row],[Total Rental Units Equal to or less than 80% AMI]], "-")</f>
        <v>0.42272727272727273</v>
      </c>
    </row>
    <row r="2588" spans="1:10" x14ac:dyDescent="0.2">
      <c r="A2588">
        <v>13267950401</v>
      </c>
      <c r="B2588" s="7">
        <v>0</v>
      </c>
      <c r="C2588" s="7">
        <v>0</v>
      </c>
      <c r="D2588" s="7">
        <v>0</v>
      </c>
      <c r="E2588" s="7">
        <f>SUM(HousingProblemsTbl5[[#This Row],[T2_est77]:[T2_est91]])</f>
        <v>0</v>
      </c>
      <c r="F2588" s="7">
        <v>0</v>
      </c>
      <c r="G2588" s="7">
        <v>0</v>
      </c>
      <c r="H2588" s="7">
        <v>165</v>
      </c>
      <c r="I2588" s="7">
        <f>SUM(HousingProblemsTbl5[[#This Row],[T7_est109]:[T7_est151]])</f>
        <v>165</v>
      </c>
      <c r="J258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89" spans="1:10" x14ac:dyDescent="0.2">
      <c r="A2589">
        <v>13267950402</v>
      </c>
      <c r="B2589" s="7">
        <v>60</v>
      </c>
      <c r="C2589" s="7">
        <v>0</v>
      </c>
      <c r="D2589" s="7">
        <v>45</v>
      </c>
      <c r="E2589" s="7">
        <f>SUM(HousingProblemsTbl5[[#This Row],[T2_est77]:[T2_est91]])</f>
        <v>105</v>
      </c>
      <c r="F2589" s="7">
        <v>60</v>
      </c>
      <c r="G2589" s="7">
        <v>105</v>
      </c>
      <c r="H2589" s="7">
        <v>125</v>
      </c>
      <c r="I2589" s="7">
        <f>SUM(HousingProblemsTbl5[[#This Row],[T7_est109]:[T7_est151]])</f>
        <v>290</v>
      </c>
      <c r="J2589" s="5">
        <f>IFERROR(HousingProblemsTbl5[[#This Row],[Total Rental Units with Severe Housing Problems and Equal to or less than 80% AMI]]/HousingProblemsTbl5[[#This Row],[Total Rental Units Equal to or less than 80% AMI]], "-")</f>
        <v>0.36206896551724138</v>
      </c>
    </row>
    <row r="2590" spans="1:10" x14ac:dyDescent="0.2">
      <c r="A2590">
        <v>13269950100</v>
      </c>
      <c r="B2590" s="7">
        <v>0</v>
      </c>
      <c r="C2590" s="7">
        <v>0</v>
      </c>
      <c r="D2590" s="7">
        <v>0</v>
      </c>
      <c r="E2590" s="7">
        <f>SUM(HousingProblemsTbl5[[#This Row],[T2_est77]:[T2_est91]])</f>
        <v>0</v>
      </c>
      <c r="F2590" s="7">
        <v>10</v>
      </c>
      <c r="G2590" s="7">
        <v>10</v>
      </c>
      <c r="H2590" s="7">
        <v>30</v>
      </c>
      <c r="I2590" s="7">
        <f>SUM(HousingProblemsTbl5[[#This Row],[T7_est109]:[T7_est151]])</f>
        <v>50</v>
      </c>
      <c r="J2590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591" spans="1:10" x14ac:dyDescent="0.2">
      <c r="A2591">
        <v>13269950200</v>
      </c>
      <c r="B2591" s="7">
        <v>40</v>
      </c>
      <c r="C2591" s="7">
        <v>15</v>
      </c>
      <c r="D2591" s="7">
        <v>4</v>
      </c>
      <c r="E2591" s="7">
        <f>SUM(HousingProblemsTbl5[[#This Row],[T2_est77]:[T2_est91]])</f>
        <v>59</v>
      </c>
      <c r="F2591" s="7">
        <v>70</v>
      </c>
      <c r="G2591" s="7">
        <v>55</v>
      </c>
      <c r="H2591" s="7">
        <v>30</v>
      </c>
      <c r="I2591" s="7">
        <f>SUM(HousingProblemsTbl5[[#This Row],[T7_est109]:[T7_est151]])</f>
        <v>155</v>
      </c>
      <c r="J2591" s="5">
        <f>IFERROR(HousingProblemsTbl5[[#This Row],[Total Rental Units with Severe Housing Problems and Equal to or less than 80% AMI]]/HousingProblemsTbl5[[#This Row],[Total Rental Units Equal to or less than 80% AMI]], "-")</f>
        <v>0.38064516129032255</v>
      </c>
    </row>
    <row r="2592" spans="1:10" x14ac:dyDescent="0.2">
      <c r="A2592">
        <v>13269950301</v>
      </c>
      <c r="B2592" s="7">
        <v>70</v>
      </c>
      <c r="C2592" s="7">
        <v>0</v>
      </c>
      <c r="D2592" s="7">
        <v>0</v>
      </c>
      <c r="E2592" s="7">
        <f>SUM(HousingProblemsTbl5[[#This Row],[T2_est77]:[T2_est91]])</f>
        <v>70</v>
      </c>
      <c r="F2592" s="7">
        <v>380</v>
      </c>
      <c r="G2592" s="7">
        <v>45</v>
      </c>
      <c r="H2592" s="7">
        <v>50</v>
      </c>
      <c r="I2592" s="7">
        <f>SUM(HousingProblemsTbl5[[#This Row],[T7_est109]:[T7_est151]])</f>
        <v>475</v>
      </c>
      <c r="J2592" s="5">
        <f>IFERROR(HousingProblemsTbl5[[#This Row],[Total Rental Units with Severe Housing Problems and Equal to or less than 80% AMI]]/HousingProblemsTbl5[[#This Row],[Total Rental Units Equal to or less than 80% AMI]], "-")</f>
        <v>0.14736842105263157</v>
      </c>
    </row>
    <row r="2593" spans="1:10" x14ac:dyDescent="0.2">
      <c r="A2593">
        <v>13269950302</v>
      </c>
      <c r="B2593" s="7">
        <v>245</v>
      </c>
      <c r="C2593" s="7">
        <v>20</v>
      </c>
      <c r="D2593" s="7">
        <v>0</v>
      </c>
      <c r="E2593" s="7">
        <f>SUM(HousingProblemsTbl5[[#This Row],[T2_est77]:[T2_est91]])</f>
        <v>265</v>
      </c>
      <c r="F2593" s="7">
        <v>340</v>
      </c>
      <c r="G2593" s="7">
        <v>60</v>
      </c>
      <c r="H2593" s="7">
        <v>0</v>
      </c>
      <c r="I2593" s="7">
        <f>SUM(HousingProblemsTbl5[[#This Row],[T7_est109]:[T7_est151]])</f>
        <v>400</v>
      </c>
      <c r="J2593" s="5">
        <f>IFERROR(HousingProblemsTbl5[[#This Row],[Total Rental Units with Severe Housing Problems and Equal to or less than 80% AMI]]/HousingProblemsTbl5[[#This Row],[Total Rental Units Equal to or less than 80% AMI]], "-")</f>
        <v>0.66249999999999998</v>
      </c>
    </row>
    <row r="2594" spans="1:10" x14ac:dyDescent="0.2">
      <c r="A2594">
        <v>13271950101</v>
      </c>
      <c r="B2594" s="7">
        <v>90</v>
      </c>
      <c r="C2594" s="7">
        <v>35</v>
      </c>
      <c r="D2594" s="7">
        <v>4</v>
      </c>
      <c r="E2594" s="7">
        <f>SUM(HousingProblemsTbl5[[#This Row],[T2_est77]:[T2_est91]])</f>
        <v>129</v>
      </c>
      <c r="F2594" s="7">
        <v>310</v>
      </c>
      <c r="G2594" s="7">
        <v>170</v>
      </c>
      <c r="H2594" s="7">
        <v>40</v>
      </c>
      <c r="I2594" s="7">
        <f>SUM(HousingProblemsTbl5[[#This Row],[T7_est109]:[T7_est151]])</f>
        <v>520</v>
      </c>
      <c r="J2594" s="5">
        <f>IFERROR(HousingProblemsTbl5[[#This Row],[Total Rental Units with Severe Housing Problems and Equal to or less than 80% AMI]]/HousingProblemsTbl5[[#This Row],[Total Rental Units Equal to or less than 80% AMI]], "-")</f>
        <v>0.24807692307692308</v>
      </c>
    </row>
    <row r="2595" spans="1:10" x14ac:dyDescent="0.2">
      <c r="A2595">
        <v>13271950102</v>
      </c>
      <c r="B2595" s="7">
        <v>30</v>
      </c>
      <c r="C2595" s="7">
        <v>0</v>
      </c>
      <c r="D2595" s="7">
        <v>15</v>
      </c>
      <c r="E2595" s="7">
        <f>SUM(HousingProblemsTbl5[[#This Row],[T2_est77]:[T2_est91]])</f>
        <v>45</v>
      </c>
      <c r="F2595" s="7">
        <v>35</v>
      </c>
      <c r="G2595" s="7">
        <v>0</v>
      </c>
      <c r="H2595" s="7">
        <v>15</v>
      </c>
      <c r="I2595" s="7">
        <f>SUM(HousingProblemsTbl5[[#This Row],[T7_est109]:[T7_est151]])</f>
        <v>50</v>
      </c>
      <c r="J2595" s="5">
        <f>IFERROR(HousingProblemsTbl5[[#This Row],[Total Rental Units with Severe Housing Problems and Equal to or less than 80% AMI]]/HousingProblemsTbl5[[#This Row],[Total Rental Units Equal to or less than 80% AMI]], "-")</f>
        <v>0.9</v>
      </c>
    </row>
    <row r="2596" spans="1:10" x14ac:dyDescent="0.2">
      <c r="A2596">
        <v>13271950103</v>
      </c>
      <c r="B2596" s="7">
        <v>30</v>
      </c>
      <c r="C2596" s="7">
        <v>0</v>
      </c>
      <c r="D2596" s="7">
        <v>0</v>
      </c>
      <c r="E2596" s="7">
        <f>SUM(HousingProblemsTbl5[[#This Row],[T2_est77]:[T2_est91]])</f>
        <v>30</v>
      </c>
      <c r="F2596" s="7">
        <v>60</v>
      </c>
      <c r="G2596" s="7">
        <v>80</v>
      </c>
      <c r="H2596" s="7">
        <v>70</v>
      </c>
      <c r="I2596" s="7">
        <f>SUM(HousingProblemsTbl5[[#This Row],[T7_est109]:[T7_est151]])</f>
        <v>210</v>
      </c>
      <c r="J2596" s="5">
        <f>IFERROR(HousingProblemsTbl5[[#This Row],[Total Rental Units with Severe Housing Problems and Equal to or less than 80% AMI]]/HousingProblemsTbl5[[#This Row],[Total Rental Units Equal to or less than 80% AMI]], "-")</f>
        <v>0.14285714285714285</v>
      </c>
    </row>
    <row r="2597" spans="1:10" x14ac:dyDescent="0.2">
      <c r="A2597">
        <v>13271950200</v>
      </c>
      <c r="B2597" s="7">
        <v>20</v>
      </c>
      <c r="C2597" s="7">
        <v>0</v>
      </c>
      <c r="D2597" s="7">
        <v>4</v>
      </c>
      <c r="E2597" s="7">
        <f>SUM(HousingProblemsTbl5[[#This Row],[T2_est77]:[T2_est91]])</f>
        <v>24</v>
      </c>
      <c r="F2597" s="7">
        <v>105</v>
      </c>
      <c r="G2597" s="7">
        <v>15</v>
      </c>
      <c r="H2597" s="7">
        <v>15</v>
      </c>
      <c r="I2597" s="7">
        <f>SUM(HousingProblemsTbl5[[#This Row],[T7_est109]:[T7_est151]])</f>
        <v>135</v>
      </c>
      <c r="J2597" s="5">
        <f>IFERROR(HousingProblemsTbl5[[#This Row],[Total Rental Units with Severe Housing Problems and Equal to or less than 80% AMI]]/HousingProblemsTbl5[[#This Row],[Total Rental Units Equal to or less than 80% AMI]], "-")</f>
        <v>0.17777777777777778</v>
      </c>
    </row>
    <row r="2598" spans="1:10" x14ac:dyDescent="0.2">
      <c r="A2598">
        <v>13271950500</v>
      </c>
      <c r="B2598" s="7">
        <v>15</v>
      </c>
      <c r="C2598" s="7">
        <v>40</v>
      </c>
      <c r="D2598" s="7">
        <v>25</v>
      </c>
      <c r="E2598" s="7">
        <f>SUM(HousingProblemsTbl5[[#This Row],[T2_est77]:[T2_est91]])</f>
        <v>80</v>
      </c>
      <c r="F2598" s="7">
        <v>55</v>
      </c>
      <c r="G2598" s="7">
        <v>95</v>
      </c>
      <c r="H2598" s="7">
        <v>60</v>
      </c>
      <c r="I2598" s="7">
        <f>SUM(HousingProblemsTbl5[[#This Row],[T7_est109]:[T7_est151]])</f>
        <v>210</v>
      </c>
      <c r="J2598" s="5">
        <f>IFERROR(HousingProblemsTbl5[[#This Row],[Total Rental Units with Severe Housing Problems and Equal to or less than 80% AMI]]/HousingProblemsTbl5[[#This Row],[Total Rental Units Equal to or less than 80% AMI]], "-")</f>
        <v>0.38095238095238093</v>
      </c>
    </row>
    <row r="2599" spans="1:10" x14ac:dyDescent="0.2">
      <c r="A2599">
        <v>13273120200</v>
      </c>
      <c r="B2599" s="7">
        <v>20</v>
      </c>
      <c r="C2599" s="7">
        <v>4</v>
      </c>
      <c r="D2599" s="7">
        <v>4</v>
      </c>
      <c r="E2599" s="7">
        <f>SUM(HousingProblemsTbl5[[#This Row],[T2_est77]:[T2_est91]])</f>
        <v>28</v>
      </c>
      <c r="F2599" s="7">
        <v>20</v>
      </c>
      <c r="G2599" s="7">
        <v>65</v>
      </c>
      <c r="H2599" s="7">
        <v>45</v>
      </c>
      <c r="I2599" s="7">
        <f>SUM(HousingProblemsTbl5[[#This Row],[T7_est109]:[T7_est151]])</f>
        <v>130</v>
      </c>
      <c r="J2599" s="5">
        <f>IFERROR(HousingProblemsTbl5[[#This Row],[Total Rental Units with Severe Housing Problems and Equal to or less than 80% AMI]]/HousingProblemsTbl5[[#This Row],[Total Rental Units Equal to or less than 80% AMI]], "-")</f>
        <v>0.2153846153846154</v>
      </c>
    </row>
    <row r="2600" spans="1:10" x14ac:dyDescent="0.2">
      <c r="A2600">
        <v>13273120300</v>
      </c>
      <c r="B2600" s="7">
        <v>125</v>
      </c>
      <c r="C2600" s="7">
        <v>0</v>
      </c>
      <c r="D2600" s="7">
        <v>0</v>
      </c>
      <c r="E2600" s="7">
        <f>SUM(HousingProblemsTbl5[[#This Row],[T2_est77]:[T2_est91]])</f>
        <v>125</v>
      </c>
      <c r="F2600" s="7">
        <v>290</v>
      </c>
      <c r="G2600" s="7">
        <v>60</v>
      </c>
      <c r="H2600" s="7">
        <v>155</v>
      </c>
      <c r="I2600" s="7">
        <f>SUM(HousingProblemsTbl5[[#This Row],[T7_est109]:[T7_est151]])</f>
        <v>505</v>
      </c>
      <c r="J2600" s="5">
        <f>IFERROR(HousingProblemsTbl5[[#This Row],[Total Rental Units with Severe Housing Problems and Equal to or less than 80% AMI]]/HousingProblemsTbl5[[#This Row],[Total Rental Units Equal to or less than 80% AMI]], "-")</f>
        <v>0.24752475247524752</v>
      </c>
    </row>
    <row r="2601" spans="1:10" x14ac:dyDescent="0.2">
      <c r="A2601">
        <v>13273120400</v>
      </c>
      <c r="B2601" s="7">
        <v>65</v>
      </c>
      <c r="C2601" s="7">
        <v>35</v>
      </c>
      <c r="D2601" s="7">
        <v>30</v>
      </c>
      <c r="E2601" s="7">
        <f>SUM(HousingProblemsTbl5[[#This Row],[T2_est77]:[T2_est91]])</f>
        <v>130</v>
      </c>
      <c r="F2601" s="7">
        <v>80</v>
      </c>
      <c r="G2601" s="7">
        <v>135</v>
      </c>
      <c r="H2601" s="7">
        <v>90</v>
      </c>
      <c r="I2601" s="7">
        <f>SUM(HousingProblemsTbl5[[#This Row],[T7_est109]:[T7_est151]])</f>
        <v>305</v>
      </c>
      <c r="J2601" s="5">
        <f>IFERROR(HousingProblemsTbl5[[#This Row],[Total Rental Units with Severe Housing Problems and Equal to or less than 80% AMI]]/HousingProblemsTbl5[[#This Row],[Total Rental Units Equal to or less than 80% AMI]], "-")</f>
        <v>0.42622950819672129</v>
      </c>
    </row>
    <row r="2602" spans="1:10" x14ac:dyDescent="0.2">
      <c r="A2602">
        <v>13273120500</v>
      </c>
      <c r="B2602" s="7">
        <v>4</v>
      </c>
      <c r="C2602" s="7">
        <v>15</v>
      </c>
      <c r="D2602" s="7">
        <v>0</v>
      </c>
      <c r="E2602" s="7">
        <f>SUM(HousingProblemsTbl5[[#This Row],[T2_est77]:[T2_est91]])</f>
        <v>19</v>
      </c>
      <c r="F2602" s="7">
        <v>25</v>
      </c>
      <c r="G2602" s="7">
        <v>35</v>
      </c>
      <c r="H2602" s="7">
        <v>50</v>
      </c>
      <c r="I2602" s="7">
        <f>SUM(HousingProblemsTbl5[[#This Row],[T7_est109]:[T7_est151]])</f>
        <v>110</v>
      </c>
      <c r="J2602" s="5">
        <f>IFERROR(HousingProblemsTbl5[[#This Row],[Total Rental Units with Severe Housing Problems and Equal to or less than 80% AMI]]/HousingProblemsTbl5[[#This Row],[Total Rental Units Equal to or less than 80% AMI]], "-")</f>
        <v>0.17272727272727273</v>
      </c>
    </row>
    <row r="2603" spans="1:10" x14ac:dyDescent="0.2">
      <c r="A2603">
        <v>13275960100</v>
      </c>
      <c r="B2603" s="7">
        <v>30</v>
      </c>
      <c r="C2603" s="7">
        <v>0</v>
      </c>
      <c r="D2603" s="7">
        <v>4</v>
      </c>
      <c r="E2603" s="7">
        <f>SUM(HousingProblemsTbl5[[#This Row],[T2_est77]:[T2_est91]])</f>
        <v>34</v>
      </c>
      <c r="F2603" s="7">
        <v>65</v>
      </c>
      <c r="G2603" s="7">
        <v>50</v>
      </c>
      <c r="H2603" s="7">
        <v>45</v>
      </c>
      <c r="I2603" s="7">
        <f>SUM(HousingProblemsTbl5[[#This Row],[T7_est109]:[T7_est151]])</f>
        <v>160</v>
      </c>
      <c r="J2603" s="5">
        <f>IFERROR(HousingProblemsTbl5[[#This Row],[Total Rental Units with Severe Housing Problems and Equal to or less than 80% AMI]]/HousingProblemsTbl5[[#This Row],[Total Rental Units Equal to or less than 80% AMI]], "-")</f>
        <v>0.21249999999999999</v>
      </c>
    </row>
    <row r="2604" spans="1:10" x14ac:dyDescent="0.2">
      <c r="A2604">
        <v>13275960200</v>
      </c>
      <c r="B2604" s="7">
        <v>55</v>
      </c>
      <c r="C2604" s="7">
        <v>10</v>
      </c>
      <c r="D2604" s="7">
        <v>0</v>
      </c>
      <c r="E2604" s="7">
        <f>SUM(HousingProblemsTbl5[[#This Row],[T2_est77]:[T2_est91]])</f>
        <v>65</v>
      </c>
      <c r="F2604" s="7">
        <v>95</v>
      </c>
      <c r="G2604" s="7">
        <v>40</v>
      </c>
      <c r="H2604" s="7">
        <v>105</v>
      </c>
      <c r="I2604" s="7">
        <f>SUM(HousingProblemsTbl5[[#This Row],[T7_est109]:[T7_est151]])</f>
        <v>240</v>
      </c>
      <c r="J2604" s="5">
        <f>IFERROR(HousingProblemsTbl5[[#This Row],[Total Rental Units with Severe Housing Problems and Equal to or less than 80% AMI]]/HousingProblemsTbl5[[#This Row],[Total Rental Units Equal to or less than 80% AMI]], "-")</f>
        <v>0.27083333333333331</v>
      </c>
    </row>
    <row r="2605" spans="1:10" x14ac:dyDescent="0.2">
      <c r="A2605">
        <v>13275960300</v>
      </c>
      <c r="B2605" s="7">
        <v>85</v>
      </c>
      <c r="C2605" s="7">
        <v>4</v>
      </c>
      <c r="D2605" s="7">
        <v>4</v>
      </c>
      <c r="E2605" s="7">
        <f>SUM(HousingProblemsTbl5[[#This Row],[T2_est77]:[T2_est91]])</f>
        <v>93</v>
      </c>
      <c r="F2605" s="7">
        <v>105</v>
      </c>
      <c r="G2605" s="7">
        <v>25</v>
      </c>
      <c r="H2605" s="7">
        <v>40</v>
      </c>
      <c r="I2605" s="7">
        <f>SUM(HousingProblemsTbl5[[#This Row],[T7_est109]:[T7_est151]])</f>
        <v>170</v>
      </c>
      <c r="J2605" s="5">
        <f>IFERROR(HousingProblemsTbl5[[#This Row],[Total Rental Units with Severe Housing Problems and Equal to or less than 80% AMI]]/HousingProblemsTbl5[[#This Row],[Total Rental Units Equal to or less than 80% AMI]], "-")</f>
        <v>0.54705882352941182</v>
      </c>
    </row>
    <row r="2606" spans="1:10" x14ac:dyDescent="0.2">
      <c r="A2606">
        <v>13275960400</v>
      </c>
      <c r="B2606" s="7">
        <v>4</v>
      </c>
      <c r="C2606" s="7">
        <v>60</v>
      </c>
      <c r="D2606" s="7">
        <v>4</v>
      </c>
      <c r="E2606" s="7">
        <f>SUM(HousingProblemsTbl5[[#This Row],[T2_est77]:[T2_est91]])</f>
        <v>68</v>
      </c>
      <c r="F2606" s="7">
        <v>4</v>
      </c>
      <c r="G2606" s="7">
        <v>100</v>
      </c>
      <c r="H2606" s="7">
        <v>55</v>
      </c>
      <c r="I2606" s="7">
        <f>SUM(HousingProblemsTbl5[[#This Row],[T7_est109]:[T7_est151]])</f>
        <v>159</v>
      </c>
      <c r="J2606" s="5">
        <f>IFERROR(HousingProblemsTbl5[[#This Row],[Total Rental Units with Severe Housing Problems and Equal to or less than 80% AMI]]/HousingProblemsTbl5[[#This Row],[Total Rental Units Equal to or less than 80% AMI]], "-")</f>
        <v>0.42767295597484278</v>
      </c>
    </row>
    <row r="2607" spans="1:10" x14ac:dyDescent="0.2">
      <c r="A2607">
        <v>13275960501</v>
      </c>
      <c r="B2607" s="7">
        <v>10</v>
      </c>
      <c r="C2607" s="7">
        <v>130</v>
      </c>
      <c r="D2607" s="7">
        <v>0</v>
      </c>
      <c r="E2607" s="7">
        <f>SUM(HousingProblemsTbl5[[#This Row],[T2_est77]:[T2_est91]])</f>
        <v>140</v>
      </c>
      <c r="F2607" s="7">
        <v>10</v>
      </c>
      <c r="G2607" s="7">
        <v>165</v>
      </c>
      <c r="H2607" s="7">
        <v>250</v>
      </c>
      <c r="I2607" s="7">
        <f>SUM(HousingProblemsTbl5[[#This Row],[T7_est109]:[T7_est151]])</f>
        <v>425</v>
      </c>
      <c r="J2607" s="5">
        <f>IFERROR(HousingProblemsTbl5[[#This Row],[Total Rental Units with Severe Housing Problems and Equal to or less than 80% AMI]]/HousingProblemsTbl5[[#This Row],[Total Rental Units Equal to or less than 80% AMI]], "-")</f>
        <v>0.32941176470588235</v>
      </c>
    </row>
    <row r="2608" spans="1:10" x14ac:dyDescent="0.2">
      <c r="A2608">
        <v>13275960502</v>
      </c>
      <c r="B2608" s="7">
        <v>0</v>
      </c>
      <c r="C2608" s="7">
        <v>20</v>
      </c>
      <c r="D2608" s="7">
        <v>30</v>
      </c>
      <c r="E2608" s="7">
        <f>SUM(HousingProblemsTbl5[[#This Row],[T2_est77]:[T2_est91]])</f>
        <v>50</v>
      </c>
      <c r="F2608" s="7">
        <v>10</v>
      </c>
      <c r="G2608" s="7">
        <v>20</v>
      </c>
      <c r="H2608" s="7">
        <v>105</v>
      </c>
      <c r="I2608" s="7">
        <f>SUM(HousingProblemsTbl5[[#This Row],[T7_est109]:[T7_est151]])</f>
        <v>135</v>
      </c>
      <c r="J2608" s="5">
        <f>IFERROR(HousingProblemsTbl5[[#This Row],[Total Rental Units with Severe Housing Problems and Equal to or less than 80% AMI]]/HousingProblemsTbl5[[#This Row],[Total Rental Units Equal to or less than 80% AMI]], "-")</f>
        <v>0.37037037037037035</v>
      </c>
    </row>
    <row r="2609" spans="1:10" x14ac:dyDescent="0.2">
      <c r="A2609">
        <v>13275960601</v>
      </c>
      <c r="B2609" s="7">
        <v>15</v>
      </c>
      <c r="C2609" s="7">
        <v>65</v>
      </c>
      <c r="D2609" s="7">
        <v>45</v>
      </c>
      <c r="E2609" s="7">
        <f>SUM(HousingProblemsTbl5[[#This Row],[T2_est77]:[T2_est91]])</f>
        <v>125</v>
      </c>
      <c r="F2609" s="7">
        <v>15</v>
      </c>
      <c r="G2609" s="7">
        <v>100</v>
      </c>
      <c r="H2609" s="7">
        <v>80</v>
      </c>
      <c r="I2609" s="7">
        <f>SUM(HousingProblemsTbl5[[#This Row],[T7_est109]:[T7_est151]])</f>
        <v>195</v>
      </c>
      <c r="J2609" s="5">
        <f>IFERROR(HousingProblemsTbl5[[#This Row],[Total Rental Units with Severe Housing Problems and Equal to or less than 80% AMI]]/HousingProblemsTbl5[[#This Row],[Total Rental Units Equal to or less than 80% AMI]], "-")</f>
        <v>0.64102564102564108</v>
      </c>
    </row>
    <row r="2610" spans="1:10" x14ac:dyDescent="0.2">
      <c r="A2610">
        <v>13275960602</v>
      </c>
      <c r="B2610" s="7">
        <v>70</v>
      </c>
      <c r="C2610" s="7">
        <v>40</v>
      </c>
      <c r="D2610" s="7">
        <v>10</v>
      </c>
      <c r="E2610" s="7">
        <f>SUM(HousingProblemsTbl5[[#This Row],[T2_est77]:[T2_est91]])</f>
        <v>120</v>
      </c>
      <c r="F2610" s="7">
        <v>85</v>
      </c>
      <c r="G2610" s="7">
        <v>200</v>
      </c>
      <c r="H2610" s="7">
        <v>195</v>
      </c>
      <c r="I2610" s="7">
        <f>SUM(HousingProblemsTbl5[[#This Row],[T7_est109]:[T7_est151]])</f>
        <v>480</v>
      </c>
      <c r="J2610" s="5">
        <f>IFERROR(HousingProblemsTbl5[[#This Row],[Total Rental Units with Severe Housing Problems and Equal to or less than 80% AMI]]/HousingProblemsTbl5[[#This Row],[Total Rental Units Equal to or less than 80% AMI]], "-")</f>
        <v>0.25</v>
      </c>
    </row>
    <row r="2611" spans="1:10" x14ac:dyDescent="0.2">
      <c r="A2611">
        <v>13275960701</v>
      </c>
      <c r="B2611" s="7">
        <v>220</v>
      </c>
      <c r="C2611" s="7">
        <v>75</v>
      </c>
      <c r="D2611" s="7">
        <v>0</v>
      </c>
      <c r="E2611" s="7">
        <f>SUM(HousingProblemsTbl5[[#This Row],[T2_est77]:[T2_est91]])</f>
        <v>295</v>
      </c>
      <c r="F2611" s="7">
        <v>255</v>
      </c>
      <c r="G2611" s="7">
        <v>135</v>
      </c>
      <c r="H2611" s="7">
        <v>155</v>
      </c>
      <c r="I2611" s="7">
        <f>SUM(HousingProblemsTbl5[[#This Row],[T7_est109]:[T7_est151]])</f>
        <v>545</v>
      </c>
      <c r="J2611" s="5">
        <f>IFERROR(HousingProblemsTbl5[[#This Row],[Total Rental Units with Severe Housing Problems and Equal to or less than 80% AMI]]/HousingProblemsTbl5[[#This Row],[Total Rental Units Equal to or less than 80% AMI]], "-")</f>
        <v>0.54128440366972475</v>
      </c>
    </row>
    <row r="2612" spans="1:10" x14ac:dyDescent="0.2">
      <c r="A2612">
        <v>13275960702</v>
      </c>
      <c r="B2612" s="7">
        <v>90</v>
      </c>
      <c r="C2612" s="7">
        <v>0</v>
      </c>
      <c r="D2612" s="7">
        <v>45</v>
      </c>
      <c r="E2612" s="7">
        <f>SUM(HousingProblemsTbl5[[#This Row],[T2_est77]:[T2_est91]])</f>
        <v>135</v>
      </c>
      <c r="F2612" s="7">
        <v>170</v>
      </c>
      <c r="G2612" s="7">
        <v>10</v>
      </c>
      <c r="H2612" s="7">
        <v>45</v>
      </c>
      <c r="I2612" s="7">
        <f>SUM(HousingProblemsTbl5[[#This Row],[T7_est109]:[T7_est151]])</f>
        <v>225</v>
      </c>
      <c r="J2612" s="5">
        <f>IFERROR(HousingProblemsTbl5[[#This Row],[Total Rental Units with Severe Housing Problems and Equal to or less than 80% AMI]]/HousingProblemsTbl5[[#This Row],[Total Rental Units Equal to or less than 80% AMI]], "-")</f>
        <v>0.6</v>
      </c>
    </row>
    <row r="2613" spans="1:10" x14ac:dyDescent="0.2">
      <c r="A2613">
        <v>13275960800</v>
      </c>
      <c r="B2613" s="7">
        <v>80</v>
      </c>
      <c r="C2613" s="7">
        <v>85</v>
      </c>
      <c r="D2613" s="7">
        <v>105</v>
      </c>
      <c r="E2613" s="7">
        <f>SUM(HousingProblemsTbl5[[#This Row],[T2_est77]:[T2_est91]])</f>
        <v>270</v>
      </c>
      <c r="F2613" s="7">
        <v>235</v>
      </c>
      <c r="G2613" s="7">
        <v>270</v>
      </c>
      <c r="H2613" s="7">
        <v>305</v>
      </c>
      <c r="I2613" s="7">
        <f>SUM(HousingProblemsTbl5[[#This Row],[T7_est109]:[T7_est151]])</f>
        <v>810</v>
      </c>
      <c r="J2613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614" spans="1:10" x14ac:dyDescent="0.2">
      <c r="A2614">
        <v>13275960900</v>
      </c>
      <c r="B2614" s="7">
        <v>115</v>
      </c>
      <c r="C2614" s="7">
        <v>15</v>
      </c>
      <c r="D2614" s="7">
        <v>25</v>
      </c>
      <c r="E2614" s="7">
        <f>SUM(HousingProblemsTbl5[[#This Row],[T2_est77]:[T2_est91]])</f>
        <v>155</v>
      </c>
      <c r="F2614" s="7">
        <v>130</v>
      </c>
      <c r="G2614" s="7">
        <v>75</v>
      </c>
      <c r="H2614" s="7">
        <v>55</v>
      </c>
      <c r="I2614" s="7">
        <f>SUM(HousingProblemsTbl5[[#This Row],[T7_est109]:[T7_est151]])</f>
        <v>260</v>
      </c>
      <c r="J2614" s="5">
        <f>IFERROR(HousingProblemsTbl5[[#This Row],[Total Rental Units with Severe Housing Problems and Equal to or less than 80% AMI]]/HousingProblemsTbl5[[#This Row],[Total Rental Units Equal to or less than 80% AMI]], "-")</f>
        <v>0.59615384615384615</v>
      </c>
    </row>
    <row r="2615" spans="1:10" x14ac:dyDescent="0.2">
      <c r="A2615">
        <v>13275961000</v>
      </c>
      <c r="B2615" s="7">
        <v>20</v>
      </c>
      <c r="C2615" s="7">
        <v>0</v>
      </c>
      <c r="D2615" s="7">
        <v>20</v>
      </c>
      <c r="E2615" s="7">
        <f>SUM(HousingProblemsTbl5[[#This Row],[T2_est77]:[T2_est91]])</f>
        <v>40</v>
      </c>
      <c r="F2615" s="7">
        <v>55</v>
      </c>
      <c r="G2615" s="7">
        <v>4</v>
      </c>
      <c r="H2615" s="7">
        <v>110</v>
      </c>
      <c r="I2615" s="7">
        <f>SUM(HousingProblemsTbl5[[#This Row],[T7_est109]:[T7_est151]])</f>
        <v>169</v>
      </c>
      <c r="J2615" s="5">
        <f>IFERROR(HousingProblemsTbl5[[#This Row],[Total Rental Units with Severe Housing Problems and Equal to or less than 80% AMI]]/HousingProblemsTbl5[[#This Row],[Total Rental Units Equal to or less than 80% AMI]], "-")</f>
        <v>0.23668639053254437</v>
      </c>
    </row>
    <row r="2616" spans="1:10" x14ac:dyDescent="0.2">
      <c r="A2616">
        <v>13275961100</v>
      </c>
      <c r="B2616" s="7">
        <v>15</v>
      </c>
      <c r="C2616" s="7">
        <v>20</v>
      </c>
      <c r="D2616" s="7">
        <v>0</v>
      </c>
      <c r="E2616" s="7">
        <f>SUM(HousingProblemsTbl5[[#This Row],[T2_est77]:[T2_est91]])</f>
        <v>35</v>
      </c>
      <c r="F2616" s="7">
        <v>60</v>
      </c>
      <c r="G2616" s="7">
        <v>60</v>
      </c>
      <c r="H2616" s="7">
        <v>100</v>
      </c>
      <c r="I2616" s="7">
        <f>SUM(HousingProblemsTbl5[[#This Row],[T7_est109]:[T7_est151]])</f>
        <v>220</v>
      </c>
      <c r="J2616" s="5">
        <f>IFERROR(HousingProblemsTbl5[[#This Row],[Total Rental Units with Severe Housing Problems and Equal to or less than 80% AMI]]/HousingProblemsTbl5[[#This Row],[Total Rental Units Equal to or less than 80% AMI]], "-")</f>
        <v>0.15909090909090909</v>
      </c>
    </row>
    <row r="2617" spans="1:10" x14ac:dyDescent="0.2">
      <c r="A2617">
        <v>13277960100</v>
      </c>
      <c r="B2617" s="7">
        <v>4</v>
      </c>
      <c r="C2617" s="7">
        <v>0</v>
      </c>
      <c r="D2617" s="7">
        <v>15</v>
      </c>
      <c r="E2617" s="7">
        <f>SUM(HousingProblemsTbl5[[#This Row],[T2_est77]:[T2_est91]])</f>
        <v>19</v>
      </c>
      <c r="F2617" s="7">
        <v>4</v>
      </c>
      <c r="G2617" s="7">
        <v>25</v>
      </c>
      <c r="H2617" s="7">
        <v>30</v>
      </c>
      <c r="I2617" s="7">
        <f>SUM(HousingProblemsTbl5[[#This Row],[T7_est109]:[T7_est151]])</f>
        <v>59</v>
      </c>
      <c r="J2617" s="5">
        <f>IFERROR(HousingProblemsTbl5[[#This Row],[Total Rental Units with Severe Housing Problems and Equal to or less than 80% AMI]]/HousingProblemsTbl5[[#This Row],[Total Rental Units Equal to or less than 80% AMI]], "-")</f>
        <v>0.32203389830508472</v>
      </c>
    </row>
    <row r="2618" spans="1:10" x14ac:dyDescent="0.2">
      <c r="A2618">
        <v>13277960200</v>
      </c>
      <c r="B2618" s="7">
        <v>15</v>
      </c>
      <c r="C2618" s="7">
        <v>0</v>
      </c>
      <c r="D2618" s="7">
        <v>4</v>
      </c>
      <c r="E2618" s="7">
        <f>SUM(HousingProblemsTbl5[[#This Row],[T2_est77]:[T2_est91]])</f>
        <v>19</v>
      </c>
      <c r="F2618" s="7">
        <v>15</v>
      </c>
      <c r="G2618" s="7">
        <v>15</v>
      </c>
      <c r="H2618" s="7">
        <v>15</v>
      </c>
      <c r="I2618" s="7">
        <f>SUM(HousingProblemsTbl5[[#This Row],[T7_est109]:[T7_est151]])</f>
        <v>45</v>
      </c>
      <c r="J2618" s="5">
        <f>IFERROR(HousingProblemsTbl5[[#This Row],[Total Rental Units with Severe Housing Problems and Equal to or less than 80% AMI]]/HousingProblemsTbl5[[#This Row],[Total Rental Units Equal to or less than 80% AMI]], "-")</f>
        <v>0.42222222222222222</v>
      </c>
    </row>
    <row r="2619" spans="1:10" x14ac:dyDescent="0.2">
      <c r="A2619">
        <v>13277960301</v>
      </c>
      <c r="B2619" s="7">
        <v>55</v>
      </c>
      <c r="C2619" s="7">
        <v>65</v>
      </c>
      <c r="D2619" s="7">
        <v>45</v>
      </c>
      <c r="E2619" s="7">
        <f>SUM(HousingProblemsTbl5[[#This Row],[T2_est77]:[T2_est91]])</f>
        <v>165</v>
      </c>
      <c r="F2619" s="7">
        <v>110</v>
      </c>
      <c r="G2619" s="7">
        <v>105</v>
      </c>
      <c r="H2619" s="7">
        <v>265</v>
      </c>
      <c r="I2619" s="7">
        <f>SUM(HousingProblemsTbl5[[#This Row],[T7_est109]:[T7_est151]])</f>
        <v>480</v>
      </c>
      <c r="J2619" s="5">
        <f>IFERROR(HousingProblemsTbl5[[#This Row],[Total Rental Units with Severe Housing Problems and Equal to or less than 80% AMI]]/HousingProblemsTbl5[[#This Row],[Total Rental Units Equal to or less than 80% AMI]], "-")</f>
        <v>0.34375</v>
      </c>
    </row>
    <row r="2620" spans="1:10" x14ac:dyDescent="0.2">
      <c r="A2620">
        <v>13277960302</v>
      </c>
      <c r="B2620" s="7">
        <v>0</v>
      </c>
      <c r="C2620" s="7">
        <v>35</v>
      </c>
      <c r="D2620" s="7">
        <v>15</v>
      </c>
      <c r="E2620" s="7">
        <f>SUM(HousingProblemsTbl5[[#This Row],[T2_est77]:[T2_est91]])</f>
        <v>50</v>
      </c>
      <c r="F2620" s="7">
        <v>30</v>
      </c>
      <c r="G2620" s="7">
        <v>225</v>
      </c>
      <c r="H2620" s="7">
        <v>115</v>
      </c>
      <c r="I2620" s="7">
        <f>SUM(HousingProblemsTbl5[[#This Row],[T7_est109]:[T7_est151]])</f>
        <v>370</v>
      </c>
      <c r="J2620" s="5">
        <f>IFERROR(HousingProblemsTbl5[[#This Row],[Total Rental Units with Severe Housing Problems and Equal to or less than 80% AMI]]/HousingProblemsTbl5[[#This Row],[Total Rental Units Equal to or less than 80% AMI]], "-")</f>
        <v>0.13513513513513514</v>
      </c>
    </row>
    <row r="2621" spans="1:10" x14ac:dyDescent="0.2">
      <c r="A2621">
        <v>13277960401</v>
      </c>
      <c r="B2621" s="7">
        <v>15</v>
      </c>
      <c r="C2621" s="7">
        <v>30</v>
      </c>
      <c r="D2621" s="7">
        <v>0</v>
      </c>
      <c r="E2621" s="7">
        <f>SUM(HousingProblemsTbl5[[#This Row],[T2_est77]:[T2_est91]])</f>
        <v>45</v>
      </c>
      <c r="F2621" s="7">
        <v>35</v>
      </c>
      <c r="G2621" s="7">
        <v>90</v>
      </c>
      <c r="H2621" s="7">
        <v>165</v>
      </c>
      <c r="I2621" s="7">
        <f>SUM(HousingProblemsTbl5[[#This Row],[T7_est109]:[T7_est151]])</f>
        <v>290</v>
      </c>
      <c r="J2621" s="5">
        <f>IFERROR(HousingProblemsTbl5[[#This Row],[Total Rental Units with Severe Housing Problems and Equal to or less than 80% AMI]]/HousingProblemsTbl5[[#This Row],[Total Rental Units Equal to or less than 80% AMI]], "-")</f>
        <v>0.15517241379310345</v>
      </c>
    </row>
    <row r="2622" spans="1:10" x14ac:dyDescent="0.2">
      <c r="A2622">
        <v>13277960402</v>
      </c>
      <c r="B2622" s="7">
        <v>100</v>
      </c>
      <c r="C2622" s="7">
        <v>25</v>
      </c>
      <c r="D2622" s="7">
        <v>0</v>
      </c>
      <c r="E2622" s="7">
        <f>SUM(HousingProblemsTbl5[[#This Row],[T2_est77]:[T2_est91]])</f>
        <v>125</v>
      </c>
      <c r="F2622" s="7">
        <v>135</v>
      </c>
      <c r="G2622" s="7">
        <v>40</v>
      </c>
      <c r="H2622" s="7">
        <v>115</v>
      </c>
      <c r="I2622" s="7">
        <f>SUM(HousingProblemsTbl5[[#This Row],[T7_est109]:[T7_est151]])</f>
        <v>290</v>
      </c>
      <c r="J2622" s="5">
        <f>IFERROR(HousingProblemsTbl5[[#This Row],[Total Rental Units with Severe Housing Problems and Equal to or less than 80% AMI]]/HousingProblemsTbl5[[#This Row],[Total Rental Units Equal to or less than 80% AMI]], "-")</f>
        <v>0.43103448275862066</v>
      </c>
    </row>
    <row r="2623" spans="1:10" x14ac:dyDescent="0.2">
      <c r="A2623">
        <v>13277960500</v>
      </c>
      <c r="B2623" s="7">
        <v>45</v>
      </c>
      <c r="C2623" s="7">
        <v>0</v>
      </c>
      <c r="D2623" s="7">
        <v>0</v>
      </c>
      <c r="E2623" s="7">
        <f>SUM(HousingProblemsTbl5[[#This Row],[T2_est77]:[T2_est91]])</f>
        <v>45</v>
      </c>
      <c r="F2623" s="7">
        <v>80</v>
      </c>
      <c r="G2623" s="7">
        <v>4</v>
      </c>
      <c r="H2623" s="7">
        <v>95</v>
      </c>
      <c r="I2623" s="7">
        <f>SUM(HousingProblemsTbl5[[#This Row],[T7_est109]:[T7_est151]])</f>
        <v>179</v>
      </c>
      <c r="J2623" s="5">
        <f>IFERROR(HousingProblemsTbl5[[#This Row],[Total Rental Units with Severe Housing Problems and Equal to or less than 80% AMI]]/HousingProblemsTbl5[[#This Row],[Total Rental Units Equal to or less than 80% AMI]], "-")</f>
        <v>0.25139664804469275</v>
      </c>
    </row>
    <row r="2624" spans="1:10" x14ac:dyDescent="0.2">
      <c r="A2624">
        <v>13277960601</v>
      </c>
      <c r="B2624" s="7">
        <v>10</v>
      </c>
      <c r="C2624" s="7">
        <v>30</v>
      </c>
      <c r="D2624" s="7">
        <v>20</v>
      </c>
      <c r="E2624" s="7">
        <f>SUM(HousingProblemsTbl5[[#This Row],[T2_est77]:[T2_est91]])</f>
        <v>60</v>
      </c>
      <c r="F2624" s="7">
        <v>100</v>
      </c>
      <c r="G2624" s="7">
        <v>105</v>
      </c>
      <c r="H2624" s="7">
        <v>60</v>
      </c>
      <c r="I2624" s="7">
        <f>SUM(HousingProblemsTbl5[[#This Row],[T7_est109]:[T7_est151]])</f>
        <v>265</v>
      </c>
      <c r="J2624" s="5">
        <f>IFERROR(HousingProblemsTbl5[[#This Row],[Total Rental Units with Severe Housing Problems and Equal to or less than 80% AMI]]/HousingProblemsTbl5[[#This Row],[Total Rental Units Equal to or less than 80% AMI]], "-")</f>
        <v>0.22641509433962265</v>
      </c>
    </row>
    <row r="2625" spans="1:10" x14ac:dyDescent="0.2">
      <c r="A2625">
        <v>13277960602</v>
      </c>
      <c r="B2625" s="7">
        <v>100</v>
      </c>
      <c r="C2625" s="7">
        <v>155</v>
      </c>
      <c r="D2625" s="7">
        <v>25</v>
      </c>
      <c r="E2625" s="7">
        <f>SUM(HousingProblemsTbl5[[#This Row],[T2_est77]:[T2_est91]])</f>
        <v>280</v>
      </c>
      <c r="F2625" s="7">
        <v>130</v>
      </c>
      <c r="G2625" s="7">
        <v>385</v>
      </c>
      <c r="H2625" s="7">
        <v>65</v>
      </c>
      <c r="I2625" s="7">
        <f>SUM(HousingProblemsTbl5[[#This Row],[T7_est109]:[T7_est151]])</f>
        <v>580</v>
      </c>
      <c r="J2625" s="5">
        <f>IFERROR(HousingProblemsTbl5[[#This Row],[Total Rental Units with Severe Housing Problems and Equal to or less than 80% AMI]]/HousingProblemsTbl5[[#This Row],[Total Rental Units Equal to or less than 80% AMI]], "-")</f>
        <v>0.48275862068965519</v>
      </c>
    </row>
    <row r="2626" spans="1:10" x14ac:dyDescent="0.2">
      <c r="A2626">
        <v>13277960700</v>
      </c>
      <c r="B2626" s="7">
        <v>260</v>
      </c>
      <c r="C2626" s="7">
        <v>45</v>
      </c>
      <c r="D2626" s="7">
        <v>0</v>
      </c>
      <c r="E2626" s="7">
        <f>SUM(HousingProblemsTbl5[[#This Row],[T2_est77]:[T2_est91]])</f>
        <v>305</v>
      </c>
      <c r="F2626" s="7">
        <v>285</v>
      </c>
      <c r="G2626" s="7">
        <v>250</v>
      </c>
      <c r="H2626" s="7">
        <v>135</v>
      </c>
      <c r="I2626" s="7">
        <f>SUM(HousingProblemsTbl5[[#This Row],[T7_est109]:[T7_est151]])</f>
        <v>670</v>
      </c>
      <c r="J2626" s="5">
        <f>IFERROR(HousingProblemsTbl5[[#This Row],[Total Rental Units with Severe Housing Problems and Equal to or less than 80% AMI]]/HousingProblemsTbl5[[#This Row],[Total Rental Units Equal to or less than 80% AMI]], "-")</f>
        <v>0.45522388059701491</v>
      </c>
    </row>
    <row r="2627" spans="1:10" x14ac:dyDescent="0.2">
      <c r="A2627">
        <v>13277960800</v>
      </c>
      <c r="B2627" s="7">
        <v>10</v>
      </c>
      <c r="C2627" s="7">
        <v>4</v>
      </c>
      <c r="D2627" s="7">
        <v>0</v>
      </c>
      <c r="E2627" s="7">
        <f>SUM(HousingProblemsTbl5[[#This Row],[T2_est77]:[T2_est91]])</f>
        <v>14</v>
      </c>
      <c r="F2627" s="7">
        <v>40</v>
      </c>
      <c r="G2627" s="7">
        <v>25</v>
      </c>
      <c r="H2627" s="7">
        <v>55</v>
      </c>
      <c r="I2627" s="7">
        <f>SUM(HousingProblemsTbl5[[#This Row],[T7_est109]:[T7_est151]])</f>
        <v>120</v>
      </c>
      <c r="J2627" s="5">
        <f>IFERROR(HousingProblemsTbl5[[#This Row],[Total Rental Units with Severe Housing Problems and Equal to or less than 80% AMI]]/HousingProblemsTbl5[[#This Row],[Total Rental Units Equal to or less than 80% AMI]], "-")</f>
        <v>0.11666666666666667</v>
      </c>
    </row>
    <row r="2628" spans="1:10" x14ac:dyDescent="0.2">
      <c r="A2628">
        <v>13277960900</v>
      </c>
      <c r="B2628" s="7">
        <v>100</v>
      </c>
      <c r="C2628" s="7">
        <v>0</v>
      </c>
      <c r="D2628" s="7">
        <v>0</v>
      </c>
      <c r="E2628" s="7">
        <f>SUM(HousingProblemsTbl5[[#This Row],[T2_est77]:[T2_est91]])</f>
        <v>100</v>
      </c>
      <c r="F2628" s="7">
        <v>100</v>
      </c>
      <c r="G2628" s="7">
        <v>40</v>
      </c>
      <c r="H2628" s="7">
        <v>85</v>
      </c>
      <c r="I2628" s="7">
        <f>SUM(HousingProblemsTbl5[[#This Row],[T7_est109]:[T7_est151]])</f>
        <v>225</v>
      </c>
      <c r="J2628" s="5">
        <f>IFERROR(HousingProblemsTbl5[[#This Row],[Total Rental Units with Severe Housing Problems and Equal to or less than 80% AMI]]/HousingProblemsTbl5[[#This Row],[Total Rental Units Equal to or less than 80% AMI]], "-")</f>
        <v>0.44444444444444442</v>
      </c>
    </row>
    <row r="2629" spans="1:10" x14ac:dyDescent="0.2">
      <c r="A2629">
        <v>13279970101</v>
      </c>
      <c r="B2629" s="7">
        <v>70</v>
      </c>
      <c r="C2629" s="7">
        <v>0</v>
      </c>
      <c r="D2629" s="7">
        <v>0</v>
      </c>
      <c r="E2629" s="7">
        <f>SUM(HousingProblemsTbl5[[#This Row],[T2_est77]:[T2_est91]])</f>
        <v>70</v>
      </c>
      <c r="F2629" s="7">
        <v>170</v>
      </c>
      <c r="G2629" s="7">
        <v>15</v>
      </c>
      <c r="H2629" s="7">
        <v>25</v>
      </c>
      <c r="I2629" s="7">
        <f>SUM(HousingProblemsTbl5[[#This Row],[T7_est109]:[T7_est151]])</f>
        <v>210</v>
      </c>
      <c r="J2629" s="5">
        <f>IFERROR(HousingProblemsTbl5[[#This Row],[Total Rental Units with Severe Housing Problems and Equal to or less than 80% AMI]]/HousingProblemsTbl5[[#This Row],[Total Rental Units Equal to or less than 80% AMI]], "-")</f>
        <v>0.33333333333333331</v>
      </c>
    </row>
    <row r="2630" spans="1:10" x14ac:dyDescent="0.2">
      <c r="A2630">
        <v>13279970102</v>
      </c>
      <c r="B2630" s="7">
        <v>40</v>
      </c>
      <c r="C2630" s="7">
        <v>0</v>
      </c>
      <c r="D2630" s="7">
        <v>45</v>
      </c>
      <c r="E2630" s="7">
        <f>SUM(HousingProblemsTbl5[[#This Row],[T2_est77]:[T2_est91]])</f>
        <v>85</v>
      </c>
      <c r="F2630" s="7">
        <v>90</v>
      </c>
      <c r="G2630" s="7">
        <v>65</v>
      </c>
      <c r="H2630" s="7">
        <v>145</v>
      </c>
      <c r="I2630" s="7">
        <f>SUM(HousingProblemsTbl5[[#This Row],[T7_est109]:[T7_est151]])</f>
        <v>300</v>
      </c>
      <c r="J2630" s="5">
        <f>IFERROR(HousingProblemsTbl5[[#This Row],[Total Rental Units with Severe Housing Problems and Equal to or less than 80% AMI]]/HousingProblemsTbl5[[#This Row],[Total Rental Units Equal to or less than 80% AMI]], "-")</f>
        <v>0.28333333333333333</v>
      </c>
    </row>
    <row r="2631" spans="1:10" x14ac:dyDescent="0.2">
      <c r="A2631">
        <v>13279970201</v>
      </c>
      <c r="B2631" s="7">
        <v>75</v>
      </c>
      <c r="C2631" s="7">
        <v>0</v>
      </c>
      <c r="D2631" s="7">
        <v>0</v>
      </c>
      <c r="E2631" s="7">
        <f>SUM(HousingProblemsTbl5[[#This Row],[T2_est77]:[T2_est91]])</f>
        <v>75</v>
      </c>
      <c r="F2631" s="7">
        <v>105</v>
      </c>
      <c r="G2631" s="7">
        <v>65</v>
      </c>
      <c r="H2631" s="7">
        <v>45</v>
      </c>
      <c r="I2631" s="7">
        <f>SUM(HousingProblemsTbl5[[#This Row],[T7_est109]:[T7_est151]])</f>
        <v>215</v>
      </c>
      <c r="J2631" s="5">
        <f>IFERROR(HousingProblemsTbl5[[#This Row],[Total Rental Units with Severe Housing Problems and Equal to or less than 80% AMI]]/HousingProblemsTbl5[[#This Row],[Total Rental Units Equal to or less than 80% AMI]], "-")</f>
        <v>0.34883720930232559</v>
      </c>
    </row>
    <row r="2632" spans="1:10" x14ac:dyDescent="0.2">
      <c r="A2632">
        <v>13279970202</v>
      </c>
      <c r="B2632" s="7">
        <v>190</v>
      </c>
      <c r="C2632" s="7">
        <v>0</v>
      </c>
      <c r="D2632" s="7">
        <v>0</v>
      </c>
      <c r="E2632" s="7">
        <f>SUM(HousingProblemsTbl5[[#This Row],[T2_est77]:[T2_est91]])</f>
        <v>190</v>
      </c>
      <c r="F2632" s="7">
        <v>190</v>
      </c>
      <c r="G2632" s="7">
        <v>135</v>
      </c>
      <c r="H2632" s="7">
        <v>50</v>
      </c>
      <c r="I2632" s="7">
        <f>SUM(HousingProblemsTbl5[[#This Row],[T7_est109]:[T7_est151]])</f>
        <v>375</v>
      </c>
      <c r="J2632" s="5">
        <f>IFERROR(HousingProblemsTbl5[[#This Row],[Total Rental Units with Severe Housing Problems and Equal to or less than 80% AMI]]/HousingProblemsTbl5[[#This Row],[Total Rental Units Equal to or less than 80% AMI]], "-")</f>
        <v>0.50666666666666671</v>
      </c>
    </row>
    <row r="2633" spans="1:10" x14ac:dyDescent="0.2">
      <c r="A2633">
        <v>13279970301</v>
      </c>
      <c r="B2633" s="7">
        <v>20</v>
      </c>
      <c r="C2633" s="7">
        <v>10</v>
      </c>
      <c r="D2633" s="7">
        <v>0</v>
      </c>
      <c r="E2633" s="7">
        <f>SUM(HousingProblemsTbl5[[#This Row],[T2_est77]:[T2_est91]])</f>
        <v>30</v>
      </c>
      <c r="F2633" s="7">
        <v>35</v>
      </c>
      <c r="G2633" s="7">
        <v>10</v>
      </c>
      <c r="H2633" s="7">
        <v>25</v>
      </c>
      <c r="I2633" s="7">
        <f>SUM(HousingProblemsTbl5[[#This Row],[T7_est109]:[T7_est151]])</f>
        <v>70</v>
      </c>
      <c r="J2633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634" spans="1:10" x14ac:dyDescent="0.2">
      <c r="A2634">
        <v>13279970302</v>
      </c>
      <c r="B2634" s="7">
        <v>20</v>
      </c>
      <c r="C2634" s="7">
        <v>0</v>
      </c>
      <c r="D2634" s="7">
        <v>0</v>
      </c>
      <c r="E2634" s="7">
        <f>SUM(HousingProblemsTbl5[[#This Row],[T2_est77]:[T2_est91]])</f>
        <v>20</v>
      </c>
      <c r="F2634" s="7">
        <v>20</v>
      </c>
      <c r="G2634" s="7">
        <v>0</v>
      </c>
      <c r="H2634" s="7">
        <v>50</v>
      </c>
      <c r="I2634" s="7">
        <f>SUM(HousingProblemsTbl5[[#This Row],[T7_est109]:[T7_est151]])</f>
        <v>70</v>
      </c>
      <c r="J2634" s="5">
        <f>IFERROR(HousingProblemsTbl5[[#This Row],[Total Rental Units with Severe Housing Problems and Equal to or less than 80% AMI]]/HousingProblemsTbl5[[#This Row],[Total Rental Units Equal to or less than 80% AMI]], "-")</f>
        <v>0.2857142857142857</v>
      </c>
    </row>
    <row r="2635" spans="1:10" x14ac:dyDescent="0.2">
      <c r="A2635">
        <v>13279970400</v>
      </c>
      <c r="B2635" s="7">
        <v>100</v>
      </c>
      <c r="C2635" s="7">
        <v>55</v>
      </c>
      <c r="D2635" s="7">
        <v>0</v>
      </c>
      <c r="E2635" s="7">
        <f>SUM(HousingProblemsTbl5[[#This Row],[T2_est77]:[T2_est91]])</f>
        <v>155</v>
      </c>
      <c r="F2635" s="7">
        <v>185</v>
      </c>
      <c r="G2635" s="7">
        <v>225</v>
      </c>
      <c r="H2635" s="7">
        <v>175</v>
      </c>
      <c r="I2635" s="7">
        <f>SUM(HousingProblemsTbl5[[#This Row],[T7_est109]:[T7_est151]])</f>
        <v>585</v>
      </c>
      <c r="J2635" s="5">
        <f>IFERROR(HousingProblemsTbl5[[#This Row],[Total Rental Units with Severe Housing Problems and Equal to or less than 80% AMI]]/HousingProblemsTbl5[[#This Row],[Total Rental Units Equal to or less than 80% AMI]], "-")</f>
        <v>0.26495726495726496</v>
      </c>
    </row>
    <row r="2636" spans="1:10" x14ac:dyDescent="0.2">
      <c r="A2636">
        <v>13279970500</v>
      </c>
      <c r="B2636" s="7">
        <v>80</v>
      </c>
      <c r="C2636" s="7">
        <v>4</v>
      </c>
      <c r="D2636" s="7">
        <v>0</v>
      </c>
      <c r="E2636" s="7">
        <f>SUM(HousingProblemsTbl5[[#This Row],[T2_est77]:[T2_est91]])</f>
        <v>84</v>
      </c>
      <c r="F2636" s="7">
        <v>130</v>
      </c>
      <c r="G2636" s="7">
        <v>55</v>
      </c>
      <c r="H2636" s="7">
        <v>70</v>
      </c>
      <c r="I2636" s="7">
        <f>SUM(HousingProblemsTbl5[[#This Row],[T7_est109]:[T7_est151]])</f>
        <v>255</v>
      </c>
      <c r="J2636" s="5">
        <f>IFERROR(HousingProblemsTbl5[[#This Row],[Total Rental Units with Severe Housing Problems and Equal to or less than 80% AMI]]/HousingProblemsTbl5[[#This Row],[Total Rental Units Equal to or less than 80% AMI]], "-")</f>
        <v>0.32941176470588235</v>
      </c>
    </row>
    <row r="2637" spans="1:10" x14ac:dyDescent="0.2">
      <c r="A2637">
        <v>13279970600</v>
      </c>
      <c r="B2637" s="7">
        <v>10</v>
      </c>
      <c r="C2637" s="7">
        <v>35</v>
      </c>
      <c r="D2637" s="7">
        <v>0</v>
      </c>
      <c r="E2637" s="7">
        <f>SUM(HousingProblemsTbl5[[#This Row],[T2_est77]:[T2_est91]])</f>
        <v>45</v>
      </c>
      <c r="F2637" s="7">
        <v>35</v>
      </c>
      <c r="G2637" s="7">
        <v>50</v>
      </c>
      <c r="H2637" s="7">
        <v>60</v>
      </c>
      <c r="I2637" s="7">
        <f>SUM(HousingProblemsTbl5[[#This Row],[T7_est109]:[T7_est151]])</f>
        <v>145</v>
      </c>
      <c r="J2637" s="5">
        <f>IFERROR(HousingProblemsTbl5[[#This Row],[Total Rental Units with Severe Housing Problems and Equal to or less than 80% AMI]]/HousingProblemsTbl5[[#This Row],[Total Rental Units Equal to or less than 80% AMI]], "-")</f>
        <v>0.31034482758620691</v>
      </c>
    </row>
    <row r="2638" spans="1:10" x14ac:dyDescent="0.2">
      <c r="A2638">
        <v>13281960100</v>
      </c>
      <c r="B2638" s="7">
        <v>40</v>
      </c>
      <c r="C2638" s="7">
        <v>10</v>
      </c>
      <c r="D2638" s="7">
        <v>4</v>
      </c>
      <c r="E2638" s="7">
        <f>SUM(HousingProblemsTbl5[[#This Row],[T2_est77]:[T2_est91]])</f>
        <v>54</v>
      </c>
      <c r="F2638" s="7">
        <v>60</v>
      </c>
      <c r="G2638" s="7">
        <v>30</v>
      </c>
      <c r="H2638" s="7">
        <v>40</v>
      </c>
      <c r="I2638" s="7">
        <f>SUM(HousingProblemsTbl5[[#This Row],[T7_est109]:[T7_est151]])</f>
        <v>130</v>
      </c>
      <c r="J2638" s="5">
        <f>IFERROR(HousingProblemsTbl5[[#This Row],[Total Rental Units with Severe Housing Problems and Equal to or less than 80% AMI]]/HousingProblemsTbl5[[#This Row],[Total Rental Units Equal to or less than 80% AMI]], "-")</f>
        <v>0.41538461538461541</v>
      </c>
    </row>
    <row r="2639" spans="1:10" x14ac:dyDescent="0.2">
      <c r="A2639">
        <v>13281960200</v>
      </c>
      <c r="B2639" s="7">
        <v>30</v>
      </c>
      <c r="C2639" s="7">
        <v>4</v>
      </c>
      <c r="D2639" s="7">
        <v>10</v>
      </c>
      <c r="E2639" s="7">
        <f>SUM(HousingProblemsTbl5[[#This Row],[T2_est77]:[T2_est91]])</f>
        <v>44</v>
      </c>
      <c r="F2639" s="7">
        <v>40</v>
      </c>
      <c r="G2639" s="7">
        <v>20</v>
      </c>
      <c r="H2639" s="7">
        <v>100</v>
      </c>
      <c r="I2639" s="7">
        <f>SUM(HousingProblemsTbl5[[#This Row],[T7_est109]:[T7_est151]])</f>
        <v>160</v>
      </c>
      <c r="J2639" s="5">
        <f>IFERROR(HousingProblemsTbl5[[#This Row],[Total Rental Units with Severe Housing Problems and Equal to or less than 80% AMI]]/HousingProblemsTbl5[[#This Row],[Total Rental Units Equal to or less than 80% AMI]], "-")</f>
        <v>0.27500000000000002</v>
      </c>
    </row>
    <row r="2640" spans="1:10" x14ac:dyDescent="0.2">
      <c r="A2640">
        <v>13281960301</v>
      </c>
      <c r="B2640" s="7">
        <v>25</v>
      </c>
      <c r="C2640" s="7">
        <v>50</v>
      </c>
      <c r="D2640" s="7">
        <v>10</v>
      </c>
      <c r="E2640" s="7">
        <f>SUM(HousingProblemsTbl5[[#This Row],[T2_est77]:[T2_est91]])</f>
        <v>85</v>
      </c>
      <c r="F2640" s="7">
        <v>35</v>
      </c>
      <c r="G2640" s="7">
        <v>55</v>
      </c>
      <c r="H2640" s="7">
        <v>100</v>
      </c>
      <c r="I2640" s="7">
        <f>SUM(HousingProblemsTbl5[[#This Row],[T7_est109]:[T7_est151]])</f>
        <v>190</v>
      </c>
      <c r="J2640" s="5">
        <f>IFERROR(HousingProblemsTbl5[[#This Row],[Total Rental Units with Severe Housing Problems and Equal to or less than 80% AMI]]/HousingProblemsTbl5[[#This Row],[Total Rental Units Equal to or less than 80% AMI]], "-")</f>
        <v>0.44736842105263158</v>
      </c>
    </row>
    <row r="2641" spans="1:10" x14ac:dyDescent="0.2">
      <c r="A2641">
        <v>13281960302</v>
      </c>
      <c r="B2641" s="7">
        <v>0</v>
      </c>
      <c r="C2641" s="7">
        <v>0</v>
      </c>
      <c r="D2641" s="7">
        <v>0</v>
      </c>
      <c r="E2641" s="7">
        <f>SUM(HousingProblemsTbl5[[#This Row],[T2_est77]:[T2_est91]])</f>
        <v>0</v>
      </c>
      <c r="F2641" s="7">
        <v>0</v>
      </c>
      <c r="G2641" s="7">
        <v>10</v>
      </c>
      <c r="H2641" s="7">
        <v>20</v>
      </c>
      <c r="I2641" s="7">
        <f>SUM(HousingProblemsTbl5[[#This Row],[T7_est109]:[T7_est151]])</f>
        <v>30</v>
      </c>
      <c r="J264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42" spans="1:10" x14ac:dyDescent="0.2">
      <c r="A2642">
        <v>13283960100</v>
      </c>
      <c r="B2642" s="7">
        <v>4</v>
      </c>
      <c r="C2642" s="7">
        <v>0</v>
      </c>
      <c r="D2642" s="7">
        <v>0</v>
      </c>
      <c r="E2642" s="7">
        <f>SUM(HousingProblemsTbl5[[#This Row],[T2_est77]:[T2_est91]])</f>
        <v>4</v>
      </c>
      <c r="F2642" s="7">
        <v>20</v>
      </c>
      <c r="G2642" s="7">
        <v>50</v>
      </c>
      <c r="H2642" s="7">
        <v>15</v>
      </c>
      <c r="I2642" s="7">
        <f>SUM(HousingProblemsTbl5[[#This Row],[T7_est109]:[T7_est151]])</f>
        <v>85</v>
      </c>
      <c r="J2642" s="5">
        <f>IFERROR(HousingProblemsTbl5[[#This Row],[Total Rental Units with Severe Housing Problems and Equal to or less than 80% AMI]]/HousingProblemsTbl5[[#This Row],[Total Rental Units Equal to or less than 80% AMI]], "-")</f>
        <v>4.7058823529411764E-2</v>
      </c>
    </row>
    <row r="2643" spans="1:10" x14ac:dyDescent="0.2">
      <c r="A2643">
        <v>13283960200</v>
      </c>
      <c r="B2643" s="7">
        <v>205</v>
      </c>
      <c r="C2643" s="7">
        <v>4</v>
      </c>
      <c r="D2643" s="7">
        <v>0</v>
      </c>
      <c r="E2643" s="7">
        <f>SUM(HousingProblemsTbl5[[#This Row],[T2_est77]:[T2_est91]])</f>
        <v>209</v>
      </c>
      <c r="F2643" s="7">
        <v>265</v>
      </c>
      <c r="G2643" s="7">
        <v>85</v>
      </c>
      <c r="H2643" s="7">
        <v>110</v>
      </c>
      <c r="I2643" s="7">
        <f>SUM(HousingProblemsTbl5[[#This Row],[T7_est109]:[T7_est151]])</f>
        <v>460</v>
      </c>
      <c r="J2643" s="5">
        <f>IFERROR(HousingProblemsTbl5[[#This Row],[Total Rental Units with Severe Housing Problems and Equal to or less than 80% AMI]]/HousingProblemsTbl5[[#This Row],[Total Rental Units Equal to or less than 80% AMI]], "-")</f>
        <v>0.45434782608695651</v>
      </c>
    </row>
    <row r="2644" spans="1:10" x14ac:dyDescent="0.2">
      <c r="A2644">
        <v>13285960101</v>
      </c>
      <c r="B2644" s="7">
        <v>90</v>
      </c>
      <c r="C2644" s="7">
        <v>25</v>
      </c>
      <c r="D2644" s="7">
        <v>0</v>
      </c>
      <c r="E2644" s="7">
        <f>SUM(HousingProblemsTbl5[[#This Row],[T2_est77]:[T2_est91]])</f>
        <v>115</v>
      </c>
      <c r="F2644" s="7">
        <v>165</v>
      </c>
      <c r="G2644" s="7">
        <v>55</v>
      </c>
      <c r="H2644" s="7">
        <v>55</v>
      </c>
      <c r="I2644" s="7">
        <f>SUM(HousingProblemsTbl5[[#This Row],[T7_est109]:[T7_est151]])</f>
        <v>275</v>
      </c>
      <c r="J2644" s="5">
        <f>IFERROR(HousingProblemsTbl5[[#This Row],[Total Rental Units with Severe Housing Problems and Equal to or less than 80% AMI]]/HousingProblemsTbl5[[#This Row],[Total Rental Units Equal to or less than 80% AMI]], "-")</f>
        <v>0.41818181818181815</v>
      </c>
    </row>
    <row r="2645" spans="1:10" x14ac:dyDescent="0.2">
      <c r="A2645">
        <v>13285960102</v>
      </c>
      <c r="B2645" s="7">
        <v>130</v>
      </c>
      <c r="C2645" s="7">
        <v>35</v>
      </c>
      <c r="D2645" s="7">
        <v>0</v>
      </c>
      <c r="E2645" s="7">
        <f>SUM(HousingProblemsTbl5[[#This Row],[T2_est77]:[T2_est91]])</f>
        <v>165</v>
      </c>
      <c r="F2645" s="7">
        <v>180</v>
      </c>
      <c r="G2645" s="7">
        <v>160</v>
      </c>
      <c r="H2645" s="7">
        <v>55</v>
      </c>
      <c r="I2645" s="7">
        <f>SUM(HousingProblemsTbl5[[#This Row],[T7_est109]:[T7_est151]])</f>
        <v>395</v>
      </c>
      <c r="J2645" s="5">
        <f>IFERROR(HousingProblemsTbl5[[#This Row],[Total Rental Units with Severe Housing Problems and Equal to or less than 80% AMI]]/HousingProblemsTbl5[[#This Row],[Total Rental Units Equal to or less than 80% AMI]], "-")</f>
        <v>0.41772151898734178</v>
      </c>
    </row>
    <row r="2646" spans="1:10" x14ac:dyDescent="0.2">
      <c r="A2646">
        <v>13285960201</v>
      </c>
      <c r="B2646" s="7">
        <v>4</v>
      </c>
      <c r="C2646" s="7">
        <v>0</v>
      </c>
      <c r="D2646" s="7">
        <v>0</v>
      </c>
      <c r="E2646" s="7">
        <f>SUM(HousingProblemsTbl5[[#This Row],[T2_est77]:[T2_est91]])</f>
        <v>4</v>
      </c>
      <c r="F2646" s="7">
        <v>35</v>
      </c>
      <c r="G2646" s="7">
        <v>15</v>
      </c>
      <c r="H2646" s="7">
        <v>55</v>
      </c>
      <c r="I2646" s="7">
        <f>SUM(HousingProblemsTbl5[[#This Row],[T7_est109]:[T7_est151]])</f>
        <v>105</v>
      </c>
      <c r="J2646" s="5">
        <f>IFERROR(HousingProblemsTbl5[[#This Row],[Total Rental Units with Severe Housing Problems and Equal to or less than 80% AMI]]/HousingProblemsTbl5[[#This Row],[Total Rental Units Equal to or less than 80% AMI]], "-")</f>
        <v>3.8095238095238099E-2</v>
      </c>
    </row>
    <row r="2647" spans="1:10" x14ac:dyDescent="0.2">
      <c r="A2647">
        <v>13285960202</v>
      </c>
      <c r="B2647" s="7">
        <v>0</v>
      </c>
      <c r="C2647" s="7">
        <v>0</v>
      </c>
      <c r="D2647" s="7">
        <v>4</v>
      </c>
      <c r="E2647" s="7">
        <f>SUM(HousingProblemsTbl5[[#This Row],[T2_est77]:[T2_est91]])</f>
        <v>4</v>
      </c>
      <c r="F2647" s="7">
        <v>0</v>
      </c>
      <c r="G2647" s="7">
        <v>0</v>
      </c>
      <c r="H2647" s="7">
        <v>20</v>
      </c>
      <c r="I2647" s="7">
        <f>SUM(HousingProblemsTbl5[[#This Row],[T7_est109]:[T7_est151]])</f>
        <v>20</v>
      </c>
      <c r="J2647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2648" spans="1:10" x14ac:dyDescent="0.2">
      <c r="A2648">
        <v>13285960300</v>
      </c>
      <c r="B2648" s="7">
        <v>35</v>
      </c>
      <c r="C2648" s="7">
        <v>65</v>
      </c>
      <c r="D2648" s="7">
        <v>4</v>
      </c>
      <c r="E2648" s="7">
        <f>SUM(HousingProblemsTbl5[[#This Row],[T2_est77]:[T2_est91]])</f>
        <v>104</v>
      </c>
      <c r="F2648" s="7">
        <v>35</v>
      </c>
      <c r="G2648" s="7">
        <v>100</v>
      </c>
      <c r="H2648" s="7">
        <v>30</v>
      </c>
      <c r="I2648" s="7">
        <f>SUM(HousingProblemsTbl5[[#This Row],[T7_est109]:[T7_est151]])</f>
        <v>165</v>
      </c>
      <c r="J2648" s="5">
        <f>IFERROR(HousingProblemsTbl5[[#This Row],[Total Rental Units with Severe Housing Problems and Equal to or less than 80% AMI]]/HousingProblemsTbl5[[#This Row],[Total Rental Units Equal to or less than 80% AMI]], "-")</f>
        <v>0.63030303030303025</v>
      </c>
    </row>
    <row r="2649" spans="1:10" x14ac:dyDescent="0.2">
      <c r="A2649">
        <v>13285960401</v>
      </c>
      <c r="B2649" s="7">
        <v>130</v>
      </c>
      <c r="C2649" s="7">
        <v>50</v>
      </c>
      <c r="D2649" s="7">
        <v>0</v>
      </c>
      <c r="E2649" s="7">
        <f>SUM(HousingProblemsTbl5[[#This Row],[T2_est77]:[T2_est91]])</f>
        <v>180</v>
      </c>
      <c r="F2649" s="7">
        <v>370</v>
      </c>
      <c r="G2649" s="7">
        <v>80</v>
      </c>
      <c r="H2649" s="7">
        <v>120</v>
      </c>
      <c r="I2649" s="7">
        <f>SUM(HousingProblemsTbl5[[#This Row],[T7_est109]:[T7_est151]])</f>
        <v>570</v>
      </c>
      <c r="J2649" s="5">
        <f>IFERROR(HousingProblemsTbl5[[#This Row],[Total Rental Units with Severe Housing Problems and Equal to or less than 80% AMI]]/HousingProblemsTbl5[[#This Row],[Total Rental Units Equal to or less than 80% AMI]], "-")</f>
        <v>0.31578947368421051</v>
      </c>
    </row>
    <row r="2650" spans="1:10" x14ac:dyDescent="0.2">
      <c r="A2650">
        <v>13285960402</v>
      </c>
      <c r="B2650" s="7">
        <v>135</v>
      </c>
      <c r="C2650" s="7">
        <v>20</v>
      </c>
      <c r="D2650" s="7">
        <v>0</v>
      </c>
      <c r="E2650" s="7">
        <f>SUM(HousingProblemsTbl5[[#This Row],[T2_est77]:[T2_est91]])</f>
        <v>155</v>
      </c>
      <c r="F2650" s="7">
        <v>200</v>
      </c>
      <c r="G2650" s="7">
        <v>135</v>
      </c>
      <c r="H2650" s="7">
        <v>290</v>
      </c>
      <c r="I2650" s="7">
        <f>SUM(HousingProblemsTbl5[[#This Row],[T7_est109]:[T7_est151]])</f>
        <v>625</v>
      </c>
      <c r="J2650" s="5">
        <f>IFERROR(HousingProblemsTbl5[[#This Row],[Total Rental Units with Severe Housing Problems and Equal to or less than 80% AMI]]/HousingProblemsTbl5[[#This Row],[Total Rental Units Equal to or less than 80% AMI]], "-")</f>
        <v>0.248</v>
      </c>
    </row>
    <row r="2651" spans="1:10" x14ac:dyDescent="0.2">
      <c r="A2651">
        <v>13285960501</v>
      </c>
      <c r="B2651" s="7">
        <v>190</v>
      </c>
      <c r="C2651" s="7">
        <v>30</v>
      </c>
      <c r="D2651" s="7">
        <v>30</v>
      </c>
      <c r="E2651" s="7">
        <f>SUM(HousingProblemsTbl5[[#This Row],[T2_est77]:[T2_est91]])</f>
        <v>250</v>
      </c>
      <c r="F2651" s="7">
        <v>190</v>
      </c>
      <c r="G2651" s="7">
        <v>185</v>
      </c>
      <c r="H2651" s="7">
        <v>95</v>
      </c>
      <c r="I2651" s="7">
        <f>SUM(HousingProblemsTbl5[[#This Row],[T7_est109]:[T7_est151]])</f>
        <v>470</v>
      </c>
      <c r="J2651" s="5">
        <f>IFERROR(HousingProblemsTbl5[[#This Row],[Total Rental Units with Severe Housing Problems and Equal to or less than 80% AMI]]/HousingProblemsTbl5[[#This Row],[Total Rental Units Equal to or less than 80% AMI]], "-")</f>
        <v>0.53191489361702127</v>
      </c>
    </row>
    <row r="2652" spans="1:10" x14ac:dyDescent="0.2">
      <c r="A2652">
        <v>13285960503</v>
      </c>
      <c r="B2652" s="7">
        <v>270</v>
      </c>
      <c r="C2652" s="7">
        <v>195</v>
      </c>
      <c r="D2652" s="7">
        <v>0</v>
      </c>
      <c r="E2652" s="7">
        <f>SUM(HousingProblemsTbl5[[#This Row],[T2_est77]:[T2_est91]])</f>
        <v>465</v>
      </c>
      <c r="F2652" s="7">
        <v>325</v>
      </c>
      <c r="G2652" s="7">
        <v>215</v>
      </c>
      <c r="H2652" s="7">
        <v>255</v>
      </c>
      <c r="I2652" s="7">
        <f>SUM(HousingProblemsTbl5[[#This Row],[T7_est109]:[T7_est151]])</f>
        <v>795</v>
      </c>
      <c r="J2652" s="5">
        <f>IFERROR(HousingProblemsTbl5[[#This Row],[Total Rental Units with Severe Housing Problems and Equal to or less than 80% AMI]]/HousingProblemsTbl5[[#This Row],[Total Rental Units Equal to or less than 80% AMI]], "-")</f>
        <v>0.58490566037735847</v>
      </c>
    </row>
    <row r="2653" spans="1:10" x14ac:dyDescent="0.2">
      <c r="A2653">
        <v>13285960504</v>
      </c>
      <c r="B2653" s="7">
        <v>30</v>
      </c>
      <c r="C2653" s="7">
        <v>0</v>
      </c>
      <c r="D2653" s="7">
        <v>0</v>
      </c>
      <c r="E2653" s="7">
        <f>SUM(HousingProblemsTbl5[[#This Row],[T2_est77]:[T2_est91]])</f>
        <v>30</v>
      </c>
      <c r="F2653" s="7">
        <v>30</v>
      </c>
      <c r="G2653" s="7">
        <v>0</v>
      </c>
      <c r="H2653" s="7">
        <v>25</v>
      </c>
      <c r="I2653" s="7">
        <f>SUM(HousingProblemsTbl5[[#This Row],[T7_est109]:[T7_est151]])</f>
        <v>55</v>
      </c>
      <c r="J2653" s="5">
        <f>IFERROR(HousingProblemsTbl5[[#This Row],[Total Rental Units with Severe Housing Problems and Equal to or less than 80% AMI]]/HousingProblemsTbl5[[#This Row],[Total Rental Units Equal to or less than 80% AMI]], "-")</f>
        <v>0.54545454545454541</v>
      </c>
    </row>
    <row r="2654" spans="1:10" x14ac:dyDescent="0.2">
      <c r="A2654">
        <v>13285960600</v>
      </c>
      <c r="B2654" s="7">
        <v>260</v>
      </c>
      <c r="C2654" s="7">
        <v>60</v>
      </c>
      <c r="D2654" s="7">
        <v>15</v>
      </c>
      <c r="E2654" s="7">
        <f>SUM(HousingProblemsTbl5[[#This Row],[T2_est77]:[T2_est91]])</f>
        <v>335</v>
      </c>
      <c r="F2654" s="7">
        <v>320</v>
      </c>
      <c r="G2654" s="7">
        <v>110</v>
      </c>
      <c r="H2654" s="7">
        <v>175</v>
      </c>
      <c r="I2654" s="7">
        <f>SUM(HousingProblemsTbl5[[#This Row],[T7_est109]:[T7_est151]])</f>
        <v>605</v>
      </c>
      <c r="J2654" s="5">
        <f>IFERROR(HousingProblemsTbl5[[#This Row],[Total Rental Units with Severe Housing Problems and Equal to or less than 80% AMI]]/HousingProblemsTbl5[[#This Row],[Total Rental Units Equal to or less than 80% AMI]], "-")</f>
        <v>0.55371900826446285</v>
      </c>
    </row>
    <row r="2655" spans="1:10" x14ac:dyDescent="0.2">
      <c r="A2655">
        <v>13285960700</v>
      </c>
      <c r="B2655" s="7">
        <v>55</v>
      </c>
      <c r="C2655" s="7">
        <v>35</v>
      </c>
      <c r="D2655" s="7">
        <v>0</v>
      </c>
      <c r="E2655" s="7">
        <f>SUM(HousingProblemsTbl5[[#This Row],[T2_est77]:[T2_est91]])</f>
        <v>90</v>
      </c>
      <c r="F2655" s="7">
        <v>65</v>
      </c>
      <c r="G2655" s="7">
        <v>295</v>
      </c>
      <c r="H2655" s="7">
        <v>100</v>
      </c>
      <c r="I2655" s="7">
        <f>SUM(HousingProblemsTbl5[[#This Row],[T7_est109]:[T7_est151]])</f>
        <v>460</v>
      </c>
      <c r="J2655" s="5">
        <f>IFERROR(HousingProblemsTbl5[[#This Row],[Total Rental Units with Severe Housing Problems and Equal to or less than 80% AMI]]/HousingProblemsTbl5[[#This Row],[Total Rental Units Equal to or less than 80% AMI]], "-")</f>
        <v>0.19565217391304349</v>
      </c>
    </row>
    <row r="2656" spans="1:10" x14ac:dyDescent="0.2">
      <c r="A2656">
        <v>13285960800</v>
      </c>
      <c r="B2656" s="7">
        <v>280</v>
      </c>
      <c r="C2656" s="7">
        <v>45</v>
      </c>
      <c r="D2656" s="7">
        <v>35</v>
      </c>
      <c r="E2656" s="7">
        <f>SUM(HousingProblemsTbl5[[#This Row],[T2_est77]:[T2_est91]])</f>
        <v>360</v>
      </c>
      <c r="F2656" s="7">
        <v>315</v>
      </c>
      <c r="G2656" s="7">
        <v>275</v>
      </c>
      <c r="H2656" s="7">
        <v>145</v>
      </c>
      <c r="I2656" s="7">
        <f>SUM(HousingProblemsTbl5[[#This Row],[T7_est109]:[T7_est151]])</f>
        <v>735</v>
      </c>
      <c r="J2656" s="5">
        <f>IFERROR(HousingProblemsTbl5[[#This Row],[Total Rental Units with Severe Housing Problems and Equal to or less than 80% AMI]]/HousingProblemsTbl5[[#This Row],[Total Rental Units Equal to or less than 80% AMI]], "-")</f>
        <v>0.48979591836734693</v>
      </c>
    </row>
    <row r="2657" spans="1:10" x14ac:dyDescent="0.2">
      <c r="A2657">
        <v>13285960901</v>
      </c>
      <c r="B2657" s="7">
        <v>245</v>
      </c>
      <c r="C2657" s="7">
        <v>35</v>
      </c>
      <c r="D2657" s="7">
        <v>25</v>
      </c>
      <c r="E2657" s="7">
        <f>SUM(HousingProblemsTbl5[[#This Row],[T2_est77]:[T2_est91]])</f>
        <v>305</v>
      </c>
      <c r="F2657" s="7">
        <v>335</v>
      </c>
      <c r="G2657" s="7">
        <v>235</v>
      </c>
      <c r="H2657" s="7">
        <v>360</v>
      </c>
      <c r="I2657" s="7">
        <f>SUM(HousingProblemsTbl5[[#This Row],[T7_est109]:[T7_est151]])</f>
        <v>930</v>
      </c>
      <c r="J2657" s="5">
        <f>IFERROR(HousingProblemsTbl5[[#This Row],[Total Rental Units with Severe Housing Problems and Equal to or less than 80% AMI]]/HousingProblemsTbl5[[#This Row],[Total Rental Units Equal to or less than 80% AMI]], "-")</f>
        <v>0.32795698924731181</v>
      </c>
    </row>
    <row r="2658" spans="1:10" x14ac:dyDescent="0.2">
      <c r="A2658">
        <v>13285960903</v>
      </c>
      <c r="B2658" s="7">
        <v>0</v>
      </c>
      <c r="C2658" s="7">
        <v>40</v>
      </c>
      <c r="D2658" s="7">
        <v>0</v>
      </c>
      <c r="E2658" s="7">
        <f>SUM(HousingProblemsTbl5[[#This Row],[T2_est77]:[T2_est91]])</f>
        <v>40</v>
      </c>
      <c r="F2658" s="7">
        <v>30</v>
      </c>
      <c r="G2658" s="7">
        <v>40</v>
      </c>
      <c r="H2658" s="7">
        <v>0</v>
      </c>
      <c r="I2658" s="7">
        <f>SUM(HousingProblemsTbl5[[#This Row],[T7_est109]:[T7_est151]])</f>
        <v>70</v>
      </c>
      <c r="J2658" s="5">
        <f>IFERROR(HousingProblemsTbl5[[#This Row],[Total Rental Units with Severe Housing Problems and Equal to or less than 80% AMI]]/HousingProblemsTbl5[[#This Row],[Total Rental Units Equal to or less than 80% AMI]], "-")</f>
        <v>0.5714285714285714</v>
      </c>
    </row>
    <row r="2659" spans="1:10" x14ac:dyDescent="0.2">
      <c r="A2659">
        <v>13285960904</v>
      </c>
      <c r="B2659" s="7">
        <v>0</v>
      </c>
      <c r="C2659" s="7">
        <v>0</v>
      </c>
      <c r="D2659" s="7">
        <v>0</v>
      </c>
      <c r="E2659" s="7">
        <f>SUM(HousingProblemsTbl5[[#This Row],[T2_est77]:[T2_est91]])</f>
        <v>0</v>
      </c>
      <c r="F2659" s="7">
        <v>0</v>
      </c>
      <c r="G2659" s="7">
        <v>0</v>
      </c>
      <c r="H2659" s="7">
        <v>25</v>
      </c>
      <c r="I2659" s="7">
        <f>SUM(HousingProblemsTbl5[[#This Row],[T7_est109]:[T7_est151]])</f>
        <v>25</v>
      </c>
      <c r="J265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60" spans="1:10" x14ac:dyDescent="0.2">
      <c r="A2660">
        <v>13285961000</v>
      </c>
      <c r="B2660" s="7">
        <v>140</v>
      </c>
      <c r="C2660" s="7">
        <v>15</v>
      </c>
      <c r="D2660" s="7">
        <v>0</v>
      </c>
      <c r="E2660" s="7">
        <f>SUM(HousingProblemsTbl5[[#This Row],[T2_est77]:[T2_est91]])</f>
        <v>155</v>
      </c>
      <c r="F2660" s="7">
        <v>230</v>
      </c>
      <c r="G2660" s="7">
        <v>85</v>
      </c>
      <c r="H2660" s="7">
        <v>85</v>
      </c>
      <c r="I2660" s="7">
        <f>SUM(HousingProblemsTbl5[[#This Row],[T7_est109]:[T7_est151]])</f>
        <v>400</v>
      </c>
      <c r="J2660" s="5">
        <f>IFERROR(HousingProblemsTbl5[[#This Row],[Total Rental Units with Severe Housing Problems and Equal to or less than 80% AMI]]/HousingProblemsTbl5[[#This Row],[Total Rental Units Equal to or less than 80% AMI]], "-")</f>
        <v>0.38750000000000001</v>
      </c>
    </row>
    <row r="2661" spans="1:10" x14ac:dyDescent="0.2">
      <c r="A2661">
        <v>13285961100</v>
      </c>
      <c r="B2661" s="7">
        <v>0</v>
      </c>
      <c r="C2661" s="7">
        <v>0</v>
      </c>
      <c r="D2661" s="7">
        <v>0</v>
      </c>
      <c r="E2661" s="7">
        <f>SUM(HousingProblemsTbl5[[#This Row],[T2_est77]:[T2_est91]])</f>
        <v>0</v>
      </c>
      <c r="F2661" s="7">
        <v>4</v>
      </c>
      <c r="G2661" s="7">
        <v>0</v>
      </c>
      <c r="H2661" s="7">
        <v>40</v>
      </c>
      <c r="I2661" s="7">
        <f>SUM(HousingProblemsTbl5[[#This Row],[T7_est109]:[T7_est151]])</f>
        <v>44</v>
      </c>
      <c r="J266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62" spans="1:10" x14ac:dyDescent="0.2">
      <c r="A2662">
        <v>13287970201</v>
      </c>
      <c r="B2662" s="7">
        <v>0</v>
      </c>
      <c r="C2662" s="7">
        <v>45</v>
      </c>
      <c r="D2662" s="7">
        <v>0</v>
      </c>
      <c r="E2662" s="7">
        <f>SUM(HousingProblemsTbl5[[#This Row],[T2_est77]:[T2_est91]])</f>
        <v>45</v>
      </c>
      <c r="F2662" s="7">
        <v>165</v>
      </c>
      <c r="G2662" s="7">
        <v>85</v>
      </c>
      <c r="H2662" s="7">
        <v>95</v>
      </c>
      <c r="I2662" s="7">
        <f>SUM(HousingProblemsTbl5[[#This Row],[T7_est109]:[T7_est151]])</f>
        <v>345</v>
      </c>
      <c r="J2662" s="5">
        <f>IFERROR(HousingProblemsTbl5[[#This Row],[Total Rental Units with Severe Housing Problems and Equal to or less than 80% AMI]]/HousingProblemsTbl5[[#This Row],[Total Rental Units Equal to or less than 80% AMI]], "-")</f>
        <v>0.13043478260869565</v>
      </c>
    </row>
    <row r="2663" spans="1:10" x14ac:dyDescent="0.2">
      <c r="A2663">
        <v>13287970202</v>
      </c>
      <c r="B2663" s="7">
        <v>60</v>
      </c>
      <c r="C2663" s="7">
        <v>0</v>
      </c>
      <c r="D2663" s="7">
        <v>0</v>
      </c>
      <c r="E2663" s="7">
        <f>SUM(HousingProblemsTbl5[[#This Row],[T2_est77]:[T2_est91]])</f>
        <v>60</v>
      </c>
      <c r="F2663" s="7">
        <v>70</v>
      </c>
      <c r="G2663" s="7">
        <v>0</v>
      </c>
      <c r="H2663" s="7">
        <v>70</v>
      </c>
      <c r="I2663" s="7">
        <f>SUM(HousingProblemsTbl5[[#This Row],[T7_est109]:[T7_est151]])</f>
        <v>140</v>
      </c>
      <c r="J2663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664" spans="1:10" x14ac:dyDescent="0.2">
      <c r="A2664">
        <v>13287970300</v>
      </c>
      <c r="B2664" s="7">
        <v>90</v>
      </c>
      <c r="C2664" s="7">
        <v>4</v>
      </c>
      <c r="D2664" s="7">
        <v>0</v>
      </c>
      <c r="E2664" s="7">
        <f>SUM(HousingProblemsTbl5[[#This Row],[T2_est77]:[T2_est91]])</f>
        <v>94</v>
      </c>
      <c r="F2664" s="7">
        <v>115</v>
      </c>
      <c r="G2664" s="7">
        <v>45</v>
      </c>
      <c r="H2664" s="7">
        <v>40</v>
      </c>
      <c r="I2664" s="7">
        <f>SUM(HousingProblemsTbl5[[#This Row],[T7_est109]:[T7_est151]])</f>
        <v>200</v>
      </c>
      <c r="J2664" s="5">
        <f>IFERROR(HousingProblemsTbl5[[#This Row],[Total Rental Units with Severe Housing Problems and Equal to or less than 80% AMI]]/HousingProblemsTbl5[[#This Row],[Total Rental Units Equal to or less than 80% AMI]], "-")</f>
        <v>0.47</v>
      </c>
    </row>
    <row r="2665" spans="1:10" x14ac:dyDescent="0.2">
      <c r="A2665">
        <v>13289060101</v>
      </c>
      <c r="B2665" s="7">
        <v>0</v>
      </c>
      <c r="C2665" s="7">
        <v>0</v>
      </c>
      <c r="D2665" s="7">
        <v>0</v>
      </c>
      <c r="E2665" s="7">
        <f>SUM(HousingProblemsTbl5[[#This Row],[T2_est77]:[T2_est91]])</f>
        <v>0</v>
      </c>
      <c r="F2665" s="7">
        <v>0</v>
      </c>
      <c r="G2665" s="7">
        <v>25</v>
      </c>
      <c r="H2665" s="7">
        <v>45</v>
      </c>
      <c r="I2665" s="7">
        <f>SUM(HousingProblemsTbl5[[#This Row],[T7_est109]:[T7_est151]])</f>
        <v>70</v>
      </c>
      <c r="J2665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66" spans="1:10" x14ac:dyDescent="0.2">
      <c r="A2666">
        <v>13289060102</v>
      </c>
      <c r="B2666" s="7">
        <v>0</v>
      </c>
      <c r="C2666" s="7">
        <v>0</v>
      </c>
      <c r="D2666" s="7">
        <v>0</v>
      </c>
      <c r="E2666" s="7">
        <f>SUM(HousingProblemsTbl5[[#This Row],[T2_est77]:[T2_est91]])</f>
        <v>0</v>
      </c>
      <c r="F2666" s="7">
        <v>75</v>
      </c>
      <c r="G2666" s="7">
        <v>10</v>
      </c>
      <c r="H2666" s="7">
        <v>15</v>
      </c>
      <c r="I2666" s="7">
        <f>SUM(HousingProblemsTbl5[[#This Row],[T7_est109]:[T7_est151]])</f>
        <v>100</v>
      </c>
      <c r="J266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67" spans="1:10" x14ac:dyDescent="0.2">
      <c r="A2667">
        <v>13289060200</v>
      </c>
      <c r="B2667" s="7">
        <v>4</v>
      </c>
      <c r="C2667" s="7">
        <v>15</v>
      </c>
      <c r="D2667" s="7">
        <v>10</v>
      </c>
      <c r="E2667" s="7">
        <f>SUM(HousingProblemsTbl5[[#This Row],[T2_est77]:[T2_est91]])</f>
        <v>29</v>
      </c>
      <c r="F2667" s="7">
        <v>15</v>
      </c>
      <c r="G2667" s="7">
        <v>40</v>
      </c>
      <c r="H2667" s="7">
        <v>35</v>
      </c>
      <c r="I2667" s="7">
        <f>SUM(HousingProblemsTbl5[[#This Row],[T7_est109]:[T7_est151]])</f>
        <v>90</v>
      </c>
      <c r="J2667" s="5">
        <f>IFERROR(HousingProblemsTbl5[[#This Row],[Total Rental Units with Severe Housing Problems and Equal to or less than 80% AMI]]/HousingProblemsTbl5[[#This Row],[Total Rental Units Equal to or less than 80% AMI]], "-")</f>
        <v>0.32222222222222224</v>
      </c>
    </row>
    <row r="2668" spans="1:10" x14ac:dyDescent="0.2">
      <c r="A2668">
        <v>13291000101</v>
      </c>
      <c r="B2668" s="7">
        <v>55</v>
      </c>
      <c r="C2668" s="7">
        <v>25</v>
      </c>
      <c r="D2668" s="7">
        <v>0</v>
      </c>
      <c r="E2668" s="7">
        <f>SUM(HousingProblemsTbl5[[#This Row],[T2_est77]:[T2_est91]])</f>
        <v>80</v>
      </c>
      <c r="F2668" s="7">
        <v>60</v>
      </c>
      <c r="G2668" s="7">
        <v>50</v>
      </c>
      <c r="H2668" s="7">
        <v>25</v>
      </c>
      <c r="I2668" s="7">
        <f>SUM(HousingProblemsTbl5[[#This Row],[T7_est109]:[T7_est151]])</f>
        <v>135</v>
      </c>
      <c r="J2668" s="5">
        <f>IFERROR(HousingProblemsTbl5[[#This Row],[Total Rental Units with Severe Housing Problems and Equal to or less than 80% AMI]]/HousingProblemsTbl5[[#This Row],[Total Rental Units Equal to or less than 80% AMI]], "-")</f>
        <v>0.59259259259259256</v>
      </c>
    </row>
    <row r="2669" spans="1:10" x14ac:dyDescent="0.2">
      <c r="A2669">
        <v>13291000103</v>
      </c>
      <c r="B2669" s="7">
        <v>0</v>
      </c>
      <c r="C2669" s="7">
        <v>0</v>
      </c>
      <c r="D2669" s="7">
        <v>0</v>
      </c>
      <c r="E2669" s="7">
        <f>SUM(HousingProblemsTbl5[[#This Row],[T2_est77]:[T2_est91]])</f>
        <v>0</v>
      </c>
      <c r="F2669" s="7">
        <v>15</v>
      </c>
      <c r="G2669" s="7">
        <v>15</v>
      </c>
      <c r="H2669" s="7">
        <v>30</v>
      </c>
      <c r="I2669" s="7">
        <f>SUM(HousingProblemsTbl5[[#This Row],[T7_est109]:[T7_est151]])</f>
        <v>60</v>
      </c>
      <c r="J2669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70" spans="1:10" x14ac:dyDescent="0.2">
      <c r="A2670">
        <v>13291000104</v>
      </c>
      <c r="B2670" s="7">
        <v>55</v>
      </c>
      <c r="C2670" s="7">
        <v>110</v>
      </c>
      <c r="D2670" s="7">
        <v>0</v>
      </c>
      <c r="E2670" s="7">
        <f>SUM(HousingProblemsTbl5[[#This Row],[T2_est77]:[T2_est91]])</f>
        <v>165</v>
      </c>
      <c r="F2670" s="7">
        <v>120</v>
      </c>
      <c r="G2670" s="7">
        <v>110</v>
      </c>
      <c r="H2670" s="7">
        <v>10</v>
      </c>
      <c r="I2670" s="7">
        <f>SUM(HousingProblemsTbl5[[#This Row],[T7_est109]:[T7_est151]])</f>
        <v>240</v>
      </c>
      <c r="J2670" s="5">
        <f>IFERROR(HousingProblemsTbl5[[#This Row],[Total Rental Units with Severe Housing Problems and Equal to or less than 80% AMI]]/HousingProblemsTbl5[[#This Row],[Total Rental Units Equal to or less than 80% AMI]], "-")</f>
        <v>0.6875</v>
      </c>
    </row>
    <row r="2671" spans="1:10" x14ac:dyDescent="0.2">
      <c r="A2671">
        <v>13291000201</v>
      </c>
      <c r="B2671" s="7">
        <v>20</v>
      </c>
      <c r="C2671" s="7">
        <v>10</v>
      </c>
      <c r="D2671" s="7">
        <v>35</v>
      </c>
      <c r="E2671" s="7">
        <f>SUM(HousingProblemsTbl5[[#This Row],[T2_est77]:[T2_est91]])</f>
        <v>65</v>
      </c>
      <c r="F2671" s="7">
        <v>80</v>
      </c>
      <c r="G2671" s="7">
        <v>45</v>
      </c>
      <c r="H2671" s="7">
        <v>35</v>
      </c>
      <c r="I2671" s="7">
        <f>SUM(HousingProblemsTbl5[[#This Row],[T7_est109]:[T7_est151]])</f>
        <v>160</v>
      </c>
      <c r="J2671" s="5">
        <f>IFERROR(HousingProblemsTbl5[[#This Row],[Total Rental Units with Severe Housing Problems and Equal to or less than 80% AMI]]/HousingProblemsTbl5[[#This Row],[Total Rental Units Equal to or less than 80% AMI]], "-")</f>
        <v>0.40625</v>
      </c>
    </row>
    <row r="2672" spans="1:10" x14ac:dyDescent="0.2">
      <c r="A2672">
        <v>13291000203</v>
      </c>
      <c r="B2672" s="7">
        <v>15</v>
      </c>
      <c r="C2672" s="7">
        <v>0</v>
      </c>
      <c r="D2672" s="7">
        <v>0</v>
      </c>
      <c r="E2672" s="7">
        <f>SUM(HousingProblemsTbl5[[#This Row],[T2_est77]:[T2_est91]])</f>
        <v>15</v>
      </c>
      <c r="F2672" s="7">
        <v>15</v>
      </c>
      <c r="G2672" s="7">
        <v>0</v>
      </c>
      <c r="H2672" s="7">
        <v>0</v>
      </c>
      <c r="I2672" s="7">
        <f>SUM(HousingProblemsTbl5[[#This Row],[T7_est109]:[T7_est151]])</f>
        <v>15</v>
      </c>
      <c r="J2672" s="5">
        <f>IFERROR(HousingProblemsTbl5[[#This Row],[Total Rental Units with Severe Housing Problems and Equal to or less than 80% AMI]]/HousingProblemsTbl5[[#This Row],[Total Rental Units Equal to or less than 80% AMI]], "-")</f>
        <v>1</v>
      </c>
    </row>
    <row r="2673" spans="1:10" x14ac:dyDescent="0.2">
      <c r="A2673">
        <v>13291000204</v>
      </c>
      <c r="B2673" s="7">
        <v>45</v>
      </c>
      <c r="C2673" s="7">
        <v>15</v>
      </c>
      <c r="D2673" s="7">
        <v>35</v>
      </c>
      <c r="E2673" s="7">
        <f>SUM(HousingProblemsTbl5[[#This Row],[T2_est77]:[T2_est91]])</f>
        <v>95</v>
      </c>
      <c r="F2673" s="7">
        <v>70</v>
      </c>
      <c r="G2673" s="7">
        <v>85</v>
      </c>
      <c r="H2673" s="7">
        <v>105</v>
      </c>
      <c r="I2673" s="7">
        <f>SUM(HousingProblemsTbl5[[#This Row],[T7_est109]:[T7_est151]])</f>
        <v>260</v>
      </c>
      <c r="J2673" s="5">
        <f>IFERROR(HousingProblemsTbl5[[#This Row],[Total Rental Units with Severe Housing Problems and Equal to or less than 80% AMI]]/HousingProblemsTbl5[[#This Row],[Total Rental Units Equal to or less than 80% AMI]], "-")</f>
        <v>0.36538461538461536</v>
      </c>
    </row>
    <row r="2674" spans="1:10" x14ac:dyDescent="0.2">
      <c r="A2674">
        <v>13291000206</v>
      </c>
      <c r="B2674" s="7">
        <v>40</v>
      </c>
      <c r="C2674" s="7">
        <v>30</v>
      </c>
      <c r="D2674" s="7">
        <v>0</v>
      </c>
      <c r="E2674" s="7">
        <f>SUM(HousingProblemsTbl5[[#This Row],[T2_est77]:[T2_est91]])</f>
        <v>70</v>
      </c>
      <c r="F2674" s="7">
        <v>65</v>
      </c>
      <c r="G2674" s="7">
        <v>60</v>
      </c>
      <c r="H2674" s="7">
        <v>90</v>
      </c>
      <c r="I2674" s="7">
        <f>SUM(HousingProblemsTbl5[[#This Row],[T7_est109]:[T7_est151]])</f>
        <v>215</v>
      </c>
      <c r="J2674" s="5">
        <f>IFERROR(HousingProblemsTbl5[[#This Row],[Total Rental Units with Severe Housing Problems and Equal to or less than 80% AMI]]/HousingProblemsTbl5[[#This Row],[Total Rental Units Equal to or less than 80% AMI]], "-")</f>
        <v>0.32558139534883723</v>
      </c>
    </row>
    <row r="2675" spans="1:10" x14ac:dyDescent="0.2">
      <c r="A2675">
        <v>13291000207</v>
      </c>
      <c r="B2675" s="7">
        <v>4</v>
      </c>
      <c r="C2675" s="7">
        <v>10</v>
      </c>
      <c r="D2675" s="7">
        <v>0</v>
      </c>
      <c r="E2675" s="7">
        <f>SUM(HousingProblemsTbl5[[#This Row],[T2_est77]:[T2_est91]])</f>
        <v>14</v>
      </c>
      <c r="F2675" s="7">
        <v>90</v>
      </c>
      <c r="G2675" s="7">
        <v>230</v>
      </c>
      <c r="H2675" s="7">
        <v>105</v>
      </c>
      <c r="I2675" s="7">
        <f>SUM(HousingProblemsTbl5[[#This Row],[T7_est109]:[T7_est151]])</f>
        <v>425</v>
      </c>
      <c r="J2675" s="5">
        <f>IFERROR(HousingProblemsTbl5[[#This Row],[Total Rental Units with Severe Housing Problems and Equal to or less than 80% AMI]]/HousingProblemsTbl5[[#This Row],[Total Rental Units Equal to or less than 80% AMI]], "-")</f>
        <v>3.2941176470588238E-2</v>
      </c>
    </row>
    <row r="2676" spans="1:10" x14ac:dyDescent="0.2">
      <c r="A2676">
        <v>13293010100</v>
      </c>
      <c r="B2676" s="7">
        <v>15</v>
      </c>
      <c r="C2676" s="7">
        <v>0</v>
      </c>
      <c r="D2676" s="7">
        <v>0</v>
      </c>
      <c r="E2676" s="7">
        <f>SUM(HousingProblemsTbl5[[#This Row],[T2_est77]:[T2_est91]])</f>
        <v>15</v>
      </c>
      <c r="F2676" s="7">
        <v>75</v>
      </c>
      <c r="G2676" s="7">
        <v>20</v>
      </c>
      <c r="H2676" s="7">
        <v>20</v>
      </c>
      <c r="I2676" s="7">
        <f>SUM(HousingProblemsTbl5[[#This Row],[T7_est109]:[T7_est151]])</f>
        <v>115</v>
      </c>
      <c r="J2676" s="5">
        <f>IFERROR(HousingProblemsTbl5[[#This Row],[Total Rental Units with Severe Housing Problems and Equal to or less than 80% AMI]]/HousingProblemsTbl5[[#This Row],[Total Rental Units Equal to or less than 80% AMI]], "-")</f>
        <v>0.13043478260869565</v>
      </c>
    </row>
    <row r="2677" spans="1:10" x14ac:dyDescent="0.2">
      <c r="A2677">
        <v>13293010201</v>
      </c>
      <c r="B2677" s="7">
        <v>190</v>
      </c>
      <c r="C2677" s="7">
        <v>25</v>
      </c>
      <c r="D2677" s="7">
        <v>70</v>
      </c>
      <c r="E2677" s="7">
        <f>SUM(HousingProblemsTbl5[[#This Row],[T2_est77]:[T2_est91]])</f>
        <v>285</v>
      </c>
      <c r="F2677" s="7">
        <v>265</v>
      </c>
      <c r="G2677" s="7">
        <v>75</v>
      </c>
      <c r="H2677" s="7">
        <v>170</v>
      </c>
      <c r="I2677" s="7">
        <f>SUM(HousingProblemsTbl5[[#This Row],[T7_est109]:[T7_est151]])</f>
        <v>510</v>
      </c>
      <c r="J2677" s="5">
        <f>IFERROR(HousingProblemsTbl5[[#This Row],[Total Rental Units with Severe Housing Problems and Equal to or less than 80% AMI]]/HousingProblemsTbl5[[#This Row],[Total Rental Units Equal to or less than 80% AMI]], "-")</f>
        <v>0.55882352941176472</v>
      </c>
    </row>
    <row r="2678" spans="1:10" x14ac:dyDescent="0.2">
      <c r="A2678">
        <v>13293010202</v>
      </c>
      <c r="B2678" s="7">
        <v>55</v>
      </c>
      <c r="C2678" s="7">
        <v>0</v>
      </c>
      <c r="D2678" s="7">
        <v>0</v>
      </c>
      <c r="E2678" s="7">
        <f>SUM(HousingProblemsTbl5[[#This Row],[T2_est77]:[T2_est91]])</f>
        <v>55</v>
      </c>
      <c r="F2678" s="7">
        <v>105</v>
      </c>
      <c r="G2678" s="7">
        <v>10</v>
      </c>
      <c r="H2678" s="7">
        <v>25</v>
      </c>
      <c r="I2678" s="7">
        <f>SUM(HousingProblemsTbl5[[#This Row],[T7_est109]:[T7_est151]])</f>
        <v>140</v>
      </c>
      <c r="J2678" s="5">
        <f>IFERROR(HousingProblemsTbl5[[#This Row],[Total Rental Units with Severe Housing Problems and Equal to or less than 80% AMI]]/HousingProblemsTbl5[[#This Row],[Total Rental Units Equal to or less than 80% AMI]], "-")</f>
        <v>0.39285714285714285</v>
      </c>
    </row>
    <row r="2679" spans="1:10" x14ac:dyDescent="0.2">
      <c r="A2679">
        <v>13293010300</v>
      </c>
      <c r="B2679" s="7">
        <v>55</v>
      </c>
      <c r="C2679" s="7">
        <v>40</v>
      </c>
      <c r="D2679" s="7">
        <v>0</v>
      </c>
      <c r="E2679" s="7">
        <f>SUM(HousingProblemsTbl5[[#This Row],[T2_est77]:[T2_est91]])</f>
        <v>95</v>
      </c>
      <c r="F2679" s="7">
        <v>55</v>
      </c>
      <c r="G2679" s="7">
        <v>90</v>
      </c>
      <c r="H2679" s="7">
        <v>20</v>
      </c>
      <c r="I2679" s="7">
        <f>SUM(HousingProblemsTbl5[[#This Row],[T7_est109]:[T7_est151]])</f>
        <v>165</v>
      </c>
      <c r="J2679" s="5">
        <f>IFERROR(HousingProblemsTbl5[[#This Row],[Total Rental Units with Severe Housing Problems and Equal to or less than 80% AMI]]/HousingProblemsTbl5[[#This Row],[Total Rental Units Equal to or less than 80% AMI]], "-")</f>
        <v>0.5757575757575758</v>
      </c>
    </row>
    <row r="2680" spans="1:10" x14ac:dyDescent="0.2">
      <c r="A2680">
        <v>13293010401</v>
      </c>
      <c r="B2680" s="7">
        <v>85</v>
      </c>
      <c r="C2680" s="7">
        <v>10</v>
      </c>
      <c r="D2680" s="7">
        <v>0</v>
      </c>
      <c r="E2680" s="7">
        <f>SUM(HousingProblemsTbl5[[#This Row],[T2_est77]:[T2_est91]])</f>
        <v>95</v>
      </c>
      <c r="F2680" s="7">
        <v>85</v>
      </c>
      <c r="G2680" s="7">
        <v>30</v>
      </c>
      <c r="H2680" s="7">
        <v>25</v>
      </c>
      <c r="I2680" s="7">
        <f>SUM(HousingProblemsTbl5[[#This Row],[T7_est109]:[T7_est151]])</f>
        <v>140</v>
      </c>
      <c r="J2680" s="5">
        <f>IFERROR(HousingProblemsTbl5[[#This Row],[Total Rental Units with Severe Housing Problems and Equal to or less than 80% AMI]]/HousingProblemsTbl5[[#This Row],[Total Rental Units Equal to or less than 80% AMI]], "-")</f>
        <v>0.6785714285714286</v>
      </c>
    </row>
    <row r="2681" spans="1:10" x14ac:dyDescent="0.2">
      <c r="A2681">
        <v>13293010402</v>
      </c>
      <c r="B2681" s="7">
        <v>25</v>
      </c>
      <c r="C2681" s="7">
        <v>100</v>
      </c>
      <c r="D2681" s="7">
        <v>0</v>
      </c>
      <c r="E2681" s="7">
        <f>SUM(HousingProblemsTbl5[[#This Row],[T2_est77]:[T2_est91]])</f>
        <v>125</v>
      </c>
      <c r="F2681" s="7">
        <v>250</v>
      </c>
      <c r="G2681" s="7">
        <v>145</v>
      </c>
      <c r="H2681" s="7">
        <v>140</v>
      </c>
      <c r="I2681" s="7">
        <f>SUM(HousingProblemsTbl5[[#This Row],[T7_est109]:[T7_est151]])</f>
        <v>535</v>
      </c>
      <c r="J2681" s="5">
        <f>IFERROR(HousingProblemsTbl5[[#This Row],[Total Rental Units with Severe Housing Problems and Equal to or less than 80% AMI]]/HousingProblemsTbl5[[#This Row],[Total Rental Units Equal to or less than 80% AMI]], "-")</f>
        <v>0.23364485981308411</v>
      </c>
    </row>
    <row r="2682" spans="1:10" x14ac:dyDescent="0.2">
      <c r="A2682">
        <v>13293010500</v>
      </c>
      <c r="B2682" s="7">
        <v>320</v>
      </c>
      <c r="C2682" s="7">
        <v>30</v>
      </c>
      <c r="D2682" s="7">
        <v>0</v>
      </c>
      <c r="E2682" s="7">
        <f>SUM(HousingProblemsTbl5[[#This Row],[T2_est77]:[T2_est91]])</f>
        <v>350</v>
      </c>
      <c r="F2682" s="7">
        <v>450</v>
      </c>
      <c r="G2682" s="7">
        <v>195</v>
      </c>
      <c r="H2682" s="7">
        <v>190</v>
      </c>
      <c r="I2682" s="7">
        <f>SUM(HousingProblemsTbl5[[#This Row],[T7_est109]:[T7_est151]])</f>
        <v>835</v>
      </c>
      <c r="J2682" s="5">
        <f>IFERROR(HousingProblemsTbl5[[#This Row],[Total Rental Units with Severe Housing Problems and Equal to or less than 80% AMI]]/HousingProblemsTbl5[[#This Row],[Total Rental Units Equal to or less than 80% AMI]], "-")</f>
        <v>0.41916167664670656</v>
      </c>
    </row>
    <row r="2683" spans="1:10" x14ac:dyDescent="0.2">
      <c r="A2683">
        <v>13293010600</v>
      </c>
      <c r="B2683" s="7">
        <v>10</v>
      </c>
      <c r="C2683" s="7">
        <v>0</v>
      </c>
      <c r="D2683" s="7">
        <v>0</v>
      </c>
      <c r="E2683" s="7">
        <f>SUM(HousingProblemsTbl5[[#This Row],[T2_est77]:[T2_est91]])</f>
        <v>10</v>
      </c>
      <c r="F2683" s="7">
        <v>20</v>
      </c>
      <c r="G2683" s="7">
        <v>50</v>
      </c>
      <c r="H2683" s="7">
        <v>60</v>
      </c>
      <c r="I2683" s="7">
        <f>SUM(HousingProblemsTbl5[[#This Row],[T7_est109]:[T7_est151]])</f>
        <v>130</v>
      </c>
      <c r="J2683" s="5">
        <f>IFERROR(HousingProblemsTbl5[[#This Row],[Total Rental Units with Severe Housing Problems and Equal to or less than 80% AMI]]/HousingProblemsTbl5[[#This Row],[Total Rental Units Equal to or less than 80% AMI]], "-")</f>
        <v>7.6923076923076927E-2</v>
      </c>
    </row>
    <row r="2684" spans="1:10" x14ac:dyDescent="0.2">
      <c r="A2684">
        <v>13295020101</v>
      </c>
      <c r="B2684" s="7">
        <v>80</v>
      </c>
      <c r="C2684" s="7">
        <v>0</v>
      </c>
      <c r="D2684" s="7">
        <v>0</v>
      </c>
      <c r="E2684" s="7">
        <f>SUM(HousingProblemsTbl5[[#This Row],[T2_est77]:[T2_est91]])</f>
        <v>80</v>
      </c>
      <c r="F2684" s="7">
        <v>150</v>
      </c>
      <c r="G2684" s="7">
        <v>60</v>
      </c>
      <c r="H2684" s="7">
        <v>170</v>
      </c>
      <c r="I2684" s="7">
        <f>SUM(HousingProblemsTbl5[[#This Row],[T7_est109]:[T7_est151]])</f>
        <v>380</v>
      </c>
      <c r="J2684" s="5">
        <f>IFERROR(HousingProblemsTbl5[[#This Row],[Total Rental Units with Severe Housing Problems and Equal to or less than 80% AMI]]/HousingProblemsTbl5[[#This Row],[Total Rental Units Equal to or less than 80% AMI]], "-")</f>
        <v>0.21052631578947367</v>
      </c>
    </row>
    <row r="2685" spans="1:10" x14ac:dyDescent="0.2">
      <c r="A2685">
        <v>13295020102</v>
      </c>
      <c r="B2685" s="7">
        <v>55</v>
      </c>
      <c r="C2685" s="7">
        <v>15</v>
      </c>
      <c r="D2685" s="7">
        <v>0</v>
      </c>
      <c r="E2685" s="7">
        <f>SUM(HousingProblemsTbl5[[#This Row],[T2_est77]:[T2_est91]])</f>
        <v>70</v>
      </c>
      <c r="F2685" s="7">
        <v>55</v>
      </c>
      <c r="G2685" s="7">
        <v>25</v>
      </c>
      <c r="H2685" s="7">
        <v>100</v>
      </c>
      <c r="I2685" s="7">
        <f>SUM(HousingProblemsTbl5[[#This Row],[T7_est109]:[T7_est151]])</f>
        <v>180</v>
      </c>
      <c r="J2685" s="5">
        <f>IFERROR(HousingProblemsTbl5[[#This Row],[Total Rental Units with Severe Housing Problems and Equal to or less than 80% AMI]]/HousingProblemsTbl5[[#This Row],[Total Rental Units Equal to or less than 80% AMI]], "-")</f>
        <v>0.3888888888888889</v>
      </c>
    </row>
    <row r="2686" spans="1:10" x14ac:dyDescent="0.2">
      <c r="A2686">
        <v>13295020200</v>
      </c>
      <c r="B2686" s="7">
        <v>165</v>
      </c>
      <c r="C2686" s="7">
        <v>35</v>
      </c>
      <c r="D2686" s="7">
        <v>0</v>
      </c>
      <c r="E2686" s="7">
        <f>SUM(HousingProblemsTbl5[[#This Row],[T2_est77]:[T2_est91]])</f>
        <v>200</v>
      </c>
      <c r="F2686" s="7">
        <v>205</v>
      </c>
      <c r="G2686" s="7">
        <v>175</v>
      </c>
      <c r="H2686" s="7">
        <v>135</v>
      </c>
      <c r="I2686" s="7">
        <f>SUM(HousingProblemsTbl5[[#This Row],[T7_est109]:[T7_est151]])</f>
        <v>515</v>
      </c>
      <c r="J2686" s="5">
        <f>IFERROR(HousingProblemsTbl5[[#This Row],[Total Rental Units with Severe Housing Problems and Equal to or less than 80% AMI]]/HousingProblemsTbl5[[#This Row],[Total Rental Units Equal to or less than 80% AMI]], "-")</f>
        <v>0.38834951456310679</v>
      </c>
    </row>
    <row r="2687" spans="1:10" x14ac:dyDescent="0.2">
      <c r="A2687">
        <v>13295020301</v>
      </c>
      <c r="B2687" s="7">
        <v>130</v>
      </c>
      <c r="C2687" s="7">
        <v>0</v>
      </c>
      <c r="D2687" s="7">
        <v>80</v>
      </c>
      <c r="E2687" s="7">
        <f>SUM(HousingProblemsTbl5[[#This Row],[T2_est77]:[T2_est91]])</f>
        <v>210</v>
      </c>
      <c r="F2687" s="7">
        <v>130</v>
      </c>
      <c r="G2687" s="7">
        <v>85</v>
      </c>
      <c r="H2687" s="7">
        <v>275</v>
      </c>
      <c r="I2687" s="7">
        <f>SUM(HousingProblemsTbl5[[#This Row],[T7_est109]:[T7_est151]])</f>
        <v>490</v>
      </c>
      <c r="J2687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688" spans="1:10" x14ac:dyDescent="0.2">
      <c r="A2688">
        <v>13295020302</v>
      </c>
      <c r="B2688" s="7">
        <v>50</v>
      </c>
      <c r="C2688" s="7">
        <v>20</v>
      </c>
      <c r="D2688" s="7">
        <v>0</v>
      </c>
      <c r="E2688" s="7">
        <f>SUM(HousingProblemsTbl5[[#This Row],[T2_est77]:[T2_est91]])</f>
        <v>70</v>
      </c>
      <c r="F2688" s="7">
        <v>60</v>
      </c>
      <c r="G2688" s="7">
        <v>200</v>
      </c>
      <c r="H2688" s="7">
        <v>90</v>
      </c>
      <c r="I2688" s="7">
        <f>SUM(HousingProblemsTbl5[[#This Row],[T7_est109]:[T7_est151]])</f>
        <v>350</v>
      </c>
      <c r="J2688" s="5">
        <f>IFERROR(HousingProblemsTbl5[[#This Row],[Total Rental Units with Severe Housing Problems and Equal to or less than 80% AMI]]/HousingProblemsTbl5[[#This Row],[Total Rental Units Equal to or less than 80% AMI]], "-")</f>
        <v>0.2</v>
      </c>
    </row>
    <row r="2689" spans="1:10" x14ac:dyDescent="0.2">
      <c r="A2689">
        <v>13295020400</v>
      </c>
      <c r="B2689" s="7">
        <v>15</v>
      </c>
      <c r="C2689" s="7">
        <v>20</v>
      </c>
      <c r="D2689" s="7">
        <v>0</v>
      </c>
      <c r="E2689" s="7">
        <f>SUM(HousingProblemsTbl5[[#This Row],[T2_est77]:[T2_est91]])</f>
        <v>35</v>
      </c>
      <c r="F2689" s="7">
        <v>20</v>
      </c>
      <c r="G2689" s="7">
        <v>35</v>
      </c>
      <c r="H2689" s="7">
        <v>15</v>
      </c>
      <c r="I2689" s="7">
        <f>SUM(HousingProblemsTbl5[[#This Row],[T7_est109]:[T7_est151]])</f>
        <v>70</v>
      </c>
      <c r="J2689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690" spans="1:10" x14ac:dyDescent="0.2">
      <c r="A2690">
        <v>13295020503</v>
      </c>
      <c r="B2690" s="7">
        <v>15</v>
      </c>
      <c r="C2690" s="7">
        <v>75</v>
      </c>
      <c r="D2690" s="7">
        <v>0</v>
      </c>
      <c r="E2690" s="7">
        <f>SUM(HousingProblemsTbl5[[#This Row],[T2_est77]:[T2_est91]])</f>
        <v>90</v>
      </c>
      <c r="F2690" s="7">
        <v>90</v>
      </c>
      <c r="G2690" s="7">
        <v>140</v>
      </c>
      <c r="H2690" s="7">
        <v>80</v>
      </c>
      <c r="I2690" s="7">
        <f>SUM(HousingProblemsTbl5[[#This Row],[T7_est109]:[T7_est151]])</f>
        <v>310</v>
      </c>
      <c r="J2690" s="5">
        <f>IFERROR(HousingProblemsTbl5[[#This Row],[Total Rental Units with Severe Housing Problems and Equal to or less than 80% AMI]]/HousingProblemsTbl5[[#This Row],[Total Rental Units Equal to or less than 80% AMI]], "-")</f>
        <v>0.29032258064516131</v>
      </c>
    </row>
    <row r="2691" spans="1:10" x14ac:dyDescent="0.2">
      <c r="A2691">
        <v>13295020504</v>
      </c>
      <c r="B2691" s="7">
        <v>145</v>
      </c>
      <c r="C2691" s="7">
        <v>0</v>
      </c>
      <c r="D2691" s="7">
        <v>30</v>
      </c>
      <c r="E2691" s="7">
        <f>SUM(HousingProblemsTbl5[[#This Row],[T2_est77]:[T2_est91]])</f>
        <v>175</v>
      </c>
      <c r="F2691" s="7">
        <v>170</v>
      </c>
      <c r="G2691" s="7">
        <v>0</v>
      </c>
      <c r="H2691" s="7">
        <v>80</v>
      </c>
      <c r="I2691" s="7">
        <f>SUM(HousingProblemsTbl5[[#This Row],[T7_est109]:[T7_est151]])</f>
        <v>250</v>
      </c>
      <c r="J2691" s="5">
        <f>IFERROR(HousingProblemsTbl5[[#This Row],[Total Rental Units with Severe Housing Problems and Equal to or less than 80% AMI]]/HousingProblemsTbl5[[#This Row],[Total Rental Units Equal to or less than 80% AMI]], "-")</f>
        <v>0.7</v>
      </c>
    </row>
    <row r="2692" spans="1:10" x14ac:dyDescent="0.2">
      <c r="A2692">
        <v>13295020505</v>
      </c>
      <c r="B2692" s="7">
        <v>0</v>
      </c>
      <c r="C2692" s="7">
        <v>0</v>
      </c>
      <c r="D2692" s="7">
        <v>0</v>
      </c>
      <c r="E2692" s="7">
        <f>SUM(HousingProblemsTbl5[[#This Row],[T2_est77]:[T2_est91]])</f>
        <v>0</v>
      </c>
      <c r="F2692" s="7">
        <v>0</v>
      </c>
      <c r="G2692" s="7">
        <v>0</v>
      </c>
      <c r="H2692" s="7">
        <v>4</v>
      </c>
      <c r="I2692" s="7">
        <f>SUM(HousingProblemsTbl5[[#This Row],[T7_est109]:[T7_est151]])</f>
        <v>4</v>
      </c>
      <c r="J2692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93" spans="1:10" x14ac:dyDescent="0.2">
      <c r="A2693">
        <v>13295020506</v>
      </c>
      <c r="B2693" s="7">
        <v>0</v>
      </c>
      <c r="C2693" s="7">
        <v>0</v>
      </c>
      <c r="D2693" s="7">
        <v>0</v>
      </c>
      <c r="E2693" s="7">
        <f>SUM(HousingProblemsTbl5[[#This Row],[T2_est77]:[T2_est91]])</f>
        <v>0</v>
      </c>
      <c r="F2693" s="7">
        <v>0</v>
      </c>
      <c r="G2693" s="7">
        <v>0</v>
      </c>
      <c r="H2693" s="7">
        <v>90</v>
      </c>
      <c r="I2693" s="7">
        <f>SUM(HousingProblemsTbl5[[#This Row],[T7_est109]:[T7_est151]])</f>
        <v>90</v>
      </c>
      <c r="J269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94" spans="1:10" x14ac:dyDescent="0.2">
      <c r="A2694">
        <v>13295020601</v>
      </c>
      <c r="B2694" s="7">
        <v>50</v>
      </c>
      <c r="C2694" s="7">
        <v>15</v>
      </c>
      <c r="D2694" s="7">
        <v>10</v>
      </c>
      <c r="E2694" s="7">
        <f>SUM(HousingProblemsTbl5[[#This Row],[T2_est77]:[T2_est91]])</f>
        <v>75</v>
      </c>
      <c r="F2694" s="7">
        <v>70</v>
      </c>
      <c r="G2694" s="7">
        <v>15</v>
      </c>
      <c r="H2694" s="7">
        <v>120</v>
      </c>
      <c r="I2694" s="7">
        <f>SUM(HousingProblemsTbl5[[#This Row],[T7_est109]:[T7_est151]])</f>
        <v>205</v>
      </c>
      <c r="J2694" s="5">
        <f>IFERROR(HousingProblemsTbl5[[#This Row],[Total Rental Units with Severe Housing Problems and Equal to or less than 80% AMI]]/HousingProblemsTbl5[[#This Row],[Total Rental Units Equal to or less than 80% AMI]], "-")</f>
        <v>0.36585365853658536</v>
      </c>
    </row>
    <row r="2695" spans="1:10" x14ac:dyDescent="0.2">
      <c r="A2695">
        <v>13295020602</v>
      </c>
      <c r="B2695" s="7">
        <v>90</v>
      </c>
      <c r="C2695" s="7">
        <v>0</v>
      </c>
      <c r="D2695" s="7">
        <v>10</v>
      </c>
      <c r="E2695" s="7">
        <f>SUM(HousingProblemsTbl5[[#This Row],[T2_est77]:[T2_est91]])</f>
        <v>100</v>
      </c>
      <c r="F2695" s="7">
        <v>105</v>
      </c>
      <c r="G2695" s="7">
        <v>45</v>
      </c>
      <c r="H2695" s="7">
        <v>50</v>
      </c>
      <c r="I2695" s="7">
        <f>SUM(HousingProblemsTbl5[[#This Row],[T7_est109]:[T7_est151]])</f>
        <v>200</v>
      </c>
      <c r="J2695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696" spans="1:10" x14ac:dyDescent="0.2">
      <c r="A2696">
        <v>13295020701</v>
      </c>
      <c r="B2696" s="7">
        <v>85</v>
      </c>
      <c r="C2696" s="7">
        <v>0</v>
      </c>
      <c r="D2696" s="7">
        <v>25</v>
      </c>
      <c r="E2696" s="7">
        <f>SUM(HousingProblemsTbl5[[#This Row],[T2_est77]:[T2_est91]])</f>
        <v>110</v>
      </c>
      <c r="F2696" s="7">
        <v>185</v>
      </c>
      <c r="G2696" s="7">
        <v>105</v>
      </c>
      <c r="H2696" s="7">
        <v>180</v>
      </c>
      <c r="I2696" s="7">
        <f>SUM(HousingProblemsTbl5[[#This Row],[T7_est109]:[T7_est151]])</f>
        <v>470</v>
      </c>
      <c r="J2696" s="5">
        <f>IFERROR(HousingProblemsTbl5[[#This Row],[Total Rental Units with Severe Housing Problems and Equal to or less than 80% AMI]]/HousingProblemsTbl5[[#This Row],[Total Rental Units Equal to or less than 80% AMI]], "-")</f>
        <v>0.23404255319148937</v>
      </c>
    </row>
    <row r="2697" spans="1:10" x14ac:dyDescent="0.2">
      <c r="A2697">
        <v>13295020702</v>
      </c>
      <c r="B2697" s="7">
        <v>200</v>
      </c>
      <c r="C2697" s="7">
        <v>20</v>
      </c>
      <c r="D2697" s="7">
        <v>0</v>
      </c>
      <c r="E2697" s="7">
        <f>SUM(HousingProblemsTbl5[[#This Row],[T2_est77]:[T2_est91]])</f>
        <v>220</v>
      </c>
      <c r="F2697" s="7">
        <v>505</v>
      </c>
      <c r="G2697" s="7">
        <v>115</v>
      </c>
      <c r="H2697" s="7">
        <v>155</v>
      </c>
      <c r="I2697" s="7">
        <f>SUM(HousingProblemsTbl5[[#This Row],[T7_est109]:[T7_est151]])</f>
        <v>775</v>
      </c>
      <c r="J2697" s="5">
        <f>IFERROR(HousingProblemsTbl5[[#This Row],[Total Rental Units with Severe Housing Problems and Equal to or less than 80% AMI]]/HousingProblemsTbl5[[#This Row],[Total Rental Units Equal to or less than 80% AMI]], "-")</f>
        <v>0.28387096774193549</v>
      </c>
    </row>
    <row r="2698" spans="1:10" x14ac:dyDescent="0.2">
      <c r="A2698">
        <v>13295020800</v>
      </c>
      <c r="B2698" s="7">
        <v>0</v>
      </c>
      <c r="C2698" s="7">
        <v>0</v>
      </c>
      <c r="D2698" s="7">
        <v>0</v>
      </c>
      <c r="E2698" s="7">
        <f>SUM(HousingProblemsTbl5[[#This Row],[T2_est77]:[T2_est91]])</f>
        <v>0</v>
      </c>
      <c r="F2698" s="7">
        <v>20</v>
      </c>
      <c r="G2698" s="7">
        <v>150</v>
      </c>
      <c r="H2698" s="7">
        <v>110</v>
      </c>
      <c r="I2698" s="7">
        <f>SUM(HousingProblemsTbl5[[#This Row],[T7_est109]:[T7_est151]])</f>
        <v>280</v>
      </c>
      <c r="J2698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699" spans="1:10" x14ac:dyDescent="0.2">
      <c r="A2699">
        <v>13295020902</v>
      </c>
      <c r="B2699" s="7">
        <v>4</v>
      </c>
      <c r="C2699" s="7">
        <v>4</v>
      </c>
      <c r="D2699" s="7">
        <v>0</v>
      </c>
      <c r="E2699" s="7">
        <f>SUM(HousingProblemsTbl5[[#This Row],[T2_est77]:[T2_est91]])</f>
        <v>8</v>
      </c>
      <c r="F2699" s="7">
        <v>30</v>
      </c>
      <c r="G2699" s="7">
        <v>95</v>
      </c>
      <c r="H2699" s="7">
        <v>50</v>
      </c>
      <c r="I2699" s="7">
        <f>SUM(HousingProblemsTbl5[[#This Row],[T7_est109]:[T7_est151]])</f>
        <v>175</v>
      </c>
      <c r="J2699" s="5">
        <f>IFERROR(HousingProblemsTbl5[[#This Row],[Total Rental Units with Severe Housing Problems and Equal to or less than 80% AMI]]/HousingProblemsTbl5[[#This Row],[Total Rental Units Equal to or less than 80% AMI]], "-")</f>
        <v>4.5714285714285714E-2</v>
      </c>
    </row>
    <row r="2700" spans="1:10" x14ac:dyDescent="0.2">
      <c r="A2700">
        <v>13295020903</v>
      </c>
      <c r="B2700" s="7">
        <v>15</v>
      </c>
      <c r="C2700" s="7">
        <v>0</v>
      </c>
      <c r="D2700" s="7">
        <v>0</v>
      </c>
      <c r="E2700" s="7">
        <f>SUM(HousingProblemsTbl5[[#This Row],[T2_est77]:[T2_est91]])</f>
        <v>15</v>
      </c>
      <c r="F2700" s="7">
        <v>15</v>
      </c>
      <c r="G2700" s="7">
        <v>65</v>
      </c>
      <c r="H2700" s="7">
        <v>50</v>
      </c>
      <c r="I2700" s="7">
        <f>SUM(HousingProblemsTbl5[[#This Row],[T7_est109]:[T7_est151]])</f>
        <v>130</v>
      </c>
      <c r="J2700" s="5">
        <f>IFERROR(HousingProblemsTbl5[[#This Row],[Total Rental Units with Severe Housing Problems and Equal to or less than 80% AMI]]/HousingProblemsTbl5[[#This Row],[Total Rental Units Equal to or less than 80% AMI]], "-")</f>
        <v>0.11538461538461539</v>
      </c>
    </row>
    <row r="2701" spans="1:10" x14ac:dyDescent="0.2">
      <c r="A2701">
        <v>13295020904</v>
      </c>
      <c r="B2701" s="7">
        <v>0</v>
      </c>
      <c r="C2701" s="7">
        <v>0</v>
      </c>
      <c r="D2701" s="7">
        <v>0</v>
      </c>
      <c r="E2701" s="7">
        <f>SUM(HousingProblemsTbl5[[#This Row],[T2_est77]:[T2_est91]])</f>
        <v>0</v>
      </c>
      <c r="F2701" s="7">
        <v>0</v>
      </c>
      <c r="G2701" s="7">
        <v>15</v>
      </c>
      <c r="H2701" s="7">
        <v>30</v>
      </c>
      <c r="I2701" s="7">
        <f>SUM(HousingProblemsTbl5[[#This Row],[T7_est109]:[T7_est151]])</f>
        <v>45</v>
      </c>
      <c r="J270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02" spans="1:10" x14ac:dyDescent="0.2">
      <c r="A2702">
        <v>13297110101</v>
      </c>
      <c r="B2702" s="7">
        <v>0</v>
      </c>
      <c r="C2702" s="7">
        <v>10</v>
      </c>
      <c r="D2702" s="7">
        <v>0</v>
      </c>
      <c r="E2702" s="7">
        <f>SUM(HousingProblemsTbl5[[#This Row],[T2_est77]:[T2_est91]])</f>
        <v>10</v>
      </c>
      <c r="F2702" s="7">
        <v>0</v>
      </c>
      <c r="G2702" s="7">
        <v>20</v>
      </c>
      <c r="H2702" s="7">
        <v>40</v>
      </c>
      <c r="I2702" s="7">
        <f>SUM(HousingProblemsTbl5[[#This Row],[T7_est109]:[T7_est151]])</f>
        <v>60</v>
      </c>
      <c r="J2702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2703" spans="1:10" x14ac:dyDescent="0.2">
      <c r="A2703">
        <v>13297110102</v>
      </c>
      <c r="B2703" s="7">
        <v>80</v>
      </c>
      <c r="C2703" s="7">
        <v>25</v>
      </c>
      <c r="D2703" s="7">
        <v>0</v>
      </c>
      <c r="E2703" s="7">
        <f>SUM(HousingProblemsTbl5[[#This Row],[T2_est77]:[T2_est91]])</f>
        <v>105</v>
      </c>
      <c r="F2703" s="7">
        <v>90</v>
      </c>
      <c r="G2703" s="7">
        <v>70</v>
      </c>
      <c r="H2703" s="7">
        <v>25</v>
      </c>
      <c r="I2703" s="7">
        <f>SUM(HousingProblemsTbl5[[#This Row],[T7_est109]:[T7_est151]])</f>
        <v>185</v>
      </c>
      <c r="J2703" s="5">
        <f>IFERROR(HousingProblemsTbl5[[#This Row],[Total Rental Units with Severe Housing Problems and Equal to or less than 80% AMI]]/HousingProblemsTbl5[[#This Row],[Total Rental Units Equal to or less than 80% AMI]], "-")</f>
        <v>0.56756756756756754</v>
      </c>
    </row>
    <row r="2704" spans="1:10" x14ac:dyDescent="0.2">
      <c r="A2704">
        <v>13297110200</v>
      </c>
      <c r="B2704" s="7">
        <v>30</v>
      </c>
      <c r="C2704" s="7">
        <v>0</v>
      </c>
      <c r="D2704" s="7">
        <v>0</v>
      </c>
      <c r="E2704" s="7">
        <f>SUM(HousingProblemsTbl5[[#This Row],[T2_est77]:[T2_est91]])</f>
        <v>30</v>
      </c>
      <c r="F2704" s="7">
        <v>65</v>
      </c>
      <c r="G2704" s="7">
        <v>75</v>
      </c>
      <c r="H2704" s="7">
        <v>135</v>
      </c>
      <c r="I2704" s="7">
        <f>SUM(HousingProblemsTbl5[[#This Row],[T7_est109]:[T7_est151]])</f>
        <v>275</v>
      </c>
      <c r="J2704" s="5">
        <f>IFERROR(HousingProblemsTbl5[[#This Row],[Total Rental Units with Severe Housing Problems and Equal to or less than 80% AMI]]/HousingProblemsTbl5[[#This Row],[Total Rental Units Equal to or less than 80% AMI]], "-")</f>
        <v>0.10909090909090909</v>
      </c>
    </row>
    <row r="2705" spans="1:10" x14ac:dyDescent="0.2">
      <c r="A2705">
        <v>13297110301</v>
      </c>
      <c r="B2705" s="7">
        <v>125</v>
      </c>
      <c r="C2705" s="7">
        <v>10</v>
      </c>
      <c r="D2705" s="7">
        <v>0</v>
      </c>
      <c r="E2705" s="7">
        <f>SUM(HousingProblemsTbl5[[#This Row],[T2_est77]:[T2_est91]])</f>
        <v>135</v>
      </c>
      <c r="F2705" s="7">
        <v>250</v>
      </c>
      <c r="G2705" s="7">
        <v>115</v>
      </c>
      <c r="H2705" s="7">
        <v>125</v>
      </c>
      <c r="I2705" s="7">
        <f>SUM(HousingProblemsTbl5[[#This Row],[T7_est109]:[T7_est151]])</f>
        <v>490</v>
      </c>
      <c r="J2705" s="5">
        <f>IFERROR(HousingProblemsTbl5[[#This Row],[Total Rental Units with Severe Housing Problems and Equal to or less than 80% AMI]]/HousingProblemsTbl5[[#This Row],[Total Rental Units Equal to or less than 80% AMI]], "-")</f>
        <v>0.27551020408163263</v>
      </c>
    </row>
    <row r="2706" spans="1:10" x14ac:dyDescent="0.2">
      <c r="A2706">
        <v>13297110302</v>
      </c>
      <c r="B2706" s="7">
        <v>190</v>
      </c>
      <c r="C2706" s="7">
        <v>30</v>
      </c>
      <c r="D2706" s="7">
        <v>0</v>
      </c>
      <c r="E2706" s="7">
        <f>SUM(HousingProblemsTbl5[[#This Row],[T2_est77]:[T2_est91]])</f>
        <v>220</v>
      </c>
      <c r="F2706" s="7">
        <v>270</v>
      </c>
      <c r="G2706" s="7">
        <v>190</v>
      </c>
      <c r="H2706" s="7">
        <v>70</v>
      </c>
      <c r="I2706" s="7">
        <f>SUM(HousingProblemsTbl5[[#This Row],[T7_est109]:[T7_est151]])</f>
        <v>530</v>
      </c>
      <c r="J2706" s="5">
        <f>IFERROR(HousingProblemsTbl5[[#This Row],[Total Rental Units with Severe Housing Problems and Equal to or less than 80% AMI]]/HousingProblemsTbl5[[#This Row],[Total Rental Units Equal to or less than 80% AMI]], "-")</f>
        <v>0.41509433962264153</v>
      </c>
    </row>
    <row r="2707" spans="1:10" x14ac:dyDescent="0.2">
      <c r="A2707">
        <v>13297110400</v>
      </c>
      <c r="B2707" s="7">
        <v>370</v>
      </c>
      <c r="C2707" s="7">
        <v>0</v>
      </c>
      <c r="D2707" s="7">
        <v>0</v>
      </c>
      <c r="E2707" s="7">
        <f>SUM(HousingProblemsTbl5[[#This Row],[T2_est77]:[T2_est91]])</f>
        <v>370</v>
      </c>
      <c r="F2707" s="7">
        <v>460</v>
      </c>
      <c r="G2707" s="7">
        <v>145</v>
      </c>
      <c r="H2707" s="7">
        <v>180</v>
      </c>
      <c r="I2707" s="7">
        <f>SUM(HousingProblemsTbl5[[#This Row],[T7_est109]:[T7_est151]])</f>
        <v>785</v>
      </c>
      <c r="J2707" s="5">
        <f>IFERROR(HousingProblemsTbl5[[#This Row],[Total Rental Units with Severe Housing Problems and Equal to or less than 80% AMI]]/HousingProblemsTbl5[[#This Row],[Total Rental Units Equal to or less than 80% AMI]], "-")</f>
        <v>0.4713375796178344</v>
      </c>
    </row>
    <row r="2708" spans="1:10" x14ac:dyDescent="0.2">
      <c r="A2708">
        <v>13297110503</v>
      </c>
      <c r="B2708" s="7">
        <v>15</v>
      </c>
      <c r="C2708" s="7">
        <v>25</v>
      </c>
      <c r="D2708" s="7">
        <v>0</v>
      </c>
      <c r="E2708" s="7">
        <f>SUM(HousingProblemsTbl5[[#This Row],[T2_est77]:[T2_est91]])</f>
        <v>40</v>
      </c>
      <c r="F2708" s="7">
        <v>50</v>
      </c>
      <c r="G2708" s="7">
        <v>35</v>
      </c>
      <c r="H2708" s="7">
        <v>25</v>
      </c>
      <c r="I2708" s="7">
        <f>SUM(HousingProblemsTbl5[[#This Row],[T7_est109]:[T7_est151]])</f>
        <v>110</v>
      </c>
      <c r="J2708" s="5">
        <f>IFERROR(HousingProblemsTbl5[[#This Row],[Total Rental Units with Severe Housing Problems and Equal to or less than 80% AMI]]/HousingProblemsTbl5[[#This Row],[Total Rental Units Equal to or less than 80% AMI]], "-")</f>
        <v>0.36363636363636365</v>
      </c>
    </row>
    <row r="2709" spans="1:10" x14ac:dyDescent="0.2">
      <c r="A2709">
        <v>13297110504</v>
      </c>
      <c r="B2709" s="7">
        <v>85</v>
      </c>
      <c r="C2709" s="7">
        <v>95</v>
      </c>
      <c r="D2709" s="7">
        <v>0</v>
      </c>
      <c r="E2709" s="7">
        <f>SUM(HousingProblemsTbl5[[#This Row],[T2_est77]:[T2_est91]])</f>
        <v>180</v>
      </c>
      <c r="F2709" s="7">
        <v>115</v>
      </c>
      <c r="G2709" s="7">
        <v>260</v>
      </c>
      <c r="H2709" s="7">
        <v>125</v>
      </c>
      <c r="I2709" s="7">
        <f>SUM(HousingProblemsTbl5[[#This Row],[T7_est109]:[T7_est151]])</f>
        <v>500</v>
      </c>
      <c r="J2709" s="5">
        <f>IFERROR(HousingProblemsTbl5[[#This Row],[Total Rental Units with Severe Housing Problems and Equal to or less than 80% AMI]]/HousingProblemsTbl5[[#This Row],[Total Rental Units Equal to or less than 80% AMI]], "-")</f>
        <v>0.36</v>
      </c>
    </row>
    <row r="2710" spans="1:10" x14ac:dyDescent="0.2">
      <c r="A2710">
        <v>13297110505</v>
      </c>
      <c r="B2710" s="7">
        <v>0</v>
      </c>
      <c r="C2710" s="7">
        <v>45</v>
      </c>
      <c r="D2710" s="7">
        <v>0</v>
      </c>
      <c r="E2710" s="7">
        <f>SUM(HousingProblemsTbl5[[#This Row],[T2_est77]:[T2_est91]])</f>
        <v>45</v>
      </c>
      <c r="F2710" s="7">
        <v>0</v>
      </c>
      <c r="G2710" s="7">
        <v>65</v>
      </c>
      <c r="H2710" s="7">
        <v>75</v>
      </c>
      <c r="I2710" s="7">
        <f>SUM(HousingProblemsTbl5[[#This Row],[T7_est109]:[T7_est151]])</f>
        <v>140</v>
      </c>
      <c r="J2710" s="5">
        <f>IFERROR(HousingProblemsTbl5[[#This Row],[Total Rental Units with Severe Housing Problems and Equal to or less than 80% AMI]]/HousingProblemsTbl5[[#This Row],[Total Rental Units Equal to or less than 80% AMI]], "-")</f>
        <v>0.32142857142857145</v>
      </c>
    </row>
    <row r="2711" spans="1:10" x14ac:dyDescent="0.2">
      <c r="A2711">
        <v>13297110506</v>
      </c>
      <c r="B2711" s="7">
        <v>35</v>
      </c>
      <c r="C2711" s="7">
        <v>15</v>
      </c>
      <c r="D2711" s="7">
        <v>0</v>
      </c>
      <c r="E2711" s="7">
        <f>SUM(HousingProblemsTbl5[[#This Row],[T2_est77]:[T2_est91]])</f>
        <v>50</v>
      </c>
      <c r="F2711" s="7">
        <v>100</v>
      </c>
      <c r="G2711" s="7">
        <v>30</v>
      </c>
      <c r="H2711" s="7">
        <v>35</v>
      </c>
      <c r="I2711" s="7">
        <f>SUM(HousingProblemsTbl5[[#This Row],[T7_est109]:[T7_est151]])</f>
        <v>165</v>
      </c>
      <c r="J2711" s="5">
        <f>IFERROR(HousingProblemsTbl5[[#This Row],[Total Rental Units with Severe Housing Problems and Equal to or less than 80% AMI]]/HousingProblemsTbl5[[#This Row],[Total Rental Units Equal to or less than 80% AMI]], "-")</f>
        <v>0.30303030303030304</v>
      </c>
    </row>
    <row r="2712" spans="1:10" x14ac:dyDescent="0.2">
      <c r="A2712">
        <v>13297110508</v>
      </c>
      <c r="B2712" s="7">
        <v>45</v>
      </c>
      <c r="C2712" s="7">
        <v>0</v>
      </c>
      <c r="D2712" s="7">
        <v>0</v>
      </c>
      <c r="E2712" s="7">
        <f>SUM(HousingProblemsTbl5[[#This Row],[T2_est77]:[T2_est91]])</f>
        <v>45</v>
      </c>
      <c r="F2712" s="7">
        <v>45</v>
      </c>
      <c r="G2712" s="7">
        <v>55</v>
      </c>
      <c r="H2712" s="7">
        <v>100</v>
      </c>
      <c r="I2712" s="7">
        <f>SUM(HousingProblemsTbl5[[#This Row],[T7_est109]:[T7_est151]])</f>
        <v>200</v>
      </c>
      <c r="J2712" s="5">
        <f>IFERROR(HousingProblemsTbl5[[#This Row],[Total Rental Units with Severe Housing Problems and Equal to or less than 80% AMI]]/HousingProblemsTbl5[[#This Row],[Total Rental Units Equal to or less than 80% AMI]], "-")</f>
        <v>0.22500000000000001</v>
      </c>
    </row>
    <row r="2713" spans="1:10" x14ac:dyDescent="0.2">
      <c r="A2713">
        <v>13297110509</v>
      </c>
      <c r="B2713" s="7">
        <v>120</v>
      </c>
      <c r="C2713" s="7">
        <v>0</v>
      </c>
      <c r="D2713" s="7">
        <v>35</v>
      </c>
      <c r="E2713" s="7">
        <f>SUM(HousingProblemsTbl5[[#This Row],[T2_est77]:[T2_est91]])</f>
        <v>155</v>
      </c>
      <c r="F2713" s="7">
        <v>140</v>
      </c>
      <c r="G2713" s="7">
        <v>80</v>
      </c>
      <c r="H2713" s="7">
        <v>35</v>
      </c>
      <c r="I2713" s="7">
        <f>SUM(HousingProblemsTbl5[[#This Row],[T7_est109]:[T7_est151]])</f>
        <v>255</v>
      </c>
      <c r="J2713" s="5">
        <f>IFERROR(HousingProblemsTbl5[[#This Row],[Total Rental Units with Severe Housing Problems and Equal to or less than 80% AMI]]/HousingProblemsTbl5[[#This Row],[Total Rental Units Equal to or less than 80% AMI]], "-")</f>
        <v>0.60784313725490191</v>
      </c>
    </row>
    <row r="2714" spans="1:10" x14ac:dyDescent="0.2">
      <c r="A2714">
        <v>13297110510</v>
      </c>
      <c r="B2714" s="7">
        <v>0</v>
      </c>
      <c r="C2714" s="7">
        <v>0</v>
      </c>
      <c r="D2714" s="7">
        <v>0</v>
      </c>
      <c r="E2714" s="7">
        <f>SUM(HousingProblemsTbl5[[#This Row],[T2_est77]:[T2_est91]])</f>
        <v>0</v>
      </c>
      <c r="F2714" s="7">
        <v>15</v>
      </c>
      <c r="G2714" s="7">
        <v>60</v>
      </c>
      <c r="H2714" s="7">
        <v>0</v>
      </c>
      <c r="I2714" s="7">
        <f>SUM(HousingProblemsTbl5[[#This Row],[T7_est109]:[T7_est151]])</f>
        <v>75</v>
      </c>
      <c r="J271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15" spans="1:10" x14ac:dyDescent="0.2">
      <c r="A2715">
        <v>13297110601</v>
      </c>
      <c r="B2715" s="7">
        <v>25</v>
      </c>
      <c r="C2715" s="7">
        <v>10</v>
      </c>
      <c r="D2715" s="7">
        <v>0</v>
      </c>
      <c r="E2715" s="7">
        <f>SUM(HousingProblemsTbl5[[#This Row],[T2_est77]:[T2_est91]])</f>
        <v>35</v>
      </c>
      <c r="F2715" s="7">
        <v>35</v>
      </c>
      <c r="G2715" s="7">
        <v>30</v>
      </c>
      <c r="H2715" s="7">
        <v>10</v>
      </c>
      <c r="I2715" s="7">
        <f>SUM(HousingProblemsTbl5[[#This Row],[T7_est109]:[T7_est151]])</f>
        <v>75</v>
      </c>
      <c r="J2715" s="5">
        <f>IFERROR(HousingProblemsTbl5[[#This Row],[Total Rental Units with Severe Housing Problems and Equal to or less than 80% AMI]]/HousingProblemsTbl5[[#This Row],[Total Rental Units Equal to or less than 80% AMI]], "-")</f>
        <v>0.46666666666666667</v>
      </c>
    </row>
    <row r="2716" spans="1:10" x14ac:dyDescent="0.2">
      <c r="A2716">
        <v>13297110602</v>
      </c>
      <c r="B2716" s="7">
        <v>80</v>
      </c>
      <c r="C2716" s="7">
        <v>25</v>
      </c>
      <c r="D2716" s="7">
        <v>0</v>
      </c>
      <c r="E2716" s="7">
        <f>SUM(HousingProblemsTbl5[[#This Row],[T2_est77]:[T2_est91]])</f>
        <v>105</v>
      </c>
      <c r="F2716" s="7">
        <v>85</v>
      </c>
      <c r="G2716" s="7">
        <v>45</v>
      </c>
      <c r="H2716" s="7">
        <v>130</v>
      </c>
      <c r="I2716" s="7">
        <f>SUM(HousingProblemsTbl5[[#This Row],[T7_est109]:[T7_est151]])</f>
        <v>260</v>
      </c>
      <c r="J2716" s="5">
        <f>IFERROR(HousingProblemsTbl5[[#This Row],[Total Rental Units with Severe Housing Problems and Equal to or less than 80% AMI]]/HousingProblemsTbl5[[#This Row],[Total Rental Units Equal to or less than 80% AMI]], "-")</f>
        <v>0.40384615384615385</v>
      </c>
    </row>
    <row r="2717" spans="1:10" x14ac:dyDescent="0.2">
      <c r="A2717">
        <v>13297110603</v>
      </c>
      <c r="B2717" s="7">
        <v>70</v>
      </c>
      <c r="C2717" s="7">
        <v>0</v>
      </c>
      <c r="D2717" s="7">
        <v>10</v>
      </c>
      <c r="E2717" s="7">
        <f>SUM(HousingProblemsTbl5[[#This Row],[T2_est77]:[T2_est91]])</f>
        <v>80</v>
      </c>
      <c r="F2717" s="7">
        <v>115</v>
      </c>
      <c r="G2717" s="7">
        <v>65</v>
      </c>
      <c r="H2717" s="7">
        <v>120</v>
      </c>
      <c r="I2717" s="7">
        <f>SUM(HousingProblemsTbl5[[#This Row],[T7_est109]:[T7_est151]])</f>
        <v>300</v>
      </c>
      <c r="J2717" s="5">
        <f>IFERROR(HousingProblemsTbl5[[#This Row],[Total Rental Units with Severe Housing Problems and Equal to or less than 80% AMI]]/HousingProblemsTbl5[[#This Row],[Total Rental Units Equal to or less than 80% AMI]], "-")</f>
        <v>0.26666666666666666</v>
      </c>
    </row>
    <row r="2718" spans="1:10" x14ac:dyDescent="0.2">
      <c r="A2718">
        <v>13297110701</v>
      </c>
      <c r="B2718" s="7">
        <v>0</v>
      </c>
      <c r="C2718" s="7">
        <v>65</v>
      </c>
      <c r="D2718" s="7">
        <v>25</v>
      </c>
      <c r="E2718" s="7">
        <f>SUM(HousingProblemsTbl5[[#This Row],[T2_est77]:[T2_est91]])</f>
        <v>90</v>
      </c>
      <c r="F2718" s="7">
        <v>0</v>
      </c>
      <c r="G2718" s="7">
        <v>145</v>
      </c>
      <c r="H2718" s="7">
        <v>65</v>
      </c>
      <c r="I2718" s="7">
        <f>SUM(HousingProblemsTbl5[[#This Row],[T7_est109]:[T7_est151]])</f>
        <v>210</v>
      </c>
      <c r="J2718" s="5">
        <f>IFERROR(HousingProblemsTbl5[[#This Row],[Total Rental Units with Severe Housing Problems and Equal to or less than 80% AMI]]/HousingProblemsTbl5[[#This Row],[Total Rental Units Equal to or less than 80% AMI]], "-")</f>
        <v>0.42857142857142855</v>
      </c>
    </row>
    <row r="2719" spans="1:10" x14ac:dyDescent="0.2">
      <c r="A2719">
        <v>13297110702</v>
      </c>
      <c r="B2719" s="7">
        <v>175</v>
      </c>
      <c r="C2719" s="7">
        <v>45</v>
      </c>
      <c r="D2719" s="7">
        <v>20</v>
      </c>
      <c r="E2719" s="7">
        <f>SUM(HousingProblemsTbl5[[#This Row],[T2_est77]:[T2_est91]])</f>
        <v>240</v>
      </c>
      <c r="F2719" s="7">
        <v>225</v>
      </c>
      <c r="G2719" s="7">
        <v>155</v>
      </c>
      <c r="H2719" s="7">
        <v>240</v>
      </c>
      <c r="I2719" s="7">
        <f>SUM(HousingProblemsTbl5[[#This Row],[T7_est109]:[T7_est151]])</f>
        <v>620</v>
      </c>
      <c r="J2719" s="5">
        <f>IFERROR(HousingProblemsTbl5[[#This Row],[Total Rental Units with Severe Housing Problems and Equal to or less than 80% AMI]]/HousingProblemsTbl5[[#This Row],[Total Rental Units Equal to or less than 80% AMI]], "-")</f>
        <v>0.38709677419354838</v>
      </c>
    </row>
    <row r="2720" spans="1:10" x14ac:dyDescent="0.2">
      <c r="A2720">
        <v>13297110801</v>
      </c>
      <c r="B2720" s="7">
        <v>150</v>
      </c>
      <c r="C2720" s="7">
        <v>0</v>
      </c>
      <c r="D2720" s="7">
        <v>0</v>
      </c>
      <c r="E2720" s="7">
        <f>SUM(HousingProblemsTbl5[[#This Row],[T2_est77]:[T2_est91]])</f>
        <v>150</v>
      </c>
      <c r="F2720" s="7">
        <v>150</v>
      </c>
      <c r="G2720" s="7">
        <v>0</v>
      </c>
      <c r="H2720" s="7">
        <v>40</v>
      </c>
      <c r="I2720" s="7">
        <f>SUM(HousingProblemsTbl5[[#This Row],[T7_est109]:[T7_est151]])</f>
        <v>190</v>
      </c>
      <c r="J2720" s="5">
        <f>IFERROR(HousingProblemsTbl5[[#This Row],[Total Rental Units with Severe Housing Problems and Equal to or less than 80% AMI]]/HousingProblemsTbl5[[#This Row],[Total Rental Units Equal to or less than 80% AMI]], "-")</f>
        <v>0.78947368421052633</v>
      </c>
    </row>
    <row r="2721" spans="1:10" x14ac:dyDescent="0.2">
      <c r="A2721">
        <v>13297110802</v>
      </c>
      <c r="B2721" s="7">
        <v>0</v>
      </c>
      <c r="C2721" s="7">
        <v>0</v>
      </c>
      <c r="D2721" s="7">
        <v>0</v>
      </c>
      <c r="E2721" s="7">
        <f>SUM(HousingProblemsTbl5[[#This Row],[T2_est77]:[T2_est91]])</f>
        <v>0</v>
      </c>
      <c r="F2721" s="7">
        <v>75</v>
      </c>
      <c r="G2721" s="7">
        <v>10</v>
      </c>
      <c r="H2721" s="7">
        <v>0</v>
      </c>
      <c r="I2721" s="7">
        <f>SUM(HousingProblemsTbl5[[#This Row],[T7_est109]:[T7_est151]])</f>
        <v>85</v>
      </c>
      <c r="J2721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22" spans="1:10" x14ac:dyDescent="0.2">
      <c r="A2722">
        <v>13299950100</v>
      </c>
      <c r="B2722" s="7">
        <v>0</v>
      </c>
      <c r="C2722" s="7">
        <v>10</v>
      </c>
      <c r="D2722" s="7">
        <v>20</v>
      </c>
      <c r="E2722" s="7">
        <f>SUM(HousingProblemsTbl5[[#This Row],[T2_est77]:[T2_est91]])</f>
        <v>30</v>
      </c>
      <c r="F2722" s="7">
        <v>15</v>
      </c>
      <c r="G2722" s="7">
        <v>30</v>
      </c>
      <c r="H2722" s="7">
        <v>20</v>
      </c>
      <c r="I2722" s="7">
        <f>SUM(HousingProblemsTbl5[[#This Row],[T7_est109]:[T7_est151]])</f>
        <v>65</v>
      </c>
      <c r="J2722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2723" spans="1:10" x14ac:dyDescent="0.2">
      <c r="A2723">
        <v>13299950200</v>
      </c>
      <c r="B2723" s="7">
        <v>85</v>
      </c>
      <c r="C2723" s="7">
        <v>0</v>
      </c>
      <c r="D2723" s="7">
        <v>0</v>
      </c>
      <c r="E2723" s="7">
        <f>SUM(HousingProblemsTbl5[[#This Row],[T2_est77]:[T2_est91]])</f>
        <v>85</v>
      </c>
      <c r="F2723" s="7">
        <v>85</v>
      </c>
      <c r="G2723" s="7">
        <v>35</v>
      </c>
      <c r="H2723" s="7">
        <v>70</v>
      </c>
      <c r="I2723" s="7">
        <f>SUM(HousingProblemsTbl5[[#This Row],[T7_est109]:[T7_est151]])</f>
        <v>190</v>
      </c>
      <c r="J2723" s="5">
        <f>IFERROR(HousingProblemsTbl5[[#This Row],[Total Rental Units with Severe Housing Problems and Equal to or less than 80% AMI]]/HousingProblemsTbl5[[#This Row],[Total Rental Units Equal to or less than 80% AMI]], "-")</f>
        <v>0.44736842105263158</v>
      </c>
    </row>
    <row r="2724" spans="1:10" x14ac:dyDescent="0.2">
      <c r="A2724">
        <v>13299950300</v>
      </c>
      <c r="B2724" s="7">
        <v>50</v>
      </c>
      <c r="C2724" s="7">
        <v>45</v>
      </c>
      <c r="D2724" s="7">
        <v>4</v>
      </c>
      <c r="E2724" s="7">
        <f>SUM(HousingProblemsTbl5[[#This Row],[T2_est77]:[T2_est91]])</f>
        <v>99</v>
      </c>
      <c r="F2724" s="7">
        <v>50</v>
      </c>
      <c r="G2724" s="7">
        <v>195</v>
      </c>
      <c r="H2724" s="7">
        <v>165</v>
      </c>
      <c r="I2724" s="7">
        <f>SUM(HousingProblemsTbl5[[#This Row],[T7_est109]:[T7_est151]])</f>
        <v>410</v>
      </c>
      <c r="J2724" s="5">
        <f>IFERROR(HousingProblemsTbl5[[#This Row],[Total Rental Units with Severe Housing Problems and Equal to or less than 80% AMI]]/HousingProblemsTbl5[[#This Row],[Total Rental Units Equal to or less than 80% AMI]], "-")</f>
        <v>0.24146341463414633</v>
      </c>
    </row>
    <row r="2725" spans="1:10" x14ac:dyDescent="0.2">
      <c r="A2725">
        <v>13299950400</v>
      </c>
      <c r="B2725" s="7">
        <v>50</v>
      </c>
      <c r="C2725" s="7">
        <v>30</v>
      </c>
      <c r="D2725" s="7">
        <v>0</v>
      </c>
      <c r="E2725" s="7">
        <f>SUM(HousingProblemsTbl5[[#This Row],[T2_est77]:[T2_est91]])</f>
        <v>80</v>
      </c>
      <c r="F2725" s="7">
        <v>260</v>
      </c>
      <c r="G2725" s="7">
        <v>150</v>
      </c>
      <c r="H2725" s="7">
        <v>45</v>
      </c>
      <c r="I2725" s="7">
        <f>SUM(HousingProblemsTbl5[[#This Row],[T7_est109]:[T7_est151]])</f>
        <v>455</v>
      </c>
      <c r="J2725" s="5">
        <f>IFERROR(HousingProblemsTbl5[[#This Row],[Total Rental Units with Severe Housing Problems and Equal to or less than 80% AMI]]/HousingProblemsTbl5[[#This Row],[Total Rental Units Equal to or less than 80% AMI]], "-")</f>
        <v>0.17582417582417584</v>
      </c>
    </row>
    <row r="2726" spans="1:10" x14ac:dyDescent="0.2">
      <c r="A2726">
        <v>13299950500</v>
      </c>
      <c r="B2726" s="7">
        <v>200</v>
      </c>
      <c r="C2726" s="7">
        <v>85</v>
      </c>
      <c r="D2726" s="7">
        <v>55</v>
      </c>
      <c r="E2726" s="7">
        <f>SUM(HousingProblemsTbl5[[#This Row],[T2_est77]:[T2_est91]])</f>
        <v>340</v>
      </c>
      <c r="F2726" s="7">
        <v>380</v>
      </c>
      <c r="G2726" s="7">
        <v>130</v>
      </c>
      <c r="H2726" s="7">
        <v>155</v>
      </c>
      <c r="I2726" s="7">
        <f>SUM(HousingProblemsTbl5[[#This Row],[T7_est109]:[T7_est151]])</f>
        <v>665</v>
      </c>
      <c r="J2726" s="5">
        <f>IFERROR(HousingProblemsTbl5[[#This Row],[Total Rental Units with Severe Housing Problems and Equal to or less than 80% AMI]]/HousingProblemsTbl5[[#This Row],[Total Rental Units Equal to or less than 80% AMI]], "-")</f>
        <v>0.51127819548872178</v>
      </c>
    </row>
    <row r="2727" spans="1:10" x14ac:dyDescent="0.2">
      <c r="A2727">
        <v>13299950600</v>
      </c>
      <c r="B2727" s="7">
        <v>55</v>
      </c>
      <c r="C2727" s="7">
        <v>80</v>
      </c>
      <c r="D2727" s="7">
        <v>30</v>
      </c>
      <c r="E2727" s="7">
        <f>SUM(HousingProblemsTbl5[[#This Row],[T2_est77]:[T2_est91]])</f>
        <v>165</v>
      </c>
      <c r="F2727" s="7">
        <v>195</v>
      </c>
      <c r="G2727" s="7">
        <v>170</v>
      </c>
      <c r="H2727" s="7">
        <v>210</v>
      </c>
      <c r="I2727" s="7">
        <f>SUM(HousingProblemsTbl5[[#This Row],[T7_est109]:[T7_est151]])</f>
        <v>575</v>
      </c>
      <c r="J2727" s="5">
        <f>IFERROR(HousingProblemsTbl5[[#This Row],[Total Rental Units with Severe Housing Problems and Equal to or less than 80% AMI]]/HousingProblemsTbl5[[#This Row],[Total Rental Units Equal to or less than 80% AMI]], "-")</f>
        <v>0.28695652173913044</v>
      </c>
    </row>
    <row r="2728" spans="1:10" x14ac:dyDescent="0.2">
      <c r="A2728">
        <v>13299950700</v>
      </c>
      <c r="B2728" s="7">
        <v>135</v>
      </c>
      <c r="C2728" s="7">
        <v>20</v>
      </c>
      <c r="D2728" s="7">
        <v>0</v>
      </c>
      <c r="E2728" s="7">
        <f>SUM(HousingProblemsTbl5[[#This Row],[T2_est77]:[T2_est91]])</f>
        <v>155</v>
      </c>
      <c r="F2728" s="7">
        <v>180</v>
      </c>
      <c r="G2728" s="7">
        <v>65</v>
      </c>
      <c r="H2728" s="7">
        <v>130</v>
      </c>
      <c r="I2728" s="7">
        <f>SUM(HousingProblemsTbl5[[#This Row],[T7_est109]:[T7_est151]])</f>
        <v>375</v>
      </c>
      <c r="J2728" s="5">
        <f>IFERROR(HousingProblemsTbl5[[#This Row],[Total Rental Units with Severe Housing Problems and Equal to or less than 80% AMI]]/HousingProblemsTbl5[[#This Row],[Total Rental Units Equal to or less than 80% AMI]], "-")</f>
        <v>0.41333333333333333</v>
      </c>
    </row>
    <row r="2729" spans="1:10" x14ac:dyDescent="0.2">
      <c r="A2729">
        <v>13299950801</v>
      </c>
      <c r="B2729" s="7">
        <v>20</v>
      </c>
      <c r="C2729" s="7">
        <v>0</v>
      </c>
      <c r="D2729" s="7">
        <v>0</v>
      </c>
      <c r="E2729" s="7">
        <f>SUM(HousingProblemsTbl5[[#This Row],[T2_est77]:[T2_est91]])</f>
        <v>20</v>
      </c>
      <c r="F2729" s="7">
        <v>30</v>
      </c>
      <c r="G2729" s="7">
        <v>45</v>
      </c>
      <c r="H2729" s="7">
        <v>185</v>
      </c>
      <c r="I2729" s="7">
        <f>SUM(HousingProblemsTbl5[[#This Row],[T7_est109]:[T7_est151]])</f>
        <v>260</v>
      </c>
      <c r="J2729" s="5">
        <f>IFERROR(HousingProblemsTbl5[[#This Row],[Total Rental Units with Severe Housing Problems and Equal to or less than 80% AMI]]/HousingProblemsTbl5[[#This Row],[Total Rental Units Equal to or less than 80% AMI]], "-")</f>
        <v>7.6923076923076927E-2</v>
      </c>
    </row>
    <row r="2730" spans="1:10" x14ac:dyDescent="0.2">
      <c r="A2730">
        <v>13299950802</v>
      </c>
      <c r="B2730" s="7">
        <v>85</v>
      </c>
      <c r="C2730" s="7">
        <v>0</v>
      </c>
      <c r="D2730" s="7">
        <v>15</v>
      </c>
      <c r="E2730" s="7">
        <f>SUM(HousingProblemsTbl5[[#This Row],[T2_est77]:[T2_est91]])</f>
        <v>100</v>
      </c>
      <c r="F2730" s="7">
        <v>85</v>
      </c>
      <c r="G2730" s="7">
        <v>50</v>
      </c>
      <c r="H2730" s="7">
        <v>100</v>
      </c>
      <c r="I2730" s="7">
        <f>SUM(HousingProblemsTbl5[[#This Row],[T7_est109]:[T7_est151]])</f>
        <v>235</v>
      </c>
      <c r="J2730" s="5">
        <f>IFERROR(HousingProblemsTbl5[[#This Row],[Total Rental Units with Severe Housing Problems and Equal to or less than 80% AMI]]/HousingProblemsTbl5[[#This Row],[Total Rental Units Equal to or less than 80% AMI]], "-")</f>
        <v>0.42553191489361702</v>
      </c>
    </row>
    <row r="2731" spans="1:10" x14ac:dyDescent="0.2">
      <c r="A2731">
        <v>13299950900</v>
      </c>
      <c r="B2731" s="7">
        <v>65</v>
      </c>
      <c r="C2731" s="7">
        <v>4</v>
      </c>
      <c r="D2731" s="7">
        <v>0</v>
      </c>
      <c r="E2731" s="7">
        <f>SUM(HousingProblemsTbl5[[#This Row],[T2_est77]:[T2_est91]])</f>
        <v>69</v>
      </c>
      <c r="F2731" s="7">
        <v>120</v>
      </c>
      <c r="G2731" s="7">
        <v>60</v>
      </c>
      <c r="H2731" s="7">
        <v>135</v>
      </c>
      <c r="I2731" s="7">
        <f>SUM(HousingProblemsTbl5[[#This Row],[T7_est109]:[T7_est151]])</f>
        <v>315</v>
      </c>
      <c r="J2731" s="5">
        <f>IFERROR(HousingProblemsTbl5[[#This Row],[Total Rental Units with Severe Housing Problems and Equal to or less than 80% AMI]]/HousingProblemsTbl5[[#This Row],[Total Rental Units Equal to or less than 80% AMI]], "-")</f>
        <v>0.21904761904761905</v>
      </c>
    </row>
    <row r="2732" spans="1:10" x14ac:dyDescent="0.2">
      <c r="A2732">
        <v>13301970400</v>
      </c>
      <c r="B2732" s="7">
        <v>110</v>
      </c>
      <c r="C2732" s="7">
        <v>15</v>
      </c>
      <c r="D2732" s="7">
        <v>0</v>
      </c>
      <c r="E2732" s="7">
        <f>SUM(HousingProblemsTbl5[[#This Row],[T2_est77]:[T2_est91]])</f>
        <v>125</v>
      </c>
      <c r="F2732" s="7">
        <v>255</v>
      </c>
      <c r="G2732" s="7">
        <v>75</v>
      </c>
      <c r="H2732" s="7">
        <v>60</v>
      </c>
      <c r="I2732" s="7">
        <f>SUM(HousingProblemsTbl5[[#This Row],[T7_est109]:[T7_est151]])</f>
        <v>390</v>
      </c>
      <c r="J2732" s="5">
        <f>IFERROR(HousingProblemsTbl5[[#This Row],[Total Rental Units with Severe Housing Problems and Equal to or less than 80% AMI]]/HousingProblemsTbl5[[#This Row],[Total Rental Units Equal to or less than 80% AMI]], "-")</f>
        <v>0.32051282051282054</v>
      </c>
    </row>
    <row r="2733" spans="1:10" x14ac:dyDescent="0.2">
      <c r="A2733">
        <v>13301970500</v>
      </c>
      <c r="B2733" s="7">
        <v>0</v>
      </c>
      <c r="C2733" s="7">
        <v>10</v>
      </c>
      <c r="D2733" s="7">
        <v>0</v>
      </c>
      <c r="E2733" s="7">
        <f>SUM(HousingProblemsTbl5[[#This Row],[T2_est77]:[T2_est91]])</f>
        <v>10</v>
      </c>
      <c r="F2733" s="7">
        <v>100</v>
      </c>
      <c r="G2733" s="7">
        <v>25</v>
      </c>
      <c r="H2733" s="7">
        <v>30</v>
      </c>
      <c r="I2733" s="7">
        <f>SUM(HousingProblemsTbl5[[#This Row],[T7_est109]:[T7_est151]])</f>
        <v>155</v>
      </c>
      <c r="J2733" s="5">
        <f>IFERROR(HousingProblemsTbl5[[#This Row],[Total Rental Units with Severe Housing Problems and Equal to or less than 80% AMI]]/HousingProblemsTbl5[[#This Row],[Total Rental Units Equal to or less than 80% AMI]], "-")</f>
        <v>6.4516129032258063E-2</v>
      </c>
    </row>
    <row r="2734" spans="1:10" x14ac:dyDescent="0.2">
      <c r="A2734">
        <v>13303950100</v>
      </c>
      <c r="B2734" s="7">
        <v>0</v>
      </c>
      <c r="C2734" s="7">
        <v>4</v>
      </c>
      <c r="D2734" s="7">
        <v>0</v>
      </c>
      <c r="E2734" s="7">
        <f>SUM(HousingProblemsTbl5[[#This Row],[T2_est77]:[T2_est91]])</f>
        <v>4</v>
      </c>
      <c r="F2734" s="7">
        <v>4</v>
      </c>
      <c r="G2734" s="7">
        <v>4</v>
      </c>
      <c r="H2734" s="7">
        <v>30</v>
      </c>
      <c r="I2734" s="7">
        <f>SUM(HousingProblemsTbl5[[#This Row],[T7_est109]:[T7_est151]])</f>
        <v>38</v>
      </c>
      <c r="J2734" s="5">
        <f>IFERROR(HousingProblemsTbl5[[#This Row],[Total Rental Units with Severe Housing Problems and Equal to or less than 80% AMI]]/HousingProblemsTbl5[[#This Row],[Total Rental Units Equal to or less than 80% AMI]], "-")</f>
        <v>0.10526315789473684</v>
      </c>
    </row>
    <row r="2735" spans="1:10" x14ac:dyDescent="0.2">
      <c r="A2735">
        <v>13303950300</v>
      </c>
      <c r="B2735" s="7">
        <v>105</v>
      </c>
      <c r="C2735" s="7">
        <v>4</v>
      </c>
      <c r="D2735" s="7">
        <v>0</v>
      </c>
      <c r="E2735" s="7">
        <f>SUM(HousingProblemsTbl5[[#This Row],[T2_est77]:[T2_est91]])</f>
        <v>109</v>
      </c>
      <c r="F2735" s="7">
        <v>210</v>
      </c>
      <c r="G2735" s="7">
        <v>70</v>
      </c>
      <c r="H2735" s="7">
        <v>185</v>
      </c>
      <c r="I2735" s="7">
        <f>SUM(HousingProblemsTbl5[[#This Row],[T7_est109]:[T7_est151]])</f>
        <v>465</v>
      </c>
      <c r="J2735" s="5">
        <f>IFERROR(HousingProblemsTbl5[[#This Row],[Total Rental Units with Severe Housing Problems and Equal to or less than 80% AMI]]/HousingProblemsTbl5[[#This Row],[Total Rental Units Equal to or less than 80% AMI]], "-")</f>
        <v>0.23440860215053763</v>
      </c>
    </row>
    <row r="2736" spans="1:10" x14ac:dyDescent="0.2">
      <c r="A2736">
        <v>13303950400</v>
      </c>
      <c r="B2736" s="7">
        <v>215</v>
      </c>
      <c r="C2736" s="7">
        <v>95</v>
      </c>
      <c r="D2736" s="7">
        <v>0</v>
      </c>
      <c r="E2736" s="7">
        <f>SUM(HousingProblemsTbl5[[#This Row],[T2_est77]:[T2_est91]])</f>
        <v>310</v>
      </c>
      <c r="F2736" s="7">
        <v>255</v>
      </c>
      <c r="G2736" s="7">
        <v>120</v>
      </c>
      <c r="H2736" s="7">
        <v>195</v>
      </c>
      <c r="I2736" s="7">
        <f>SUM(HousingProblemsTbl5[[#This Row],[T7_est109]:[T7_est151]])</f>
        <v>570</v>
      </c>
      <c r="J2736" s="5">
        <f>IFERROR(HousingProblemsTbl5[[#This Row],[Total Rental Units with Severe Housing Problems and Equal to or less than 80% AMI]]/HousingProblemsTbl5[[#This Row],[Total Rental Units Equal to or less than 80% AMI]], "-")</f>
        <v>0.54385964912280704</v>
      </c>
    </row>
    <row r="2737" spans="1:10" x14ac:dyDescent="0.2">
      <c r="A2737">
        <v>13303950500</v>
      </c>
      <c r="B2737" s="7">
        <v>50</v>
      </c>
      <c r="C2737" s="7">
        <v>30</v>
      </c>
      <c r="D2737" s="7">
        <v>4</v>
      </c>
      <c r="E2737" s="7">
        <f>SUM(HousingProblemsTbl5[[#This Row],[T2_est77]:[T2_est91]])</f>
        <v>84</v>
      </c>
      <c r="F2737" s="7">
        <v>70</v>
      </c>
      <c r="G2737" s="7">
        <v>195</v>
      </c>
      <c r="H2737" s="7">
        <v>70</v>
      </c>
      <c r="I2737" s="7">
        <f>SUM(HousingProblemsTbl5[[#This Row],[T7_est109]:[T7_est151]])</f>
        <v>335</v>
      </c>
      <c r="J2737" s="5">
        <f>IFERROR(HousingProblemsTbl5[[#This Row],[Total Rental Units with Severe Housing Problems and Equal to or less than 80% AMI]]/HousingProblemsTbl5[[#This Row],[Total Rental Units Equal to or less than 80% AMI]], "-")</f>
        <v>0.2507462686567164</v>
      </c>
    </row>
    <row r="2738" spans="1:10" x14ac:dyDescent="0.2">
      <c r="A2738">
        <v>13303950700</v>
      </c>
      <c r="B2738" s="7">
        <v>45</v>
      </c>
      <c r="C2738" s="7">
        <v>50</v>
      </c>
      <c r="D2738" s="7">
        <v>4</v>
      </c>
      <c r="E2738" s="7">
        <f>SUM(HousingProblemsTbl5[[#This Row],[T2_est77]:[T2_est91]])</f>
        <v>99</v>
      </c>
      <c r="F2738" s="7">
        <v>150</v>
      </c>
      <c r="G2738" s="7">
        <v>85</v>
      </c>
      <c r="H2738" s="7">
        <v>200</v>
      </c>
      <c r="I2738" s="7">
        <f>SUM(HousingProblemsTbl5[[#This Row],[T7_est109]:[T7_est151]])</f>
        <v>435</v>
      </c>
      <c r="J2738" s="5">
        <f>IFERROR(HousingProblemsTbl5[[#This Row],[Total Rental Units with Severe Housing Problems and Equal to or less than 80% AMI]]/HousingProblemsTbl5[[#This Row],[Total Rental Units Equal to or less than 80% AMI]], "-")</f>
        <v>0.22758620689655173</v>
      </c>
    </row>
    <row r="2739" spans="1:10" x14ac:dyDescent="0.2">
      <c r="A2739">
        <v>13305970100</v>
      </c>
      <c r="B2739" s="7">
        <v>10</v>
      </c>
      <c r="C2739" s="7">
        <v>20</v>
      </c>
      <c r="D2739" s="7">
        <v>0</v>
      </c>
      <c r="E2739" s="7">
        <f>SUM(HousingProblemsTbl5[[#This Row],[T2_est77]:[T2_est91]])</f>
        <v>30</v>
      </c>
      <c r="F2739" s="7">
        <v>15</v>
      </c>
      <c r="G2739" s="7">
        <v>35</v>
      </c>
      <c r="H2739" s="7">
        <v>85</v>
      </c>
      <c r="I2739" s="7">
        <f>SUM(HousingProblemsTbl5[[#This Row],[T7_est109]:[T7_est151]])</f>
        <v>135</v>
      </c>
      <c r="J2739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2740" spans="1:10" x14ac:dyDescent="0.2">
      <c r="A2740">
        <v>13305970201</v>
      </c>
      <c r="B2740" s="7">
        <v>15</v>
      </c>
      <c r="C2740" s="7">
        <v>0</v>
      </c>
      <c r="D2740" s="7">
        <v>0</v>
      </c>
      <c r="E2740" s="7">
        <f>SUM(HousingProblemsTbl5[[#This Row],[T2_est77]:[T2_est91]])</f>
        <v>15</v>
      </c>
      <c r="F2740" s="7">
        <v>35</v>
      </c>
      <c r="G2740" s="7">
        <v>85</v>
      </c>
      <c r="H2740" s="7">
        <v>90</v>
      </c>
      <c r="I2740" s="7">
        <f>SUM(HousingProblemsTbl5[[#This Row],[T7_est109]:[T7_est151]])</f>
        <v>210</v>
      </c>
      <c r="J2740" s="5">
        <f>IFERROR(HousingProblemsTbl5[[#This Row],[Total Rental Units with Severe Housing Problems and Equal to or less than 80% AMI]]/HousingProblemsTbl5[[#This Row],[Total Rental Units Equal to or less than 80% AMI]], "-")</f>
        <v>7.1428571428571425E-2</v>
      </c>
    </row>
    <row r="2741" spans="1:10" x14ac:dyDescent="0.2">
      <c r="A2741">
        <v>13305970202</v>
      </c>
      <c r="B2741" s="7">
        <v>20</v>
      </c>
      <c r="C2741" s="7">
        <v>225</v>
      </c>
      <c r="D2741" s="7">
        <v>0</v>
      </c>
      <c r="E2741" s="7">
        <f>SUM(HousingProblemsTbl5[[#This Row],[T2_est77]:[T2_est91]])</f>
        <v>245</v>
      </c>
      <c r="F2741" s="7">
        <v>60</v>
      </c>
      <c r="G2741" s="7">
        <v>315</v>
      </c>
      <c r="H2741" s="7">
        <v>280</v>
      </c>
      <c r="I2741" s="7">
        <f>SUM(HousingProblemsTbl5[[#This Row],[T7_est109]:[T7_est151]])</f>
        <v>655</v>
      </c>
      <c r="J2741" s="5">
        <f>IFERROR(HousingProblemsTbl5[[#This Row],[Total Rental Units with Severe Housing Problems and Equal to or less than 80% AMI]]/HousingProblemsTbl5[[#This Row],[Total Rental Units Equal to or less than 80% AMI]], "-")</f>
        <v>0.37404580152671757</v>
      </c>
    </row>
    <row r="2742" spans="1:10" x14ac:dyDescent="0.2">
      <c r="A2742">
        <v>13305970300</v>
      </c>
      <c r="B2742" s="7">
        <v>60</v>
      </c>
      <c r="C2742" s="7">
        <v>0</v>
      </c>
      <c r="D2742" s="7">
        <v>15</v>
      </c>
      <c r="E2742" s="7">
        <f>SUM(HousingProblemsTbl5[[#This Row],[T2_est77]:[T2_est91]])</f>
        <v>75</v>
      </c>
      <c r="F2742" s="7">
        <v>315</v>
      </c>
      <c r="G2742" s="7">
        <v>300</v>
      </c>
      <c r="H2742" s="7">
        <v>105</v>
      </c>
      <c r="I2742" s="7">
        <f>SUM(HousingProblemsTbl5[[#This Row],[T7_est109]:[T7_est151]])</f>
        <v>720</v>
      </c>
      <c r="J2742" s="5">
        <f>IFERROR(HousingProblemsTbl5[[#This Row],[Total Rental Units with Severe Housing Problems and Equal to or less than 80% AMI]]/HousingProblemsTbl5[[#This Row],[Total Rental Units Equal to or less than 80% AMI]], "-")</f>
        <v>0.10416666666666667</v>
      </c>
    </row>
    <row r="2743" spans="1:10" x14ac:dyDescent="0.2">
      <c r="A2743">
        <v>13305970400</v>
      </c>
      <c r="B2743" s="7">
        <v>30</v>
      </c>
      <c r="C2743" s="7">
        <v>4</v>
      </c>
      <c r="D2743" s="7">
        <v>0</v>
      </c>
      <c r="E2743" s="7">
        <f>SUM(HousingProblemsTbl5[[#This Row],[T2_est77]:[T2_est91]])</f>
        <v>34</v>
      </c>
      <c r="F2743" s="7">
        <v>50</v>
      </c>
      <c r="G2743" s="7">
        <v>85</v>
      </c>
      <c r="H2743" s="7">
        <v>75</v>
      </c>
      <c r="I2743" s="7">
        <f>SUM(HousingProblemsTbl5[[#This Row],[T7_est109]:[T7_est151]])</f>
        <v>210</v>
      </c>
      <c r="J2743" s="5">
        <f>IFERROR(HousingProblemsTbl5[[#This Row],[Total Rental Units with Severe Housing Problems and Equal to or less than 80% AMI]]/HousingProblemsTbl5[[#This Row],[Total Rental Units Equal to or less than 80% AMI]], "-")</f>
        <v>0.16190476190476191</v>
      </c>
    </row>
    <row r="2744" spans="1:10" x14ac:dyDescent="0.2">
      <c r="A2744">
        <v>13305970500</v>
      </c>
      <c r="B2744" s="7">
        <v>115</v>
      </c>
      <c r="C2744" s="7">
        <v>0</v>
      </c>
      <c r="D2744" s="7">
        <v>0</v>
      </c>
      <c r="E2744" s="7">
        <f>SUM(HousingProblemsTbl5[[#This Row],[T2_est77]:[T2_est91]])</f>
        <v>115</v>
      </c>
      <c r="F2744" s="7">
        <v>120</v>
      </c>
      <c r="G2744" s="7">
        <v>50</v>
      </c>
      <c r="H2744" s="7">
        <v>30</v>
      </c>
      <c r="I2744" s="7">
        <f>SUM(HousingProblemsTbl5[[#This Row],[T7_est109]:[T7_est151]])</f>
        <v>200</v>
      </c>
      <c r="J2744" s="5">
        <f>IFERROR(HousingProblemsTbl5[[#This Row],[Total Rental Units with Severe Housing Problems and Equal to or less than 80% AMI]]/HousingProblemsTbl5[[#This Row],[Total Rental Units Equal to or less than 80% AMI]], "-")</f>
        <v>0.57499999999999996</v>
      </c>
    </row>
    <row r="2745" spans="1:10" x14ac:dyDescent="0.2">
      <c r="A2745">
        <v>13305970600</v>
      </c>
      <c r="B2745" s="7">
        <v>70</v>
      </c>
      <c r="C2745" s="7">
        <v>0</v>
      </c>
      <c r="D2745" s="7">
        <v>0</v>
      </c>
      <c r="E2745" s="7">
        <f>SUM(HousingProblemsTbl5[[#This Row],[T2_est77]:[T2_est91]])</f>
        <v>70</v>
      </c>
      <c r="F2745" s="7">
        <v>120</v>
      </c>
      <c r="G2745" s="7">
        <v>15</v>
      </c>
      <c r="H2745" s="7">
        <v>65</v>
      </c>
      <c r="I2745" s="7">
        <f>SUM(HousingProblemsTbl5[[#This Row],[T7_est109]:[T7_est151]])</f>
        <v>200</v>
      </c>
      <c r="J2745" s="5">
        <f>IFERROR(HousingProblemsTbl5[[#This Row],[Total Rental Units with Severe Housing Problems and Equal to or less than 80% AMI]]/HousingProblemsTbl5[[#This Row],[Total Rental Units Equal to or less than 80% AMI]], "-")</f>
        <v>0.35</v>
      </c>
    </row>
    <row r="2746" spans="1:10" x14ac:dyDescent="0.2">
      <c r="A2746">
        <v>13307960100</v>
      </c>
      <c r="B2746" s="7">
        <v>0</v>
      </c>
      <c r="C2746" s="7">
        <v>0</v>
      </c>
      <c r="D2746" s="7">
        <v>0</v>
      </c>
      <c r="E2746" s="7">
        <f>SUM(HousingProblemsTbl5[[#This Row],[T2_est77]:[T2_est91]])</f>
        <v>0</v>
      </c>
      <c r="F2746" s="7">
        <v>20</v>
      </c>
      <c r="G2746" s="7">
        <v>15</v>
      </c>
      <c r="H2746" s="7">
        <v>0</v>
      </c>
      <c r="I2746" s="7">
        <f>SUM(HousingProblemsTbl5[[#This Row],[T7_est109]:[T7_est151]])</f>
        <v>35</v>
      </c>
      <c r="J2746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47" spans="1:10" x14ac:dyDescent="0.2">
      <c r="A2747">
        <v>13307960200</v>
      </c>
      <c r="B2747" s="7">
        <v>0</v>
      </c>
      <c r="C2747" s="7">
        <v>0</v>
      </c>
      <c r="D2747" s="7">
        <v>0</v>
      </c>
      <c r="E2747" s="7">
        <f>SUM(HousingProblemsTbl5[[#This Row],[T2_est77]:[T2_est91]])</f>
        <v>0</v>
      </c>
      <c r="F2747" s="7">
        <v>50</v>
      </c>
      <c r="G2747" s="7">
        <v>4</v>
      </c>
      <c r="H2747" s="7">
        <v>30</v>
      </c>
      <c r="I2747" s="7">
        <f>SUM(HousingProblemsTbl5[[#This Row],[T7_est109]:[T7_est151]])</f>
        <v>84</v>
      </c>
      <c r="J274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48" spans="1:10" x14ac:dyDescent="0.2">
      <c r="A2748">
        <v>13309780100</v>
      </c>
      <c r="B2748" s="7">
        <v>4</v>
      </c>
      <c r="C2748" s="7">
        <v>0</v>
      </c>
      <c r="D2748" s="7">
        <v>0</v>
      </c>
      <c r="E2748" s="7">
        <f>SUM(HousingProblemsTbl5[[#This Row],[T2_est77]:[T2_est91]])</f>
        <v>4</v>
      </c>
      <c r="F2748" s="7">
        <v>70</v>
      </c>
      <c r="G2748" s="7">
        <v>35</v>
      </c>
      <c r="H2748" s="7">
        <v>35</v>
      </c>
      <c r="I2748" s="7">
        <f>SUM(HousingProblemsTbl5[[#This Row],[T7_est109]:[T7_est151]])</f>
        <v>140</v>
      </c>
      <c r="J2748" s="5">
        <f>IFERROR(HousingProblemsTbl5[[#This Row],[Total Rental Units with Severe Housing Problems and Equal to or less than 80% AMI]]/HousingProblemsTbl5[[#This Row],[Total Rental Units Equal to or less than 80% AMI]], "-")</f>
        <v>2.8571428571428571E-2</v>
      </c>
    </row>
    <row r="2749" spans="1:10" x14ac:dyDescent="0.2">
      <c r="A2749">
        <v>13309780200</v>
      </c>
      <c r="B2749" s="7">
        <v>85</v>
      </c>
      <c r="C2749" s="7">
        <v>0</v>
      </c>
      <c r="D2749" s="7">
        <v>0</v>
      </c>
      <c r="E2749" s="7">
        <f>SUM(HousingProblemsTbl5[[#This Row],[T2_est77]:[T2_est91]])</f>
        <v>85</v>
      </c>
      <c r="F2749" s="7">
        <v>195</v>
      </c>
      <c r="G2749" s="7">
        <v>80</v>
      </c>
      <c r="H2749" s="7">
        <v>25</v>
      </c>
      <c r="I2749" s="7">
        <f>SUM(HousingProblemsTbl5[[#This Row],[T7_est109]:[T7_est151]])</f>
        <v>300</v>
      </c>
      <c r="J2749" s="5">
        <f>IFERROR(HousingProblemsTbl5[[#This Row],[Total Rental Units with Severe Housing Problems and Equal to or less than 80% AMI]]/HousingProblemsTbl5[[#This Row],[Total Rental Units Equal to or less than 80% AMI]], "-")</f>
        <v>0.28333333333333333</v>
      </c>
    </row>
    <row r="2750" spans="1:10" x14ac:dyDescent="0.2">
      <c r="A2750">
        <v>13311950101</v>
      </c>
      <c r="B2750" s="7">
        <v>4</v>
      </c>
      <c r="C2750" s="7">
        <v>0</v>
      </c>
      <c r="D2750" s="7">
        <v>0</v>
      </c>
      <c r="E2750" s="7">
        <f>SUM(HousingProblemsTbl5[[#This Row],[T2_est77]:[T2_est91]])</f>
        <v>4</v>
      </c>
      <c r="F2750" s="7">
        <v>4</v>
      </c>
      <c r="G2750" s="7">
        <v>0</v>
      </c>
      <c r="H2750" s="7">
        <v>20</v>
      </c>
      <c r="I2750" s="7">
        <f>SUM(HousingProblemsTbl5[[#This Row],[T7_est109]:[T7_est151]])</f>
        <v>24</v>
      </c>
      <c r="J2750" s="5">
        <f>IFERROR(HousingProblemsTbl5[[#This Row],[Total Rental Units with Severe Housing Problems and Equal to or less than 80% AMI]]/HousingProblemsTbl5[[#This Row],[Total Rental Units Equal to or less than 80% AMI]], "-")</f>
        <v>0.16666666666666666</v>
      </c>
    </row>
    <row r="2751" spans="1:10" x14ac:dyDescent="0.2">
      <c r="A2751">
        <v>13311950102</v>
      </c>
      <c r="B2751" s="7">
        <v>10</v>
      </c>
      <c r="C2751" s="7">
        <v>0</v>
      </c>
      <c r="D2751" s="7">
        <v>0</v>
      </c>
      <c r="E2751" s="7">
        <f>SUM(HousingProblemsTbl5[[#This Row],[T2_est77]:[T2_est91]])</f>
        <v>10</v>
      </c>
      <c r="F2751" s="7">
        <v>25</v>
      </c>
      <c r="G2751" s="7">
        <v>30</v>
      </c>
      <c r="H2751" s="7">
        <v>50</v>
      </c>
      <c r="I2751" s="7">
        <f>SUM(HousingProblemsTbl5[[#This Row],[T7_est109]:[T7_est151]])</f>
        <v>105</v>
      </c>
      <c r="J2751" s="5">
        <f>IFERROR(HousingProblemsTbl5[[#This Row],[Total Rental Units with Severe Housing Problems and Equal to or less than 80% AMI]]/HousingProblemsTbl5[[#This Row],[Total Rental Units Equal to or less than 80% AMI]], "-")</f>
        <v>9.5238095238095233E-2</v>
      </c>
    </row>
    <row r="2752" spans="1:10" x14ac:dyDescent="0.2">
      <c r="A2752">
        <v>13311950202</v>
      </c>
      <c r="B2752" s="7">
        <v>0</v>
      </c>
      <c r="C2752" s="7">
        <v>4</v>
      </c>
      <c r="D2752" s="7">
        <v>0</v>
      </c>
      <c r="E2752" s="7">
        <f>SUM(HousingProblemsTbl5[[#This Row],[T2_est77]:[T2_est91]])</f>
        <v>4</v>
      </c>
      <c r="F2752" s="7">
        <v>0</v>
      </c>
      <c r="G2752" s="7">
        <v>15</v>
      </c>
      <c r="H2752" s="7">
        <v>210</v>
      </c>
      <c r="I2752" s="7">
        <f>SUM(HousingProblemsTbl5[[#This Row],[T7_est109]:[T7_est151]])</f>
        <v>225</v>
      </c>
      <c r="J2752" s="5">
        <f>IFERROR(HousingProblemsTbl5[[#This Row],[Total Rental Units with Severe Housing Problems and Equal to or less than 80% AMI]]/HousingProblemsTbl5[[#This Row],[Total Rental Units Equal to or less than 80% AMI]], "-")</f>
        <v>1.7777777777777778E-2</v>
      </c>
    </row>
    <row r="2753" spans="1:10" x14ac:dyDescent="0.2">
      <c r="A2753">
        <v>13311950204</v>
      </c>
      <c r="B2753" s="7">
        <v>0</v>
      </c>
      <c r="C2753" s="7">
        <v>0</v>
      </c>
      <c r="D2753" s="7">
        <v>0</v>
      </c>
      <c r="E2753" s="7">
        <f>SUM(HousingProblemsTbl5[[#This Row],[T2_est77]:[T2_est91]])</f>
        <v>0</v>
      </c>
      <c r="F2753" s="7">
        <v>0</v>
      </c>
      <c r="G2753" s="7">
        <v>0</v>
      </c>
      <c r="H2753" s="7">
        <v>80</v>
      </c>
      <c r="I2753" s="7">
        <f>SUM(HousingProblemsTbl5[[#This Row],[T7_est109]:[T7_est151]])</f>
        <v>80</v>
      </c>
      <c r="J2753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54" spans="1:10" x14ac:dyDescent="0.2">
      <c r="A2754">
        <v>13311950205</v>
      </c>
      <c r="B2754" s="7">
        <v>0</v>
      </c>
      <c r="C2754" s="7">
        <v>0</v>
      </c>
      <c r="D2754" s="7">
        <v>0</v>
      </c>
      <c r="E2754" s="7">
        <f>SUM(HousingProblemsTbl5[[#This Row],[T2_est77]:[T2_est91]])</f>
        <v>0</v>
      </c>
      <c r="F2754" s="7">
        <v>0</v>
      </c>
      <c r="G2754" s="7">
        <v>0</v>
      </c>
      <c r="H2754" s="7">
        <v>20</v>
      </c>
      <c r="I2754" s="7">
        <f>SUM(HousingProblemsTbl5[[#This Row],[T7_est109]:[T7_est151]])</f>
        <v>20</v>
      </c>
      <c r="J2754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55" spans="1:10" x14ac:dyDescent="0.2">
      <c r="A2755">
        <v>13311950206</v>
      </c>
      <c r="B2755" s="7">
        <v>85</v>
      </c>
      <c r="C2755" s="7">
        <v>65</v>
      </c>
      <c r="D2755" s="7">
        <v>0</v>
      </c>
      <c r="E2755" s="7">
        <f>SUM(HousingProblemsTbl5[[#This Row],[T2_est77]:[T2_est91]])</f>
        <v>150</v>
      </c>
      <c r="F2755" s="7">
        <v>95</v>
      </c>
      <c r="G2755" s="7">
        <v>225</v>
      </c>
      <c r="H2755" s="7">
        <v>165</v>
      </c>
      <c r="I2755" s="7">
        <f>SUM(HousingProblemsTbl5[[#This Row],[T7_est109]:[T7_est151]])</f>
        <v>485</v>
      </c>
      <c r="J2755" s="5">
        <f>IFERROR(HousingProblemsTbl5[[#This Row],[Total Rental Units with Severe Housing Problems and Equal to or less than 80% AMI]]/HousingProblemsTbl5[[#This Row],[Total Rental Units Equal to or less than 80% AMI]], "-")</f>
        <v>0.30927835051546393</v>
      </c>
    </row>
    <row r="2756" spans="1:10" x14ac:dyDescent="0.2">
      <c r="A2756">
        <v>13311950207</v>
      </c>
      <c r="B2756" s="7">
        <v>180</v>
      </c>
      <c r="C2756" s="7">
        <v>35</v>
      </c>
      <c r="D2756" s="7">
        <v>25</v>
      </c>
      <c r="E2756" s="7">
        <f>SUM(HousingProblemsTbl5[[#This Row],[T2_est77]:[T2_est91]])</f>
        <v>240</v>
      </c>
      <c r="F2756" s="7">
        <v>190</v>
      </c>
      <c r="G2756" s="7">
        <v>75</v>
      </c>
      <c r="H2756" s="7">
        <v>105</v>
      </c>
      <c r="I2756" s="7">
        <f>SUM(HousingProblemsTbl5[[#This Row],[T7_est109]:[T7_est151]])</f>
        <v>370</v>
      </c>
      <c r="J2756" s="5">
        <f>IFERROR(HousingProblemsTbl5[[#This Row],[Total Rental Units with Severe Housing Problems and Equal to or less than 80% AMI]]/HousingProblemsTbl5[[#This Row],[Total Rental Units Equal to or less than 80% AMI]], "-")</f>
        <v>0.64864864864864868</v>
      </c>
    </row>
    <row r="2757" spans="1:10" x14ac:dyDescent="0.2">
      <c r="A2757">
        <v>13311950301</v>
      </c>
      <c r="B2757" s="7">
        <v>125</v>
      </c>
      <c r="C2757" s="7">
        <v>20</v>
      </c>
      <c r="D2757" s="7">
        <v>0</v>
      </c>
      <c r="E2757" s="7">
        <f>SUM(HousingProblemsTbl5[[#This Row],[T2_est77]:[T2_est91]])</f>
        <v>145</v>
      </c>
      <c r="F2757" s="7">
        <v>140</v>
      </c>
      <c r="G2757" s="7">
        <v>20</v>
      </c>
      <c r="H2757" s="7">
        <v>0</v>
      </c>
      <c r="I2757" s="7">
        <f>SUM(HousingProblemsTbl5[[#This Row],[T7_est109]:[T7_est151]])</f>
        <v>160</v>
      </c>
      <c r="J2757" s="5">
        <f>IFERROR(HousingProblemsTbl5[[#This Row],[Total Rental Units with Severe Housing Problems and Equal to or less than 80% AMI]]/HousingProblemsTbl5[[#This Row],[Total Rental Units Equal to or less than 80% AMI]], "-")</f>
        <v>0.90625</v>
      </c>
    </row>
    <row r="2758" spans="1:10" x14ac:dyDescent="0.2">
      <c r="A2758">
        <v>13311950302</v>
      </c>
      <c r="B2758" s="7">
        <v>55</v>
      </c>
      <c r="C2758" s="7">
        <v>0</v>
      </c>
      <c r="D2758" s="7">
        <v>0</v>
      </c>
      <c r="E2758" s="7">
        <f>SUM(HousingProblemsTbl5[[#This Row],[T2_est77]:[T2_est91]])</f>
        <v>55</v>
      </c>
      <c r="F2758" s="7">
        <v>70</v>
      </c>
      <c r="G2758" s="7">
        <v>15</v>
      </c>
      <c r="H2758" s="7">
        <v>170</v>
      </c>
      <c r="I2758" s="7">
        <f>SUM(HousingProblemsTbl5[[#This Row],[T7_est109]:[T7_est151]])</f>
        <v>255</v>
      </c>
      <c r="J2758" s="5">
        <f>IFERROR(HousingProblemsTbl5[[#This Row],[Total Rental Units with Severe Housing Problems and Equal to or less than 80% AMI]]/HousingProblemsTbl5[[#This Row],[Total Rental Units Equal to or less than 80% AMI]], "-")</f>
        <v>0.21568627450980393</v>
      </c>
    </row>
    <row r="2759" spans="1:10" x14ac:dyDescent="0.2">
      <c r="A2759">
        <v>13313000101</v>
      </c>
      <c r="B2759" s="7">
        <v>90</v>
      </c>
      <c r="C2759" s="7">
        <v>30</v>
      </c>
      <c r="D2759" s="7">
        <v>0</v>
      </c>
      <c r="E2759" s="7">
        <f>SUM(HousingProblemsTbl5[[#This Row],[T2_est77]:[T2_est91]])</f>
        <v>120</v>
      </c>
      <c r="F2759" s="7">
        <v>90</v>
      </c>
      <c r="G2759" s="7">
        <v>120</v>
      </c>
      <c r="H2759" s="7">
        <v>25</v>
      </c>
      <c r="I2759" s="7">
        <f>SUM(HousingProblemsTbl5[[#This Row],[T7_est109]:[T7_est151]])</f>
        <v>235</v>
      </c>
      <c r="J2759" s="5">
        <f>IFERROR(HousingProblemsTbl5[[#This Row],[Total Rental Units with Severe Housing Problems and Equal to or less than 80% AMI]]/HousingProblemsTbl5[[#This Row],[Total Rental Units Equal to or less than 80% AMI]], "-")</f>
        <v>0.51063829787234039</v>
      </c>
    </row>
    <row r="2760" spans="1:10" x14ac:dyDescent="0.2">
      <c r="A2760">
        <v>13313000103</v>
      </c>
      <c r="B2760" s="7">
        <v>10</v>
      </c>
      <c r="C2760" s="7">
        <v>30</v>
      </c>
      <c r="D2760" s="7">
        <v>0</v>
      </c>
      <c r="E2760" s="7">
        <f>SUM(HousingProblemsTbl5[[#This Row],[T2_est77]:[T2_est91]])</f>
        <v>40</v>
      </c>
      <c r="F2760" s="7">
        <v>10</v>
      </c>
      <c r="G2760" s="7">
        <v>140</v>
      </c>
      <c r="H2760" s="7">
        <v>70</v>
      </c>
      <c r="I2760" s="7">
        <f>SUM(HousingProblemsTbl5[[#This Row],[T7_est109]:[T7_est151]])</f>
        <v>220</v>
      </c>
      <c r="J2760" s="5">
        <f>IFERROR(HousingProblemsTbl5[[#This Row],[Total Rental Units with Severe Housing Problems and Equal to or less than 80% AMI]]/HousingProblemsTbl5[[#This Row],[Total Rental Units Equal to or less than 80% AMI]], "-")</f>
        <v>0.18181818181818182</v>
      </c>
    </row>
    <row r="2761" spans="1:10" x14ac:dyDescent="0.2">
      <c r="A2761">
        <v>13313000104</v>
      </c>
      <c r="B2761" s="7">
        <v>10</v>
      </c>
      <c r="C2761" s="7">
        <v>4</v>
      </c>
      <c r="D2761" s="7">
        <v>0</v>
      </c>
      <c r="E2761" s="7">
        <f>SUM(HousingProblemsTbl5[[#This Row],[T2_est77]:[T2_est91]])</f>
        <v>14</v>
      </c>
      <c r="F2761" s="7">
        <v>70</v>
      </c>
      <c r="G2761" s="7">
        <v>25</v>
      </c>
      <c r="H2761" s="7">
        <v>95</v>
      </c>
      <c r="I2761" s="7">
        <f>SUM(HousingProblemsTbl5[[#This Row],[T7_est109]:[T7_est151]])</f>
        <v>190</v>
      </c>
      <c r="J2761" s="5">
        <f>IFERROR(HousingProblemsTbl5[[#This Row],[Total Rental Units with Severe Housing Problems and Equal to or less than 80% AMI]]/HousingProblemsTbl5[[#This Row],[Total Rental Units Equal to or less than 80% AMI]], "-")</f>
        <v>7.3684210526315783E-2</v>
      </c>
    </row>
    <row r="2762" spans="1:10" x14ac:dyDescent="0.2">
      <c r="A2762">
        <v>13313000200</v>
      </c>
      <c r="B2762" s="7">
        <v>0</v>
      </c>
      <c r="C2762" s="7">
        <v>50</v>
      </c>
      <c r="D2762" s="7">
        <v>45</v>
      </c>
      <c r="E2762" s="7">
        <f>SUM(HousingProblemsTbl5[[#This Row],[T2_est77]:[T2_est91]])</f>
        <v>95</v>
      </c>
      <c r="F2762" s="7">
        <v>0</v>
      </c>
      <c r="G2762" s="7">
        <v>70</v>
      </c>
      <c r="H2762" s="7">
        <v>80</v>
      </c>
      <c r="I2762" s="7">
        <f>SUM(HousingProblemsTbl5[[#This Row],[T7_est109]:[T7_est151]])</f>
        <v>150</v>
      </c>
      <c r="J2762" s="5">
        <f>IFERROR(HousingProblemsTbl5[[#This Row],[Total Rental Units with Severe Housing Problems and Equal to or less than 80% AMI]]/HousingProblemsTbl5[[#This Row],[Total Rental Units Equal to or less than 80% AMI]], "-")</f>
        <v>0.6333333333333333</v>
      </c>
    </row>
    <row r="2763" spans="1:10" x14ac:dyDescent="0.2">
      <c r="A2763">
        <v>13313000301</v>
      </c>
      <c r="B2763" s="7">
        <v>40</v>
      </c>
      <c r="C2763" s="7">
        <v>160</v>
      </c>
      <c r="D2763" s="7">
        <v>0</v>
      </c>
      <c r="E2763" s="7">
        <f>SUM(HousingProblemsTbl5[[#This Row],[T2_est77]:[T2_est91]])</f>
        <v>200</v>
      </c>
      <c r="F2763" s="7">
        <v>40</v>
      </c>
      <c r="G2763" s="7">
        <v>210</v>
      </c>
      <c r="H2763" s="7">
        <v>85</v>
      </c>
      <c r="I2763" s="7">
        <f>SUM(HousingProblemsTbl5[[#This Row],[T7_est109]:[T7_est151]])</f>
        <v>335</v>
      </c>
      <c r="J2763" s="5">
        <f>IFERROR(HousingProblemsTbl5[[#This Row],[Total Rental Units with Severe Housing Problems and Equal to or less than 80% AMI]]/HousingProblemsTbl5[[#This Row],[Total Rental Units Equal to or less than 80% AMI]], "-")</f>
        <v>0.59701492537313428</v>
      </c>
    </row>
    <row r="2764" spans="1:10" x14ac:dyDescent="0.2">
      <c r="A2764">
        <v>13313000303</v>
      </c>
      <c r="B2764" s="7">
        <v>100</v>
      </c>
      <c r="C2764" s="7">
        <v>35</v>
      </c>
      <c r="D2764" s="7">
        <v>0</v>
      </c>
      <c r="E2764" s="7">
        <f>SUM(HousingProblemsTbl5[[#This Row],[T2_est77]:[T2_est91]])</f>
        <v>135</v>
      </c>
      <c r="F2764" s="7">
        <v>100</v>
      </c>
      <c r="G2764" s="7">
        <v>65</v>
      </c>
      <c r="H2764" s="7">
        <v>45</v>
      </c>
      <c r="I2764" s="7">
        <f>SUM(HousingProblemsTbl5[[#This Row],[T7_est109]:[T7_est151]])</f>
        <v>210</v>
      </c>
      <c r="J2764" s="5">
        <f>IFERROR(HousingProblemsTbl5[[#This Row],[Total Rental Units with Severe Housing Problems and Equal to or less than 80% AMI]]/HousingProblemsTbl5[[#This Row],[Total Rental Units Equal to or less than 80% AMI]], "-")</f>
        <v>0.6428571428571429</v>
      </c>
    </row>
    <row r="2765" spans="1:10" x14ac:dyDescent="0.2">
      <c r="A2765">
        <v>13313000304</v>
      </c>
      <c r="B2765" s="7">
        <v>20</v>
      </c>
      <c r="C2765" s="7">
        <v>0</v>
      </c>
      <c r="D2765" s="7">
        <v>0</v>
      </c>
      <c r="E2765" s="7">
        <f>SUM(HousingProblemsTbl5[[#This Row],[T2_est77]:[T2_est91]])</f>
        <v>20</v>
      </c>
      <c r="F2765" s="7">
        <v>20</v>
      </c>
      <c r="G2765" s="7">
        <v>0</v>
      </c>
      <c r="H2765" s="7">
        <v>30</v>
      </c>
      <c r="I2765" s="7">
        <f>SUM(HousingProblemsTbl5[[#This Row],[T7_est109]:[T7_est151]])</f>
        <v>50</v>
      </c>
      <c r="J2765" s="5">
        <f>IFERROR(HousingProblemsTbl5[[#This Row],[Total Rental Units with Severe Housing Problems and Equal to or less than 80% AMI]]/HousingProblemsTbl5[[#This Row],[Total Rental Units Equal to or less than 80% AMI]], "-")</f>
        <v>0.4</v>
      </c>
    </row>
    <row r="2766" spans="1:10" x14ac:dyDescent="0.2">
      <c r="A2766">
        <v>13313000401</v>
      </c>
      <c r="B2766" s="7">
        <v>325</v>
      </c>
      <c r="C2766" s="7">
        <v>45</v>
      </c>
      <c r="D2766" s="7">
        <v>90</v>
      </c>
      <c r="E2766" s="7">
        <f>SUM(HousingProblemsTbl5[[#This Row],[T2_est77]:[T2_est91]])</f>
        <v>460</v>
      </c>
      <c r="F2766" s="7">
        <v>500</v>
      </c>
      <c r="G2766" s="7">
        <v>205</v>
      </c>
      <c r="H2766" s="7">
        <v>315</v>
      </c>
      <c r="I2766" s="7">
        <f>SUM(HousingProblemsTbl5[[#This Row],[T7_est109]:[T7_est151]])</f>
        <v>1020</v>
      </c>
      <c r="J2766" s="5">
        <f>IFERROR(HousingProblemsTbl5[[#This Row],[Total Rental Units with Severe Housing Problems and Equal to or less than 80% AMI]]/HousingProblemsTbl5[[#This Row],[Total Rental Units Equal to or less than 80% AMI]], "-")</f>
        <v>0.45098039215686275</v>
      </c>
    </row>
    <row r="2767" spans="1:10" x14ac:dyDescent="0.2">
      <c r="A2767">
        <v>13313000402</v>
      </c>
      <c r="B2767" s="7">
        <v>0</v>
      </c>
      <c r="C2767" s="7">
        <v>30</v>
      </c>
      <c r="D2767" s="7">
        <v>25</v>
      </c>
      <c r="E2767" s="7">
        <f>SUM(HousingProblemsTbl5[[#This Row],[T2_est77]:[T2_est91]])</f>
        <v>55</v>
      </c>
      <c r="F2767" s="7">
        <v>10</v>
      </c>
      <c r="G2767" s="7">
        <v>100</v>
      </c>
      <c r="H2767" s="7">
        <v>60</v>
      </c>
      <c r="I2767" s="7">
        <f>SUM(HousingProblemsTbl5[[#This Row],[T7_est109]:[T7_est151]])</f>
        <v>170</v>
      </c>
      <c r="J2767" s="5">
        <f>IFERROR(HousingProblemsTbl5[[#This Row],[Total Rental Units with Severe Housing Problems and Equal to or less than 80% AMI]]/HousingProblemsTbl5[[#This Row],[Total Rental Units Equal to or less than 80% AMI]], "-")</f>
        <v>0.3235294117647059</v>
      </c>
    </row>
    <row r="2768" spans="1:10" x14ac:dyDescent="0.2">
      <c r="A2768">
        <v>13313000501</v>
      </c>
      <c r="B2768" s="7">
        <v>10</v>
      </c>
      <c r="C2768" s="7">
        <v>45</v>
      </c>
      <c r="D2768" s="7">
        <v>85</v>
      </c>
      <c r="E2768" s="7">
        <f>SUM(HousingProblemsTbl5[[#This Row],[T2_est77]:[T2_est91]])</f>
        <v>140</v>
      </c>
      <c r="F2768" s="7">
        <v>10</v>
      </c>
      <c r="G2768" s="7">
        <v>85</v>
      </c>
      <c r="H2768" s="7">
        <v>210</v>
      </c>
      <c r="I2768" s="7">
        <f>SUM(HousingProblemsTbl5[[#This Row],[T7_est109]:[T7_est151]])</f>
        <v>305</v>
      </c>
      <c r="J2768" s="5">
        <f>IFERROR(HousingProblemsTbl5[[#This Row],[Total Rental Units with Severe Housing Problems and Equal to or less than 80% AMI]]/HousingProblemsTbl5[[#This Row],[Total Rental Units Equal to or less than 80% AMI]], "-")</f>
        <v>0.45901639344262296</v>
      </c>
    </row>
    <row r="2769" spans="1:10" x14ac:dyDescent="0.2">
      <c r="A2769">
        <v>13313000502</v>
      </c>
      <c r="B2769" s="7">
        <v>230</v>
      </c>
      <c r="C2769" s="7">
        <v>100</v>
      </c>
      <c r="D2769" s="7">
        <v>4</v>
      </c>
      <c r="E2769" s="7">
        <f>SUM(HousingProblemsTbl5[[#This Row],[T2_est77]:[T2_est91]])</f>
        <v>334</v>
      </c>
      <c r="F2769" s="7">
        <v>340</v>
      </c>
      <c r="G2769" s="7">
        <v>380</v>
      </c>
      <c r="H2769" s="7">
        <v>485</v>
      </c>
      <c r="I2769" s="7">
        <f>SUM(HousingProblemsTbl5[[#This Row],[T7_est109]:[T7_est151]])</f>
        <v>1205</v>
      </c>
      <c r="J2769" s="5">
        <f>IFERROR(HousingProblemsTbl5[[#This Row],[Total Rental Units with Severe Housing Problems and Equal to or less than 80% AMI]]/HousingProblemsTbl5[[#This Row],[Total Rental Units Equal to or less than 80% AMI]], "-")</f>
        <v>0.27717842323651454</v>
      </c>
    </row>
    <row r="2770" spans="1:10" x14ac:dyDescent="0.2">
      <c r="A2770">
        <v>13313000600</v>
      </c>
      <c r="B2770" s="7">
        <v>4</v>
      </c>
      <c r="C2770" s="7">
        <v>15</v>
      </c>
      <c r="D2770" s="7">
        <v>0</v>
      </c>
      <c r="E2770" s="7">
        <f>SUM(HousingProblemsTbl5[[#This Row],[T2_est77]:[T2_est91]])</f>
        <v>19</v>
      </c>
      <c r="F2770" s="7">
        <v>10</v>
      </c>
      <c r="G2770" s="7">
        <v>60</v>
      </c>
      <c r="H2770" s="7">
        <v>30</v>
      </c>
      <c r="I2770" s="7">
        <f>SUM(HousingProblemsTbl5[[#This Row],[T7_est109]:[T7_est151]])</f>
        <v>100</v>
      </c>
      <c r="J2770" s="5">
        <f>IFERROR(HousingProblemsTbl5[[#This Row],[Total Rental Units with Severe Housing Problems and Equal to or less than 80% AMI]]/HousingProblemsTbl5[[#This Row],[Total Rental Units Equal to or less than 80% AMI]], "-")</f>
        <v>0.19</v>
      </c>
    </row>
    <row r="2771" spans="1:10" x14ac:dyDescent="0.2">
      <c r="A2771">
        <v>13313000700</v>
      </c>
      <c r="B2771" s="7">
        <v>50</v>
      </c>
      <c r="C2771" s="7">
        <v>35</v>
      </c>
      <c r="D2771" s="7">
        <v>20</v>
      </c>
      <c r="E2771" s="7">
        <f>SUM(HousingProblemsTbl5[[#This Row],[T2_est77]:[T2_est91]])</f>
        <v>105</v>
      </c>
      <c r="F2771" s="7">
        <v>65</v>
      </c>
      <c r="G2771" s="7">
        <v>55</v>
      </c>
      <c r="H2771" s="7">
        <v>90</v>
      </c>
      <c r="I2771" s="7">
        <f>SUM(HousingProblemsTbl5[[#This Row],[T7_est109]:[T7_est151]])</f>
        <v>210</v>
      </c>
      <c r="J2771" s="5">
        <f>IFERROR(HousingProblemsTbl5[[#This Row],[Total Rental Units with Severe Housing Problems and Equal to or less than 80% AMI]]/HousingProblemsTbl5[[#This Row],[Total Rental Units Equal to or less than 80% AMI]], "-")</f>
        <v>0.5</v>
      </c>
    </row>
    <row r="2772" spans="1:10" x14ac:dyDescent="0.2">
      <c r="A2772">
        <v>13313000801</v>
      </c>
      <c r="B2772" s="7">
        <v>25</v>
      </c>
      <c r="C2772" s="7">
        <v>0</v>
      </c>
      <c r="D2772" s="7">
        <v>0</v>
      </c>
      <c r="E2772" s="7">
        <f>SUM(HousingProblemsTbl5[[#This Row],[T2_est77]:[T2_est91]])</f>
        <v>25</v>
      </c>
      <c r="F2772" s="7">
        <v>25</v>
      </c>
      <c r="G2772" s="7">
        <v>0</v>
      </c>
      <c r="H2772" s="7">
        <v>10</v>
      </c>
      <c r="I2772" s="7">
        <f>SUM(HousingProblemsTbl5[[#This Row],[T7_est109]:[T7_est151]])</f>
        <v>35</v>
      </c>
      <c r="J2772" s="5">
        <f>IFERROR(HousingProblemsTbl5[[#This Row],[Total Rental Units with Severe Housing Problems and Equal to or less than 80% AMI]]/HousingProblemsTbl5[[#This Row],[Total Rental Units Equal to or less than 80% AMI]], "-")</f>
        <v>0.7142857142857143</v>
      </c>
    </row>
    <row r="2773" spans="1:10" x14ac:dyDescent="0.2">
      <c r="A2773">
        <v>13313000802</v>
      </c>
      <c r="B2773" s="7">
        <v>50</v>
      </c>
      <c r="C2773" s="7">
        <v>45</v>
      </c>
      <c r="D2773" s="7">
        <v>0</v>
      </c>
      <c r="E2773" s="7">
        <f>SUM(HousingProblemsTbl5[[#This Row],[T2_est77]:[T2_est91]])</f>
        <v>95</v>
      </c>
      <c r="F2773" s="7">
        <v>65</v>
      </c>
      <c r="G2773" s="7">
        <v>45</v>
      </c>
      <c r="H2773" s="7">
        <v>130</v>
      </c>
      <c r="I2773" s="7">
        <f>SUM(HousingProblemsTbl5[[#This Row],[T7_est109]:[T7_est151]])</f>
        <v>240</v>
      </c>
      <c r="J2773" s="5">
        <f>IFERROR(HousingProblemsTbl5[[#This Row],[Total Rental Units with Severe Housing Problems and Equal to or less than 80% AMI]]/HousingProblemsTbl5[[#This Row],[Total Rental Units Equal to or less than 80% AMI]], "-")</f>
        <v>0.39583333333333331</v>
      </c>
    </row>
    <row r="2774" spans="1:10" x14ac:dyDescent="0.2">
      <c r="A2774">
        <v>13313000900</v>
      </c>
      <c r="B2774" s="7">
        <v>50</v>
      </c>
      <c r="C2774" s="7">
        <v>0</v>
      </c>
      <c r="D2774" s="7">
        <v>0</v>
      </c>
      <c r="E2774" s="7">
        <f>SUM(HousingProblemsTbl5[[#This Row],[T2_est77]:[T2_est91]])</f>
        <v>50</v>
      </c>
      <c r="F2774" s="7">
        <v>50</v>
      </c>
      <c r="G2774" s="7">
        <v>65</v>
      </c>
      <c r="H2774" s="7">
        <v>90</v>
      </c>
      <c r="I2774" s="7">
        <f>SUM(HousingProblemsTbl5[[#This Row],[T7_est109]:[T7_est151]])</f>
        <v>205</v>
      </c>
      <c r="J2774" s="5">
        <f>IFERROR(HousingProblemsTbl5[[#This Row],[Total Rental Units with Severe Housing Problems and Equal to or less than 80% AMI]]/HousingProblemsTbl5[[#This Row],[Total Rental Units Equal to or less than 80% AMI]], "-")</f>
        <v>0.24390243902439024</v>
      </c>
    </row>
    <row r="2775" spans="1:10" x14ac:dyDescent="0.2">
      <c r="A2775">
        <v>13313001000</v>
      </c>
      <c r="B2775" s="7">
        <v>70</v>
      </c>
      <c r="C2775" s="7">
        <v>60</v>
      </c>
      <c r="D2775" s="7">
        <v>0</v>
      </c>
      <c r="E2775" s="7">
        <f>SUM(HousingProblemsTbl5[[#This Row],[T2_est77]:[T2_est91]])</f>
        <v>130</v>
      </c>
      <c r="F2775" s="7">
        <v>115</v>
      </c>
      <c r="G2775" s="7">
        <v>90</v>
      </c>
      <c r="H2775" s="7">
        <v>65</v>
      </c>
      <c r="I2775" s="7">
        <f>SUM(HousingProblemsTbl5[[#This Row],[T7_est109]:[T7_est151]])</f>
        <v>270</v>
      </c>
      <c r="J2775" s="5">
        <f>IFERROR(HousingProblemsTbl5[[#This Row],[Total Rental Units with Severe Housing Problems and Equal to or less than 80% AMI]]/HousingProblemsTbl5[[#This Row],[Total Rental Units Equal to or less than 80% AMI]], "-")</f>
        <v>0.48148148148148145</v>
      </c>
    </row>
    <row r="2776" spans="1:10" x14ac:dyDescent="0.2">
      <c r="A2776">
        <v>13313001100</v>
      </c>
      <c r="B2776" s="7">
        <v>75</v>
      </c>
      <c r="C2776" s="7">
        <v>120</v>
      </c>
      <c r="D2776" s="7">
        <v>0</v>
      </c>
      <c r="E2776" s="7">
        <f>SUM(HousingProblemsTbl5[[#This Row],[T2_est77]:[T2_est91]])</f>
        <v>195</v>
      </c>
      <c r="F2776" s="7">
        <v>95</v>
      </c>
      <c r="G2776" s="7">
        <v>155</v>
      </c>
      <c r="H2776" s="7">
        <v>80</v>
      </c>
      <c r="I2776" s="7">
        <f>SUM(HousingProblemsTbl5[[#This Row],[T7_est109]:[T7_est151]])</f>
        <v>330</v>
      </c>
      <c r="J2776" s="5">
        <f>IFERROR(HousingProblemsTbl5[[#This Row],[Total Rental Units with Severe Housing Problems and Equal to or less than 80% AMI]]/HousingProblemsTbl5[[#This Row],[Total Rental Units Equal to or less than 80% AMI]], "-")</f>
        <v>0.59090909090909094</v>
      </c>
    </row>
    <row r="2777" spans="1:10" x14ac:dyDescent="0.2">
      <c r="A2777">
        <v>13313001200</v>
      </c>
      <c r="B2777" s="7">
        <v>70</v>
      </c>
      <c r="C2777" s="7">
        <v>50</v>
      </c>
      <c r="D2777" s="7">
        <v>55</v>
      </c>
      <c r="E2777" s="7">
        <f>SUM(HousingProblemsTbl5[[#This Row],[T2_est77]:[T2_est91]])</f>
        <v>175</v>
      </c>
      <c r="F2777" s="7">
        <v>140</v>
      </c>
      <c r="G2777" s="7">
        <v>290</v>
      </c>
      <c r="H2777" s="7">
        <v>140</v>
      </c>
      <c r="I2777" s="7">
        <f>SUM(HousingProblemsTbl5[[#This Row],[T7_est109]:[T7_est151]])</f>
        <v>570</v>
      </c>
      <c r="J2777" s="5">
        <f>IFERROR(HousingProblemsTbl5[[#This Row],[Total Rental Units with Severe Housing Problems and Equal to or less than 80% AMI]]/HousingProblemsTbl5[[#This Row],[Total Rental Units Equal to or less than 80% AMI]], "-")</f>
        <v>0.30701754385964913</v>
      </c>
    </row>
    <row r="2778" spans="1:10" x14ac:dyDescent="0.2">
      <c r="A2778">
        <v>13313001300</v>
      </c>
      <c r="B2778" s="7">
        <v>80</v>
      </c>
      <c r="C2778" s="7">
        <v>30</v>
      </c>
      <c r="D2778" s="7">
        <v>15</v>
      </c>
      <c r="E2778" s="7">
        <f>SUM(HousingProblemsTbl5[[#This Row],[T2_est77]:[T2_est91]])</f>
        <v>125</v>
      </c>
      <c r="F2778" s="7">
        <v>110</v>
      </c>
      <c r="G2778" s="7">
        <v>210</v>
      </c>
      <c r="H2778" s="7">
        <v>325</v>
      </c>
      <c r="I2778" s="7">
        <f>SUM(HousingProblemsTbl5[[#This Row],[T7_est109]:[T7_est151]])</f>
        <v>645</v>
      </c>
      <c r="J2778" s="5">
        <f>IFERROR(HousingProblemsTbl5[[#This Row],[Total Rental Units with Severe Housing Problems and Equal to or less than 80% AMI]]/HousingProblemsTbl5[[#This Row],[Total Rental Units Equal to or less than 80% AMI]], "-")</f>
        <v>0.19379844961240311</v>
      </c>
    </row>
    <row r="2779" spans="1:10" x14ac:dyDescent="0.2">
      <c r="A2779">
        <v>13313001400</v>
      </c>
      <c r="B2779" s="7">
        <v>0</v>
      </c>
      <c r="C2779" s="7">
        <v>45</v>
      </c>
      <c r="D2779" s="7">
        <v>0</v>
      </c>
      <c r="E2779" s="7">
        <f>SUM(HousingProblemsTbl5[[#This Row],[T2_est77]:[T2_est91]])</f>
        <v>45</v>
      </c>
      <c r="F2779" s="7">
        <v>20</v>
      </c>
      <c r="G2779" s="7">
        <v>45</v>
      </c>
      <c r="H2779" s="7">
        <v>150</v>
      </c>
      <c r="I2779" s="7">
        <f>SUM(HousingProblemsTbl5[[#This Row],[T7_est109]:[T7_est151]])</f>
        <v>215</v>
      </c>
      <c r="J2779" s="5">
        <f>IFERROR(HousingProblemsTbl5[[#This Row],[Total Rental Units with Severe Housing Problems and Equal to or less than 80% AMI]]/HousingProblemsTbl5[[#This Row],[Total Rental Units Equal to or less than 80% AMI]], "-")</f>
        <v>0.20930232558139536</v>
      </c>
    </row>
    <row r="2780" spans="1:10" x14ac:dyDescent="0.2">
      <c r="A2780">
        <v>13313001500</v>
      </c>
      <c r="B2780" s="7">
        <v>90</v>
      </c>
      <c r="C2780" s="7">
        <v>50</v>
      </c>
      <c r="D2780" s="7">
        <v>65</v>
      </c>
      <c r="E2780" s="7">
        <f>SUM(HousingProblemsTbl5[[#This Row],[T2_est77]:[T2_est91]])</f>
        <v>205</v>
      </c>
      <c r="F2780" s="7">
        <v>165</v>
      </c>
      <c r="G2780" s="7">
        <v>165</v>
      </c>
      <c r="H2780" s="7">
        <v>270</v>
      </c>
      <c r="I2780" s="7">
        <f>SUM(HousingProblemsTbl5[[#This Row],[T7_est109]:[T7_est151]])</f>
        <v>600</v>
      </c>
      <c r="J2780" s="5">
        <f>IFERROR(HousingProblemsTbl5[[#This Row],[Total Rental Units with Severe Housing Problems and Equal to or less than 80% AMI]]/HousingProblemsTbl5[[#This Row],[Total Rental Units Equal to or less than 80% AMI]], "-")</f>
        <v>0.34166666666666667</v>
      </c>
    </row>
    <row r="2781" spans="1:10" x14ac:dyDescent="0.2">
      <c r="A2781">
        <v>13315960100</v>
      </c>
      <c r="B2781" s="7">
        <v>35</v>
      </c>
      <c r="C2781" s="7">
        <v>0</v>
      </c>
      <c r="D2781" s="7">
        <v>4</v>
      </c>
      <c r="E2781" s="7">
        <f>SUM(HousingProblemsTbl5[[#This Row],[T2_est77]:[T2_est91]])</f>
        <v>39</v>
      </c>
      <c r="F2781" s="7">
        <v>80</v>
      </c>
      <c r="G2781" s="7">
        <v>30</v>
      </c>
      <c r="H2781" s="7">
        <v>45</v>
      </c>
      <c r="I2781" s="7">
        <f>SUM(HousingProblemsTbl5[[#This Row],[T7_est109]:[T7_est151]])</f>
        <v>155</v>
      </c>
      <c r="J2781" s="5">
        <f>IFERROR(HousingProblemsTbl5[[#This Row],[Total Rental Units with Severe Housing Problems and Equal to or less than 80% AMI]]/HousingProblemsTbl5[[#This Row],[Total Rental Units Equal to or less than 80% AMI]], "-")</f>
        <v>0.25161290322580643</v>
      </c>
    </row>
    <row r="2782" spans="1:10" x14ac:dyDescent="0.2">
      <c r="A2782">
        <v>13315960200</v>
      </c>
      <c r="B2782" s="7">
        <v>20</v>
      </c>
      <c r="C2782" s="7">
        <v>0</v>
      </c>
      <c r="D2782" s="7">
        <v>0</v>
      </c>
      <c r="E2782" s="7">
        <f>SUM(HousingProblemsTbl5[[#This Row],[T2_est77]:[T2_est91]])</f>
        <v>20</v>
      </c>
      <c r="F2782" s="7">
        <v>25</v>
      </c>
      <c r="G2782" s="7">
        <v>10</v>
      </c>
      <c r="H2782" s="7">
        <v>4</v>
      </c>
      <c r="I2782" s="7">
        <f>SUM(HousingProblemsTbl5[[#This Row],[T7_est109]:[T7_est151]])</f>
        <v>39</v>
      </c>
      <c r="J2782" s="5">
        <f>IFERROR(HousingProblemsTbl5[[#This Row],[Total Rental Units with Severe Housing Problems and Equal to or less than 80% AMI]]/HousingProblemsTbl5[[#This Row],[Total Rental Units Equal to or less than 80% AMI]], "-")</f>
        <v>0.51282051282051277</v>
      </c>
    </row>
    <row r="2783" spans="1:10" x14ac:dyDescent="0.2">
      <c r="A2783">
        <v>13315960300</v>
      </c>
      <c r="B2783" s="7">
        <v>4</v>
      </c>
      <c r="C2783" s="7">
        <v>0</v>
      </c>
      <c r="D2783" s="7">
        <v>0</v>
      </c>
      <c r="E2783" s="7">
        <f>SUM(HousingProblemsTbl5[[#This Row],[T2_est77]:[T2_est91]])</f>
        <v>4</v>
      </c>
      <c r="F2783" s="7">
        <v>4</v>
      </c>
      <c r="G2783" s="7">
        <v>10</v>
      </c>
      <c r="H2783" s="7">
        <v>4</v>
      </c>
      <c r="I2783" s="7">
        <f>SUM(HousingProblemsTbl5[[#This Row],[T7_est109]:[T7_est151]])</f>
        <v>18</v>
      </c>
      <c r="J2783" s="5">
        <f>IFERROR(HousingProblemsTbl5[[#This Row],[Total Rental Units with Severe Housing Problems and Equal to or less than 80% AMI]]/HousingProblemsTbl5[[#This Row],[Total Rental Units Equal to or less than 80% AMI]], "-")</f>
        <v>0.22222222222222221</v>
      </c>
    </row>
    <row r="2784" spans="1:10" x14ac:dyDescent="0.2">
      <c r="A2784">
        <v>13315960400</v>
      </c>
      <c r="B2784" s="7">
        <v>10</v>
      </c>
      <c r="C2784" s="7">
        <v>30</v>
      </c>
      <c r="D2784" s="7">
        <v>0</v>
      </c>
      <c r="E2784" s="7">
        <f>SUM(HousingProblemsTbl5[[#This Row],[T2_est77]:[T2_est91]])</f>
        <v>40</v>
      </c>
      <c r="F2784" s="7">
        <v>110</v>
      </c>
      <c r="G2784" s="7">
        <v>40</v>
      </c>
      <c r="H2784" s="7">
        <v>45</v>
      </c>
      <c r="I2784" s="7">
        <f>SUM(HousingProblemsTbl5[[#This Row],[T7_est109]:[T7_est151]])</f>
        <v>195</v>
      </c>
      <c r="J2784" s="5">
        <f>IFERROR(HousingProblemsTbl5[[#This Row],[Total Rental Units with Severe Housing Problems and Equal to or less than 80% AMI]]/HousingProblemsTbl5[[#This Row],[Total Rental Units Equal to or less than 80% AMI]], "-")</f>
        <v>0.20512820512820512</v>
      </c>
    </row>
    <row r="2785" spans="1:10" x14ac:dyDescent="0.2">
      <c r="A2785">
        <v>13317010101</v>
      </c>
      <c r="B2785" s="7">
        <v>20</v>
      </c>
      <c r="C2785" s="7">
        <v>4</v>
      </c>
      <c r="D2785" s="7">
        <v>0</v>
      </c>
      <c r="E2785" s="7">
        <f>SUM(HousingProblemsTbl5[[#This Row],[T2_est77]:[T2_est91]])</f>
        <v>24</v>
      </c>
      <c r="F2785" s="7">
        <v>35</v>
      </c>
      <c r="G2785" s="7">
        <v>30</v>
      </c>
      <c r="H2785" s="7">
        <v>70</v>
      </c>
      <c r="I2785" s="7">
        <f>SUM(HousingProblemsTbl5[[#This Row],[T7_est109]:[T7_est151]])</f>
        <v>135</v>
      </c>
      <c r="J2785" s="5">
        <f>IFERROR(HousingProblemsTbl5[[#This Row],[Total Rental Units with Severe Housing Problems and Equal to or less than 80% AMI]]/HousingProblemsTbl5[[#This Row],[Total Rental Units Equal to or less than 80% AMI]], "-")</f>
        <v>0.17777777777777778</v>
      </c>
    </row>
    <row r="2786" spans="1:10" x14ac:dyDescent="0.2">
      <c r="A2786">
        <v>13317010102</v>
      </c>
      <c r="B2786" s="7">
        <v>40</v>
      </c>
      <c r="C2786" s="7">
        <v>15</v>
      </c>
      <c r="D2786" s="7">
        <v>0</v>
      </c>
      <c r="E2786" s="7">
        <f>SUM(HousingProblemsTbl5[[#This Row],[T2_est77]:[T2_est91]])</f>
        <v>55</v>
      </c>
      <c r="F2786" s="7">
        <v>145</v>
      </c>
      <c r="G2786" s="7">
        <v>20</v>
      </c>
      <c r="H2786" s="7">
        <v>4</v>
      </c>
      <c r="I2786" s="7">
        <f>SUM(HousingProblemsTbl5[[#This Row],[T7_est109]:[T7_est151]])</f>
        <v>169</v>
      </c>
      <c r="J2786" s="5">
        <f>IFERROR(HousingProblemsTbl5[[#This Row],[Total Rental Units with Severe Housing Problems and Equal to or less than 80% AMI]]/HousingProblemsTbl5[[#This Row],[Total Rental Units Equal to or less than 80% AMI]], "-")</f>
        <v>0.32544378698224852</v>
      </c>
    </row>
    <row r="2787" spans="1:10" x14ac:dyDescent="0.2">
      <c r="A2787">
        <v>13317010301</v>
      </c>
      <c r="B2787" s="7">
        <v>0</v>
      </c>
      <c r="C2787" s="7">
        <v>0</v>
      </c>
      <c r="D2787" s="7">
        <v>0</v>
      </c>
      <c r="E2787" s="7">
        <f>SUM(HousingProblemsTbl5[[#This Row],[T2_est77]:[T2_est91]])</f>
        <v>0</v>
      </c>
      <c r="F2787" s="7">
        <v>4</v>
      </c>
      <c r="G2787" s="7">
        <v>40</v>
      </c>
      <c r="H2787" s="7">
        <v>90</v>
      </c>
      <c r="I2787" s="7">
        <f>SUM(HousingProblemsTbl5[[#This Row],[T7_est109]:[T7_est151]])</f>
        <v>134</v>
      </c>
      <c r="J2787" s="5">
        <f>IFERROR(HousingProblemsTbl5[[#This Row],[Total Rental Units with Severe Housing Problems and Equal to or less than 80% AMI]]/HousingProblemsTbl5[[#This Row],[Total Rental Units Equal to or less than 80% AMI]], "-")</f>
        <v>0</v>
      </c>
    </row>
    <row r="2788" spans="1:10" x14ac:dyDescent="0.2">
      <c r="A2788">
        <v>13317010302</v>
      </c>
      <c r="B2788" s="7">
        <v>220</v>
      </c>
      <c r="C2788" s="7">
        <v>20</v>
      </c>
      <c r="D2788" s="7">
        <v>0</v>
      </c>
      <c r="E2788" s="7">
        <f>SUM(HousingProblemsTbl5[[#This Row],[T2_est77]:[T2_est91]])</f>
        <v>240</v>
      </c>
      <c r="F2788" s="7">
        <v>245</v>
      </c>
      <c r="G2788" s="7">
        <v>215</v>
      </c>
      <c r="H2788" s="7">
        <v>110</v>
      </c>
      <c r="I2788" s="7">
        <f>SUM(HousingProblemsTbl5[[#This Row],[T7_est109]:[T7_est151]])</f>
        <v>570</v>
      </c>
      <c r="J2788" s="5">
        <f>IFERROR(HousingProblemsTbl5[[#This Row],[Total Rental Units with Severe Housing Problems and Equal to or less than 80% AMI]]/HousingProblemsTbl5[[#This Row],[Total Rental Units Equal to or less than 80% AMI]], "-")</f>
        <v>0.42105263157894735</v>
      </c>
    </row>
    <row r="2789" spans="1:10" x14ac:dyDescent="0.2">
      <c r="A2789">
        <v>13319960200</v>
      </c>
      <c r="B2789" s="7">
        <v>35</v>
      </c>
      <c r="C2789" s="7">
        <v>25</v>
      </c>
      <c r="D2789" s="7">
        <v>0</v>
      </c>
      <c r="E2789" s="7">
        <f>SUM(HousingProblemsTbl5[[#This Row],[T2_est77]:[T2_est91]])</f>
        <v>60</v>
      </c>
      <c r="F2789" s="7">
        <v>35</v>
      </c>
      <c r="G2789" s="7">
        <v>55</v>
      </c>
      <c r="H2789" s="7">
        <v>40</v>
      </c>
      <c r="I2789" s="7">
        <f>SUM(HousingProblemsTbl5[[#This Row],[T7_est109]:[T7_est151]])</f>
        <v>130</v>
      </c>
      <c r="J2789" s="5">
        <f>IFERROR(HousingProblemsTbl5[[#This Row],[Total Rental Units with Severe Housing Problems and Equal to or less than 80% AMI]]/HousingProblemsTbl5[[#This Row],[Total Rental Units Equal to or less than 80% AMI]], "-")</f>
        <v>0.46153846153846156</v>
      </c>
    </row>
    <row r="2790" spans="1:10" x14ac:dyDescent="0.2">
      <c r="A2790">
        <v>13319960300</v>
      </c>
      <c r="B2790" s="7">
        <v>70</v>
      </c>
      <c r="C2790" s="7">
        <v>30</v>
      </c>
      <c r="D2790" s="7">
        <v>20</v>
      </c>
      <c r="E2790" s="7">
        <f>SUM(HousingProblemsTbl5[[#This Row],[T2_est77]:[T2_est91]])</f>
        <v>120</v>
      </c>
      <c r="F2790" s="7">
        <v>180</v>
      </c>
      <c r="G2790" s="7">
        <v>45</v>
      </c>
      <c r="H2790" s="7">
        <v>50</v>
      </c>
      <c r="I2790" s="7">
        <f>SUM(HousingProblemsTbl5[[#This Row],[T7_est109]:[T7_est151]])</f>
        <v>275</v>
      </c>
      <c r="J2790" s="5">
        <f>IFERROR(HousingProblemsTbl5[[#This Row],[Total Rental Units with Severe Housing Problems and Equal to or less than 80% AMI]]/HousingProblemsTbl5[[#This Row],[Total Rental Units Equal to or less than 80% AMI]], "-")</f>
        <v>0.43636363636363634</v>
      </c>
    </row>
    <row r="2791" spans="1:10" x14ac:dyDescent="0.2">
      <c r="A2791">
        <v>13319960400</v>
      </c>
      <c r="B2791" s="7">
        <v>35</v>
      </c>
      <c r="C2791" s="7">
        <v>4</v>
      </c>
      <c r="D2791" s="7">
        <v>10</v>
      </c>
      <c r="E2791" s="7">
        <f>SUM(HousingProblemsTbl5[[#This Row],[T2_est77]:[T2_est91]])</f>
        <v>49</v>
      </c>
      <c r="F2791" s="7">
        <v>45</v>
      </c>
      <c r="G2791" s="7">
        <v>25</v>
      </c>
      <c r="H2791" s="7">
        <v>40</v>
      </c>
      <c r="I2791" s="7">
        <f>SUM(HousingProblemsTbl5[[#This Row],[T7_est109]:[T7_est151]])</f>
        <v>110</v>
      </c>
      <c r="J2791" s="5">
        <f>IFERROR(HousingProblemsTbl5[[#This Row],[Total Rental Units with Severe Housing Problems and Equal to or less than 80% AMI]]/HousingProblemsTbl5[[#This Row],[Total Rental Units Equal to or less than 80% AMI]], "-")</f>
        <v>0.44545454545454544</v>
      </c>
    </row>
    <row r="2792" spans="1:10" x14ac:dyDescent="0.2">
      <c r="A2792">
        <v>13321950100</v>
      </c>
      <c r="B2792" s="7">
        <v>85</v>
      </c>
      <c r="C2792" s="7">
        <v>25</v>
      </c>
      <c r="D2792" s="7">
        <v>0</v>
      </c>
      <c r="E2792" s="7">
        <f>SUM(HousingProblemsTbl5[[#This Row],[T2_est77]:[T2_est91]])</f>
        <v>110</v>
      </c>
      <c r="F2792" s="7">
        <v>105</v>
      </c>
      <c r="G2792" s="7">
        <v>50</v>
      </c>
      <c r="H2792" s="7">
        <v>40</v>
      </c>
      <c r="I2792" s="7">
        <f>SUM(HousingProblemsTbl5[[#This Row],[T7_est109]:[T7_est151]])</f>
        <v>195</v>
      </c>
      <c r="J2792" s="5">
        <f>IFERROR(HousingProblemsTbl5[[#This Row],[Total Rental Units with Severe Housing Problems and Equal to or less than 80% AMI]]/HousingProblemsTbl5[[#This Row],[Total Rental Units Equal to or less than 80% AMI]], "-")</f>
        <v>0.5641025641025641</v>
      </c>
    </row>
    <row r="2793" spans="1:10" x14ac:dyDescent="0.2">
      <c r="A2793">
        <v>13321950201</v>
      </c>
      <c r="B2793" s="7">
        <v>0</v>
      </c>
      <c r="C2793" s="7">
        <v>0</v>
      </c>
      <c r="D2793" s="7">
        <v>0</v>
      </c>
      <c r="E2793" s="7">
        <f>SUM(HousingProblemsTbl5[[#This Row],[T2_est77]:[T2_est91]])</f>
        <v>0</v>
      </c>
      <c r="F2793" s="7">
        <v>0</v>
      </c>
      <c r="G2793" s="7">
        <v>0</v>
      </c>
      <c r="H2793" s="7">
        <v>0</v>
      </c>
      <c r="I2793" s="7">
        <f>SUM(HousingProblemsTbl5[[#This Row],[T7_est109]:[T7_est151]])</f>
        <v>0</v>
      </c>
      <c r="J2793" s="5" t="str">
        <f>IFERROR(HousingProblemsTbl5[[#This Row],[Total Rental Units with Severe Housing Problems and Equal to or less than 80% AMI]]/HousingProblemsTbl5[[#This Row],[Total Rental Units Equal to or less than 80% AMI]], "-")</f>
        <v>-</v>
      </c>
    </row>
    <row r="2794" spans="1:10" x14ac:dyDescent="0.2">
      <c r="A2794">
        <v>13321950202</v>
      </c>
      <c r="B2794" s="7">
        <v>235</v>
      </c>
      <c r="C2794" s="7">
        <v>35</v>
      </c>
      <c r="D2794" s="7">
        <v>0</v>
      </c>
      <c r="E2794" s="7">
        <f>SUM(HousingProblemsTbl5[[#This Row],[T2_est77]:[T2_est91]])</f>
        <v>270</v>
      </c>
      <c r="F2794" s="7">
        <v>255</v>
      </c>
      <c r="G2794" s="7">
        <v>215</v>
      </c>
      <c r="H2794" s="7">
        <v>0</v>
      </c>
      <c r="I2794" s="7">
        <f>SUM(HousingProblemsTbl5[[#This Row],[T7_est109]:[T7_est151]])</f>
        <v>470</v>
      </c>
      <c r="J2794" s="5">
        <f>IFERROR(HousingProblemsTbl5[[#This Row],[Total Rental Units with Severe Housing Problems and Equal to or less than 80% AMI]]/HousingProblemsTbl5[[#This Row],[Total Rental Units Equal to or less than 80% AMI]], "-")</f>
        <v>0.57446808510638303</v>
      </c>
    </row>
    <row r="2795" spans="1:10" x14ac:dyDescent="0.2">
      <c r="A2795">
        <v>13321950400</v>
      </c>
      <c r="B2795" s="7">
        <v>35</v>
      </c>
      <c r="C2795" s="7">
        <v>4</v>
      </c>
      <c r="D2795" s="7">
        <v>0</v>
      </c>
      <c r="E2795" s="7">
        <f>SUM(HousingProblemsTbl5[[#This Row],[T2_est77]:[T2_est91]])</f>
        <v>39</v>
      </c>
      <c r="F2795" s="7">
        <v>75</v>
      </c>
      <c r="G2795" s="7">
        <v>75</v>
      </c>
      <c r="H2795" s="7">
        <v>65</v>
      </c>
      <c r="I2795" s="7">
        <f>SUM(HousingProblemsTbl5[[#This Row],[T7_est109]:[T7_est151]])</f>
        <v>215</v>
      </c>
      <c r="J2795" s="5">
        <f>IFERROR(HousingProblemsTbl5[[#This Row],[Total Rental Units with Severe Housing Problems and Equal to or less than 80% AMI]]/HousingProblemsTbl5[[#This Row],[Total Rental Units Equal to or less than 80% AMI]], "-")</f>
        <v>0.18139534883720931</v>
      </c>
    </row>
    <row r="2796" spans="1:10" x14ac:dyDescent="0.2">
      <c r="A2796">
        <v>13321950500</v>
      </c>
      <c r="B2796" s="7">
        <v>35</v>
      </c>
      <c r="C2796" s="7">
        <v>0</v>
      </c>
      <c r="D2796" s="7">
        <v>0</v>
      </c>
      <c r="E2796" s="7">
        <f>SUM(HousingProblemsTbl5[[#This Row],[T2_est77]:[T2_est91]])</f>
        <v>35</v>
      </c>
      <c r="F2796" s="7">
        <v>75</v>
      </c>
      <c r="G2796" s="7">
        <v>140</v>
      </c>
      <c r="H2796" s="7">
        <v>135</v>
      </c>
      <c r="I2796" s="7">
        <f>SUM(HousingProblemsTbl5[[#This Row],[T7_est109]:[T7_est151]])</f>
        <v>350</v>
      </c>
      <c r="J2796" s="5">
        <f>IFERROR(HousingProblemsTbl5[[#This Row],[Total Rental Units with Severe Housing Problems and Equal to or less than 80% AMI]]/HousingProblemsTbl5[[#This Row],[Total Rental Units Equal to or less than 80% AMI]], "-")</f>
        <v>0.1</v>
      </c>
    </row>
    <row r="2797" spans="1:10" x14ac:dyDescent="0.2">
      <c r="A2797">
        <v>13321950600</v>
      </c>
      <c r="B2797" s="7">
        <v>15</v>
      </c>
      <c r="C2797" s="7">
        <v>0</v>
      </c>
      <c r="D2797" s="7">
        <v>0</v>
      </c>
      <c r="E2797" s="7">
        <f>SUM(HousingProblemsTbl5[[#This Row],[T2_est77]:[T2_est91]])</f>
        <v>15</v>
      </c>
      <c r="F2797" s="7">
        <v>25</v>
      </c>
      <c r="G2797" s="7">
        <v>25</v>
      </c>
      <c r="H2797" s="7">
        <v>45</v>
      </c>
      <c r="I2797" s="7">
        <f>SUM(HousingProblemsTbl5[[#This Row],[T7_est109]:[T7_est151]])</f>
        <v>95</v>
      </c>
      <c r="J2797" s="5">
        <f>IFERROR(HousingProblemsTbl5[[#This Row],[Total Rental Units with Severe Housing Problems and Equal to or less than 80% AMI]]/HousingProblemsTbl5[[#This Row],[Total Rental Units Equal to or less than 80% AMI]], "-")</f>
        <v>0.15789473684210525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7967-0FD3-4C96-BF62-227900E4EF54}">
  <dimension ref="A1:D160"/>
  <sheetViews>
    <sheetView topLeftCell="A119" workbookViewId="0">
      <selection activeCell="K151" sqref="K151"/>
    </sheetView>
  </sheetViews>
  <sheetFormatPr baseColWidth="10" defaultColWidth="8.83203125" defaultRowHeight="15" x14ac:dyDescent="0.2"/>
  <cols>
    <col min="1" max="1" width="28.5" bestFit="1" customWidth="1"/>
    <col min="2" max="2" width="28.5" customWidth="1"/>
    <col min="3" max="3" width="11.1640625" customWidth="1"/>
    <col min="4" max="4" width="13.5" style="5" bestFit="1" customWidth="1"/>
  </cols>
  <sheetData>
    <row r="1" spans="1:4" s="1" customFormat="1" ht="48" x14ac:dyDescent="0.2">
      <c r="A1" s="1" t="s">
        <v>32</v>
      </c>
      <c r="B1" s="1" t="s">
        <v>563</v>
      </c>
      <c r="C1" s="6" t="s">
        <v>550</v>
      </c>
      <c r="D1" s="1" t="s">
        <v>551</v>
      </c>
    </row>
    <row r="2" spans="1:4" x14ac:dyDescent="0.2">
      <c r="A2" t="s">
        <v>564</v>
      </c>
      <c r="C2" s="5">
        <v>9.9536093320955026E-4</v>
      </c>
      <c r="D2" s="5" t="s">
        <v>561</v>
      </c>
    </row>
    <row r="3" spans="1:4" x14ac:dyDescent="0.2">
      <c r="A3" t="s">
        <v>565</v>
      </c>
      <c r="C3" s="5">
        <v>1.7986186897109955E-4</v>
      </c>
      <c r="D3" s="5" t="s">
        <v>562</v>
      </c>
    </row>
    <row r="4" spans="1:4" x14ac:dyDescent="0.2">
      <c r="A4" t="s">
        <v>566</v>
      </c>
      <c r="C4" s="5">
        <v>-1.9286709663522547E-3</v>
      </c>
      <c r="D4" s="5" t="s">
        <v>561</v>
      </c>
    </row>
    <row r="5" spans="1:4" x14ac:dyDescent="0.2">
      <c r="A5" t="s">
        <v>567</v>
      </c>
      <c r="C5" s="5">
        <v>-2.7903695942116429E-2</v>
      </c>
      <c r="D5" s="5" t="s">
        <v>562</v>
      </c>
    </row>
    <row r="6" spans="1:4" x14ac:dyDescent="0.2">
      <c r="A6" t="s">
        <v>568</v>
      </c>
      <c r="C6" s="5">
        <v>-1.0421394781511106E-2</v>
      </c>
      <c r="D6" s="5" t="s">
        <v>562</v>
      </c>
    </row>
    <row r="7" spans="1:4" x14ac:dyDescent="0.2">
      <c r="A7" t="s">
        <v>569</v>
      </c>
      <c r="C7" s="5">
        <v>-7.8105415708306369E-3</v>
      </c>
      <c r="D7" s="5" t="s">
        <v>562</v>
      </c>
    </row>
    <row r="8" spans="1:4" x14ac:dyDescent="0.2">
      <c r="A8" t="s">
        <v>570</v>
      </c>
      <c r="C8" s="5">
        <v>2.230070811320831E-2</v>
      </c>
      <c r="D8" s="5" t="s">
        <v>561</v>
      </c>
    </row>
    <row r="9" spans="1:4" x14ac:dyDescent="0.2">
      <c r="A9" t="s">
        <v>571</v>
      </c>
      <c r="C9" s="5">
        <v>1.3483093974935719E-2</v>
      </c>
      <c r="D9" s="5" t="s">
        <v>561</v>
      </c>
    </row>
    <row r="10" spans="1:4" x14ac:dyDescent="0.2">
      <c r="A10" t="s">
        <v>572</v>
      </c>
      <c r="C10" s="5">
        <v>1.6990673385019577E-3</v>
      </c>
      <c r="D10" s="5" t="s">
        <v>562</v>
      </c>
    </row>
    <row r="11" spans="1:4" x14ac:dyDescent="0.2">
      <c r="A11" t="s">
        <v>573</v>
      </c>
      <c r="C11" s="5">
        <v>-1.4381608040218272E-2</v>
      </c>
      <c r="D11" s="5" t="s">
        <v>562</v>
      </c>
    </row>
    <row r="12" spans="1:4" x14ac:dyDescent="0.2">
      <c r="A12" t="s">
        <v>574</v>
      </c>
      <c r="C12" s="5">
        <v>7.0185770032777798E-3</v>
      </c>
      <c r="D12" s="5" t="s">
        <v>561</v>
      </c>
    </row>
    <row r="13" spans="1:4" x14ac:dyDescent="0.2">
      <c r="A13" t="s">
        <v>575</v>
      </c>
      <c r="C13" s="5">
        <v>-5.5025155809722481E-3</v>
      </c>
      <c r="D13" s="5" t="s">
        <v>562</v>
      </c>
    </row>
    <row r="14" spans="1:4" x14ac:dyDescent="0.2">
      <c r="A14" t="s">
        <v>576</v>
      </c>
      <c r="C14" s="5">
        <v>-8.5197202851603673E-3</v>
      </c>
      <c r="D14" s="5" t="s">
        <v>561</v>
      </c>
    </row>
    <row r="15" spans="1:4" x14ac:dyDescent="0.2">
      <c r="A15" t="s">
        <v>577</v>
      </c>
      <c r="C15" s="5">
        <v>1.3555113852978961E-2</v>
      </c>
      <c r="D15" s="5" t="s">
        <v>562</v>
      </c>
    </row>
    <row r="16" spans="1:4" x14ac:dyDescent="0.2">
      <c r="A16" t="s">
        <v>578</v>
      </c>
      <c r="C16" s="5">
        <v>6.5374651658115804E-2</v>
      </c>
      <c r="D16" s="5" t="s">
        <v>561</v>
      </c>
    </row>
    <row r="17" spans="1:4" x14ac:dyDescent="0.2">
      <c r="A17" t="s">
        <v>579</v>
      </c>
      <c r="C17" s="5">
        <v>2.1183742735306318E-2</v>
      </c>
      <c r="D17" s="5" t="s">
        <v>561</v>
      </c>
    </row>
    <row r="18" spans="1:4" x14ac:dyDescent="0.2">
      <c r="A18" t="s">
        <v>580</v>
      </c>
      <c r="C18" s="5">
        <v>2.4830880994049769E-2</v>
      </c>
      <c r="D18" s="5" t="s">
        <v>561</v>
      </c>
    </row>
    <row r="19" spans="1:4" x14ac:dyDescent="0.2">
      <c r="A19" t="s">
        <v>581</v>
      </c>
      <c r="C19" s="5">
        <v>1.6569002737078998E-2</v>
      </c>
      <c r="D19" s="5" t="s">
        <v>561</v>
      </c>
    </row>
    <row r="20" spans="1:4" x14ac:dyDescent="0.2">
      <c r="A20" t="s">
        <v>582</v>
      </c>
      <c r="C20" s="5">
        <v>-4.0105367937003554E-2</v>
      </c>
      <c r="D20" s="5" t="s">
        <v>562</v>
      </c>
    </row>
    <row r="21" spans="1:4" x14ac:dyDescent="0.2">
      <c r="A21" t="s">
        <v>583</v>
      </c>
      <c r="C21" s="5">
        <v>9.6627378051866459E-3</v>
      </c>
      <c r="D21" s="5" t="s">
        <v>561</v>
      </c>
    </row>
    <row r="22" spans="1:4" x14ac:dyDescent="0.2">
      <c r="A22" t="s">
        <v>584</v>
      </c>
      <c r="C22" s="5">
        <v>1.7855844901409953E-3</v>
      </c>
      <c r="D22" s="5" t="s">
        <v>562</v>
      </c>
    </row>
    <row r="23" spans="1:4" x14ac:dyDescent="0.2">
      <c r="A23" t="s">
        <v>585</v>
      </c>
      <c r="C23" s="5">
        <v>6.8135729097903615E-3</v>
      </c>
      <c r="D23" s="5" t="s">
        <v>561</v>
      </c>
    </row>
    <row r="24" spans="1:4" x14ac:dyDescent="0.2">
      <c r="A24" t="s">
        <v>586</v>
      </c>
      <c r="C24" s="5">
        <v>6.394681687072825E-3</v>
      </c>
      <c r="D24" s="5" t="s">
        <v>561</v>
      </c>
    </row>
    <row r="25" spans="1:4" x14ac:dyDescent="0.2">
      <c r="A25" t="s">
        <v>587</v>
      </c>
      <c r="C25" s="5">
        <v>-1.449713435006523E-2</v>
      </c>
      <c r="D25" s="5" t="s">
        <v>562</v>
      </c>
    </row>
    <row r="26" spans="1:4" x14ac:dyDescent="0.2">
      <c r="A26" t="s">
        <v>588</v>
      </c>
      <c r="C26" s="5">
        <v>8.9576401558059144E-3</v>
      </c>
      <c r="D26" s="5" t="s">
        <v>561</v>
      </c>
    </row>
    <row r="27" spans="1:4" x14ac:dyDescent="0.2">
      <c r="A27" t="s">
        <v>589</v>
      </c>
      <c r="C27" s="5">
        <v>-3.9080643345590318E-2</v>
      </c>
      <c r="D27" s="5" t="s">
        <v>562</v>
      </c>
    </row>
    <row r="28" spans="1:4" x14ac:dyDescent="0.2">
      <c r="A28" t="s">
        <v>590</v>
      </c>
      <c r="C28" s="5">
        <v>1.0876512007620357E-3</v>
      </c>
      <c r="D28" s="5" t="s">
        <v>562</v>
      </c>
    </row>
    <row r="29" spans="1:4" x14ac:dyDescent="0.2">
      <c r="A29" t="s">
        <v>591</v>
      </c>
      <c r="C29" s="5">
        <v>2.7160798556399773E-2</v>
      </c>
      <c r="D29" s="5" t="s">
        <v>561</v>
      </c>
    </row>
    <row r="30" spans="1:4" x14ac:dyDescent="0.2">
      <c r="A30" t="s">
        <v>592</v>
      </c>
      <c r="C30" s="5">
        <v>9.5244875427269171E-3</v>
      </c>
      <c r="D30" s="5" t="s">
        <v>561</v>
      </c>
    </row>
    <row r="31" spans="1:4" x14ac:dyDescent="0.2">
      <c r="A31" t="s">
        <v>593</v>
      </c>
      <c r="C31" s="5">
        <v>-1.3271713274255048E-2</v>
      </c>
      <c r="D31" s="5" t="s">
        <v>562</v>
      </c>
    </row>
    <row r="32" spans="1:4" x14ac:dyDescent="0.2">
      <c r="A32" t="s">
        <v>594</v>
      </c>
      <c r="C32" s="5">
        <v>1.8409547793492239E-2</v>
      </c>
      <c r="D32" s="5" t="s">
        <v>561</v>
      </c>
    </row>
    <row r="33" spans="1:4" x14ac:dyDescent="0.2">
      <c r="A33" t="s">
        <v>595</v>
      </c>
      <c r="C33" s="5">
        <v>-2.4974785918775608E-4</v>
      </c>
      <c r="D33" s="5" t="s">
        <v>562</v>
      </c>
    </row>
    <row r="34" spans="1:4" x14ac:dyDescent="0.2">
      <c r="A34" t="s">
        <v>596</v>
      </c>
      <c r="C34" s="5">
        <v>7.7438451635087448E-3</v>
      </c>
      <c r="D34" s="5" t="s">
        <v>561</v>
      </c>
    </row>
    <row r="35" spans="1:4" x14ac:dyDescent="0.2">
      <c r="A35" t="s">
        <v>597</v>
      </c>
      <c r="C35" s="5">
        <v>6.7493259845674352E-4</v>
      </c>
      <c r="D35" s="5" t="s">
        <v>561</v>
      </c>
    </row>
    <row r="36" spans="1:4" x14ac:dyDescent="0.2">
      <c r="A36" t="s">
        <v>598</v>
      </c>
      <c r="C36" s="5">
        <v>1.4228760095170538E-3</v>
      </c>
      <c r="D36" s="5" t="s">
        <v>561</v>
      </c>
    </row>
    <row r="37" spans="1:4" x14ac:dyDescent="0.2">
      <c r="A37" t="s">
        <v>599</v>
      </c>
      <c r="C37" s="5">
        <v>1.5610083374429956E-2</v>
      </c>
      <c r="D37" s="5" t="s">
        <v>561</v>
      </c>
    </row>
    <row r="38" spans="1:4" x14ac:dyDescent="0.2">
      <c r="A38" t="s">
        <v>600</v>
      </c>
      <c r="C38" s="5">
        <v>7.8985984327642714E-5</v>
      </c>
      <c r="D38" s="5" t="s">
        <v>561</v>
      </c>
    </row>
    <row r="39" spans="1:4" x14ac:dyDescent="0.2">
      <c r="A39" t="s">
        <v>601</v>
      </c>
      <c r="C39" s="5">
        <v>1.0427881520651683E-2</v>
      </c>
      <c r="D39" s="5" t="s">
        <v>561</v>
      </c>
    </row>
    <row r="40" spans="1:4" x14ac:dyDescent="0.2">
      <c r="A40" t="s">
        <v>602</v>
      </c>
      <c r="C40" s="5">
        <v>-5.0164000898054208E-3</v>
      </c>
      <c r="D40" s="5" t="s">
        <v>562</v>
      </c>
    </row>
    <row r="41" spans="1:4" x14ac:dyDescent="0.2">
      <c r="A41" t="s">
        <v>603</v>
      </c>
      <c r="C41" s="5">
        <v>-3.4330058645873997E-2</v>
      </c>
      <c r="D41" s="5" t="s">
        <v>562</v>
      </c>
    </row>
    <row r="42" spans="1:4" x14ac:dyDescent="0.2">
      <c r="A42" t="s">
        <v>604</v>
      </c>
      <c r="C42" s="5">
        <v>1.7733310039616138E-3</v>
      </c>
      <c r="D42" s="5" t="s">
        <v>562</v>
      </c>
    </row>
    <row r="43" spans="1:4" x14ac:dyDescent="0.2">
      <c r="A43" t="s">
        <v>605</v>
      </c>
      <c r="C43" s="5">
        <v>3.1694631263462891E-2</v>
      </c>
      <c r="D43" s="5" t="s">
        <v>561</v>
      </c>
    </row>
    <row r="44" spans="1:4" x14ac:dyDescent="0.2">
      <c r="A44" t="s">
        <v>606</v>
      </c>
      <c r="C44" s="5">
        <v>2.7431509624272498E-2</v>
      </c>
      <c r="D44" s="5" t="s">
        <v>561</v>
      </c>
    </row>
    <row r="45" spans="1:4" x14ac:dyDescent="0.2">
      <c r="A45" t="s">
        <v>607</v>
      </c>
      <c r="C45" s="5">
        <v>6.8823154713069726E-3</v>
      </c>
      <c r="D45" s="5" t="s">
        <v>561</v>
      </c>
    </row>
    <row r="46" spans="1:4" x14ac:dyDescent="0.2">
      <c r="A46" t="s">
        <v>608</v>
      </c>
      <c r="C46" s="5">
        <v>-1.3327640949945619E-2</v>
      </c>
      <c r="D46" s="5" t="s">
        <v>562</v>
      </c>
    </row>
    <row r="47" spans="1:4" x14ac:dyDescent="0.2">
      <c r="A47" t="s">
        <v>609</v>
      </c>
      <c r="C47" s="5">
        <v>-5.7793790161688917E-2</v>
      </c>
      <c r="D47" s="5" t="s">
        <v>562</v>
      </c>
    </row>
    <row r="48" spans="1:4" x14ac:dyDescent="0.2">
      <c r="A48" t="s">
        <v>610</v>
      </c>
      <c r="C48" s="5">
        <v>-1.5701236057530894E-2</v>
      </c>
      <c r="D48" s="5" t="s">
        <v>562</v>
      </c>
    </row>
    <row r="49" spans="1:4" x14ac:dyDescent="0.2">
      <c r="A49" t="s">
        <v>611</v>
      </c>
      <c r="C49" s="5">
        <v>3.9863932540185956E-3</v>
      </c>
      <c r="D49" s="5" t="s">
        <v>561</v>
      </c>
    </row>
    <row r="50" spans="1:4" x14ac:dyDescent="0.2">
      <c r="A50" t="s">
        <v>612</v>
      </c>
      <c r="C50" s="5">
        <v>1.521201562908478E-2</v>
      </c>
      <c r="D50" s="5" t="s">
        <v>562</v>
      </c>
    </row>
    <row r="51" spans="1:4" x14ac:dyDescent="0.2">
      <c r="A51" t="s">
        <v>613</v>
      </c>
      <c r="C51" s="5">
        <v>-2.5565700848331263E-2</v>
      </c>
      <c r="D51" s="5" t="s">
        <v>562</v>
      </c>
    </row>
    <row r="52" spans="1:4" x14ac:dyDescent="0.2">
      <c r="A52" t="s">
        <v>614</v>
      </c>
      <c r="C52" s="5">
        <v>2.6342050148109187E-2</v>
      </c>
      <c r="D52" s="5" t="s">
        <v>561</v>
      </c>
    </row>
    <row r="53" spans="1:4" x14ac:dyDescent="0.2">
      <c r="A53" t="s">
        <v>615</v>
      </c>
      <c r="C53" s="5">
        <v>4.1938902259932723E-3</v>
      </c>
      <c r="D53" s="5" t="s">
        <v>562</v>
      </c>
    </row>
    <row r="54" spans="1:4" x14ac:dyDescent="0.2">
      <c r="A54" t="s">
        <v>616</v>
      </c>
      <c r="C54" s="5">
        <v>3.5522327919177456E-3</v>
      </c>
      <c r="D54" s="5" t="s">
        <v>561</v>
      </c>
    </row>
    <row r="55" spans="1:4" x14ac:dyDescent="0.2">
      <c r="A55" t="s">
        <v>617</v>
      </c>
      <c r="C55" s="5">
        <v>1.0693397433955368E-3</v>
      </c>
      <c r="D55" s="5" t="s">
        <v>562</v>
      </c>
    </row>
    <row r="56" spans="1:4" x14ac:dyDescent="0.2">
      <c r="A56" t="s">
        <v>618</v>
      </c>
      <c r="C56" s="5">
        <v>3.8222344157741728E-3</v>
      </c>
      <c r="D56" s="5" t="s">
        <v>561</v>
      </c>
    </row>
    <row r="57" spans="1:4" x14ac:dyDescent="0.2">
      <c r="A57" t="s">
        <v>619</v>
      </c>
      <c r="C57" s="5">
        <v>1.9055621128581165E-2</v>
      </c>
      <c r="D57" s="5" t="s">
        <v>561</v>
      </c>
    </row>
    <row r="58" spans="1:4" x14ac:dyDescent="0.2">
      <c r="A58" t="s">
        <v>620</v>
      </c>
      <c r="C58" s="5">
        <v>4.7491578439772496E-3</v>
      </c>
      <c r="D58" s="5" t="s">
        <v>561</v>
      </c>
    </row>
    <row r="59" spans="1:4" x14ac:dyDescent="0.2">
      <c r="A59" t="s">
        <v>621</v>
      </c>
      <c r="C59" s="5">
        <v>3.7779947828708221E-2</v>
      </c>
      <c r="D59" s="5" t="s">
        <v>561</v>
      </c>
    </row>
    <row r="60" spans="1:4" x14ac:dyDescent="0.2">
      <c r="A60" t="s">
        <v>622</v>
      </c>
      <c r="C60" s="5">
        <v>1.0867276617836081E-2</v>
      </c>
      <c r="D60" s="5" t="s">
        <v>561</v>
      </c>
    </row>
    <row r="61" spans="1:4" x14ac:dyDescent="0.2">
      <c r="A61" t="s">
        <v>623</v>
      </c>
      <c r="C61" s="5">
        <v>1.0469057622007978E-2</v>
      </c>
      <c r="D61" s="5" t="s">
        <v>561</v>
      </c>
    </row>
    <row r="62" spans="1:4" x14ac:dyDescent="0.2">
      <c r="A62" t="s">
        <v>624</v>
      </c>
      <c r="C62" s="5">
        <v>1.2406170147939974E-2</v>
      </c>
      <c r="D62" s="5" t="s">
        <v>561</v>
      </c>
    </row>
    <row r="63" spans="1:4" x14ac:dyDescent="0.2">
      <c r="A63" t="s">
        <v>625</v>
      </c>
      <c r="C63" s="5">
        <v>-1.1823494929528111E-2</v>
      </c>
      <c r="D63" s="5" t="s">
        <v>562</v>
      </c>
    </row>
    <row r="64" spans="1:4" x14ac:dyDescent="0.2">
      <c r="A64" t="s">
        <v>626</v>
      </c>
      <c r="C64" s="5">
        <v>1.6019433603162287E-3</v>
      </c>
      <c r="D64" s="5" t="s">
        <v>561</v>
      </c>
    </row>
    <row r="65" spans="1:4" x14ac:dyDescent="0.2">
      <c r="A65" t="s">
        <v>627</v>
      </c>
      <c r="C65" s="5">
        <v>2.86477371451543E-3</v>
      </c>
      <c r="D65" s="5" t="s">
        <v>561</v>
      </c>
    </row>
    <row r="66" spans="1:4" x14ac:dyDescent="0.2">
      <c r="A66" t="s">
        <v>628</v>
      </c>
      <c r="C66" s="5">
        <v>1.5546242819661195E-2</v>
      </c>
      <c r="D66" s="5" t="s">
        <v>561</v>
      </c>
    </row>
    <row r="67" spans="1:4" x14ac:dyDescent="0.2">
      <c r="A67" t="s">
        <v>629</v>
      </c>
      <c r="C67" s="5">
        <v>2.8365988397528463E-2</v>
      </c>
      <c r="D67" s="5" t="s">
        <v>561</v>
      </c>
    </row>
    <row r="68" spans="1:4" x14ac:dyDescent="0.2">
      <c r="A68" t="s">
        <v>630</v>
      </c>
      <c r="C68" s="5">
        <v>1.6799166535327415E-2</v>
      </c>
      <c r="D68" s="5" t="s">
        <v>561</v>
      </c>
    </row>
    <row r="69" spans="1:4" x14ac:dyDescent="0.2">
      <c r="A69" t="s">
        <v>631</v>
      </c>
      <c r="C69" s="5">
        <v>1.1005284537564455E-2</v>
      </c>
      <c r="D69" s="5" t="s">
        <v>561</v>
      </c>
    </row>
    <row r="70" spans="1:4" x14ac:dyDescent="0.2">
      <c r="A70" t="s">
        <v>632</v>
      </c>
      <c r="C70" s="5">
        <v>9.6907080384017949E-3</v>
      </c>
      <c r="D70" s="5" t="s">
        <v>561</v>
      </c>
    </row>
    <row r="71" spans="1:4" x14ac:dyDescent="0.2">
      <c r="A71" t="s">
        <v>633</v>
      </c>
      <c r="C71" s="5">
        <v>4.5924878113381097E-3</v>
      </c>
      <c r="D71" s="5" t="s">
        <v>562</v>
      </c>
    </row>
    <row r="72" spans="1:4" x14ac:dyDescent="0.2">
      <c r="A72" t="s">
        <v>634</v>
      </c>
      <c r="C72" s="5">
        <v>8.3318558111954242E-3</v>
      </c>
      <c r="D72" s="5" t="s">
        <v>561</v>
      </c>
    </row>
    <row r="73" spans="1:4" x14ac:dyDescent="0.2">
      <c r="A73" t="s">
        <v>635</v>
      </c>
      <c r="C73" s="5">
        <v>7.2308456292366034E-3</v>
      </c>
      <c r="D73" s="5" t="s">
        <v>561</v>
      </c>
    </row>
    <row r="74" spans="1:4" x14ac:dyDescent="0.2">
      <c r="A74" t="s">
        <v>636</v>
      </c>
      <c r="C74" s="5">
        <v>2.3173051349002533E-3</v>
      </c>
      <c r="D74" s="5" t="s">
        <v>561</v>
      </c>
    </row>
    <row r="75" spans="1:4" x14ac:dyDescent="0.2">
      <c r="A75" t="s">
        <v>637</v>
      </c>
      <c r="C75" s="5">
        <v>-6.6822154634356146E-3</v>
      </c>
      <c r="D75" s="5" t="s">
        <v>562</v>
      </c>
    </row>
    <row r="76" spans="1:4" x14ac:dyDescent="0.2">
      <c r="A76" t="s">
        <v>638</v>
      </c>
      <c r="C76" s="5">
        <v>2.255477631712885E-2</v>
      </c>
      <c r="D76" s="5" t="s">
        <v>561</v>
      </c>
    </row>
    <row r="77" spans="1:4" x14ac:dyDescent="0.2">
      <c r="A77" t="s">
        <v>639</v>
      </c>
      <c r="C77" s="5">
        <v>2.0517344337355914E-2</v>
      </c>
      <c r="D77" s="5" t="s">
        <v>561</v>
      </c>
    </row>
    <row r="78" spans="1:4" x14ac:dyDescent="0.2">
      <c r="A78" t="s">
        <v>640</v>
      </c>
      <c r="C78" s="5">
        <v>1.2367924296908772E-2</v>
      </c>
      <c r="D78" s="5" t="s">
        <v>562</v>
      </c>
    </row>
    <row r="79" spans="1:4" x14ac:dyDescent="0.2">
      <c r="A79" t="s">
        <v>641</v>
      </c>
      <c r="C79" s="5">
        <v>3.9426690677170813E-2</v>
      </c>
      <c r="D79" s="5" t="s">
        <v>561</v>
      </c>
    </row>
    <row r="80" spans="1:4" x14ac:dyDescent="0.2">
      <c r="A80" t="s">
        <v>642</v>
      </c>
      <c r="C80" s="5">
        <v>1.6545190640013061E-2</v>
      </c>
      <c r="D80" s="5" t="s">
        <v>561</v>
      </c>
    </row>
    <row r="81" spans="1:4" x14ac:dyDescent="0.2">
      <c r="A81" t="s">
        <v>643</v>
      </c>
      <c r="C81" s="5">
        <v>-5.260912759364615E-3</v>
      </c>
      <c r="D81" s="5" t="s">
        <v>562</v>
      </c>
    </row>
    <row r="82" spans="1:4" x14ac:dyDescent="0.2">
      <c r="A82" t="s">
        <v>644</v>
      </c>
      <c r="C82" s="5">
        <v>-1.2949242973276549E-3</v>
      </c>
      <c r="D82" s="5" t="s">
        <v>562</v>
      </c>
    </row>
    <row r="83" spans="1:4" x14ac:dyDescent="0.2">
      <c r="A83" t="s">
        <v>645</v>
      </c>
      <c r="C83" s="5">
        <v>-5.0772669133490374E-3</v>
      </c>
      <c r="D83" s="5" t="s">
        <v>561</v>
      </c>
    </row>
    <row r="84" spans="1:4" x14ac:dyDescent="0.2">
      <c r="A84" t="s">
        <v>646</v>
      </c>
      <c r="C84" s="5">
        <v>-1.5707115971009069E-2</v>
      </c>
      <c r="D84" s="5" t="s">
        <v>562</v>
      </c>
    </row>
    <row r="85" spans="1:4" x14ac:dyDescent="0.2">
      <c r="A85" t="s">
        <v>647</v>
      </c>
      <c r="C85" s="5">
        <v>-2.9214700376528576E-3</v>
      </c>
      <c r="D85" s="5" t="s">
        <v>562</v>
      </c>
    </row>
    <row r="86" spans="1:4" x14ac:dyDescent="0.2">
      <c r="A86" t="s">
        <v>648</v>
      </c>
      <c r="C86" s="5">
        <v>-4.7498399071356501E-4</v>
      </c>
      <c r="D86" s="5" t="s">
        <v>561</v>
      </c>
    </row>
    <row r="87" spans="1:4" x14ac:dyDescent="0.2">
      <c r="A87" t="s">
        <v>649</v>
      </c>
      <c r="C87" s="5">
        <v>-1.5489156571092471E-2</v>
      </c>
      <c r="D87" s="5" t="s">
        <v>561</v>
      </c>
    </row>
    <row r="88" spans="1:4" x14ac:dyDescent="0.2">
      <c r="A88" t="s">
        <v>650</v>
      </c>
      <c r="C88" s="5">
        <v>1.2544678784488806E-2</v>
      </c>
      <c r="D88" s="5" t="s">
        <v>561</v>
      </c>
    </row>
    <row r="89" spans="1:4" x14ac:dyDescent="0.2">
      <c r="A89" t="s">
        <v>651</v>
      </c>
      <c r="C89" s="5">
        <v>3.5904612016808939E-2</v>
      </c>
      <c r="D89" s="5" t="s">
        <v>561</v>
      </c>
    </row>
    <row r="90" spans="1:4" x14ac:dyDescent="0.2">
      <c r="A90" t="s">
        <v>652</v>
      </c>
      <c r="C90" s="5">
        <v>1.2006446173101877E-2</v>
      </c>
      <c r="D90" s="5" t="s">
        <v>561</v>
      </c>
    </row>
    <row r="91" spans="1:4" x14ac:dyDescent="0.2">
      <c r="A91" t="s">
        <v>653</v>
      </c>
      <c r="C91" s="5">
        <v>-4.682034016856333E-3</v>
      </c>
      <c r="D91" s="5" t="s">
        <v>562</v>
      </c>
    </row>
    <row r="92" spans="1:4" x14ac:dyDescent="0.2">
      <c r="A92" t="s">
        <v>654</v>
      </c>
      <c r="C92" s="5">
        <v>-2.9636863129735343E-2</v>
      </c>
      <c r="D92" s="5" t="s">
        <v>561</v>
      </c>
    </row>
    <row r="93" spans="1:4" x14ac:dyDescent="0.2">
      <c r="A93" t="s">
        <v>655</v>
      </c>
      <c r="C93" s="5">
        <v>8.2380436921943006E-3</v>
      </c>
      <c r="D93" s="5" t="s">
        <v>561</v>
      </c>
    </row>
    <row r="94" spans="1:4" x14ac:dyDescent="0.2">
      <c r="A94" t="s">
        <v>656</v>
      </c>
      <c r="C94" s="5">
        <v>1.2757179719303265E-2</v>
      </c>
      <c r="D94" s="5" t="s">
        <v>561</v>
      </c>
    </row>
    <row r="95" spans="1:4" x14ac:dyDescent="0.2">
      <c r="A95" t="s">
        <v>657</v>
      </c>
      <c r="C95" s="5">
        <v>-2.9048373121397939E-2</v>
      </c>
      <c r="D95" s="5" t="s">
        <v>562</v>
      </c>
    </row>
    <row r="96" spans="1:4" x14ac:dyDescent="0.2">
      <c r="A96" t="s">
        <v>658</v>
      </c>
      <c r="C96" s="5">
        <v>1.147277090636537E-2</v>
      </c>
      <c r="D96" s="5" t="s">
        <v>561</v>
      </c>
    </row>
    <row r="97" spans="1:4" x14ac:dyDescent="0.2">
      <c r="A97" t="s">
        <v>659</v>
      </c>
      <c r="C97" s="5">
        <v>-3.6321624563501513E-2</v>
      </c>
      <c r="D97" s="5" t="s">
        <v>562</v>
      </c>
    </row>
    <row r="98" spans="1:4" x14ac:dyDescent="0.2">
      <c r="A98" t="s">
        <v>660</v>
      </c>
      <c r="C98" s="5">
        <v>3.5711276392637529E-3</v>
      </c>
      <c r="D98" s="5" t="s">
        <v>562</v>
      </c>
    </row>
    <row r="99" spans="1:4" x14ac:dyDescent="0.2">
      <c r="A99" t="s">
        <v>661</v>
      </c>
      <c r="C99" s="5">
        <v>-6.6317286504589748E-2</v>
      </c>
      <c r="D99" s="5" t="s">
        <v>562</v>
      </c>
    </row>
    <row r="100" spans="1:4" x14ac:dyDescent="0.2">
      <c r="A100" t="s">
        <v>662</v>
      </c>
      <c r="C100" s="5">
        <v>-7.178321158550053E-3</v>
      </c>
      <c r="D100" s="5" t="s">
        <v>562</v>
      </c>
    </row>
    <row r="101" spans="1:4" x14ac:dyDescent="0.2">
      <c r="A101" t="s">
        <v>663</v>
      </c>
      <c r="C101" s="5">
        <v>8.7101147834612661E-3</v>
      </c>
      <c r="D101" s="5" t="s">
        <v>562</v>
      </c>
    </row>
    <row r="102" spans="1:4" x14ac:dyDescent="0.2">
      <c r="A102" t="s">
        <v>664</v>
      </c>
      <c r="C102" s="5">
        <v>-7.3645781227317866E-3</v>
      </c>
      <c r="D102" s="5" t="s">
        <v>562</v>
      </c>
    </row>
    <row r="103" spans="1:4" x14ac:dyDescent="0.2">
      <c r="A103" t="s">
        <v>665</v>
      </c>
      <c r="C103" s="5">
        <v>9.9632246113828486E-3</v>
      </c>
      <c r="D103" s="5" t="s">
        <v>561</v>
      </c>
    </row>
    <row r="104" spans="1:4" x14ac:dyDescent="0.2">
      <c r="A104" t="s">
        <v>666</v>
      </c>
      <c r="C104" s="5">
        <v>-1.2309563581329149E-2</v>
      </c>
      <c r="D104" s="5" t="s">
        <v>562</v>
      </c>
    </row>
    <row r="105" spans="1:4" x14ac:dyDescent="0.2">
      <c r="A105" t="s">
        <v>667</v>
      </c>
      <c r="C105" s="5">
        <v>2.60834815314894E-2</v>
      </c>
      <c r="D105" s="5" t="s">
        <v>561</v>
      </c>
    </row>
    <row r="106" spans="1:4" x14ac:dyDescent="0.2">
      <c r="A106" t="s">
        <v>668</v>
      </c>
      <c r="C106" s="5">
        <v>2.4888437026646948E-3</v>
      </c>
      <c r="D106" s="5" t="s">
        <v>561</v>
      </c>
    </row>
    <row r="107" spans="1:4" x14ac:dyDescent="0.2">
      <c r="A107" t="s">
        <v>669</v>
      </c>
      <c r="C107" s="5">
        <v>1.3138423210095068E-2</v>
      </c>
      <c r="D107" s="5" t="s">
        <v>561</v>
      </c>
    </row>
    <row r="108" spans="1:4" x14ac:dyDescent="0.2">
      <c r="A108" t="s">
        <v>670</v>
      </c>
      <c r="C108" s="5">
        <v>1.4698156247637859E-2</v>
      </c>
      <c r="D108" s="5" t="s">
        <v>561</v>
      </c>
    </row>
    <row r="109" spans="1:4" x14ac:dyDescent="0.2">
      <c r="A109" t="s">
        <v>671</v>
      </c>
      <c r="C109" s="5">
        <v>3.4734495274885792E-2</v>
      </c>
      <c r="D109" s="5" t="s">
        <v>561</v>
      </c>
    </row>
    <row r="110" spans="1:4" x14ac:dyDescent="0.2">
      <c r="A110" t="s">
        <v>672</v>
      </c>
      <c r="C110" s="5">
        <v>-3.6764593165526431E-5</v>
      </c>
      <c r="D110" s="5" t="s">
        <v>561</v>
      </c>
    </row>
    <row r="111" spans="1:4" x14ac:dyDescent="0.2">
      <c r="A111" t="s">
        <v>673</v>
      </c>
      <c r="C111" s="5">
        <v>2.0678608421796474E-2</v>
      </c>
      <c r="D111" s="5" t="s">
        <v>561</v>
      </c>
    </row>
    <row r="112" spans="1:4" x14ac:dyDescent="0.2">
      <c r="A112" t="s">
        <v>674</v>
      </c>
      <c r="C112" s="5">
        <v>1.0475033096796966E-2</v>
      </c>
      <c r="D112" s="5" t="s">
        <v>561</v>
      </c>
    </row>
    <row r="113" spans="1:4" x14ac:dyDescent="0.2">
      <c r="A113" t="s">
        <v>675</v>
      </c>
      <c r="C113" s="5">
        <v>2.0989430680528973E-2</v>
      </c>
      <c r="D113" s="5" t="s">
        <v>561</v>
      </c>
    </row>
    <row r="114" spans="1:4" x14ac:dyDescent="0.2">
      <c r="A114" t="s">
        <v>676</v>
      </c>
      <c r="C114" s="5">
        <v>8.2946502500294544E-3</v>
      </c>
      <c r="D114" s="5" t="s">
        <v>561</v>
      </c>
    </row>
    <row r="115" spans="1:4" x14ac:dyDescent="0.2">
      <c r="A115" t="s">
        <v>677</v>
      </c>
      <c r="C115" s="5">
        <v>1.2238712522458473E-2</v>
      </c>
      <c r="D115" s="5" t="s">
        <v>561</v>
      </c>
    </row>
    <row r="116" spans="1:4" x14ac:dyDescent="0.2">
      <c r="A116" t="s">
        <v>678</v>
      </c>
      <c r="C116" s="5">
        <v>8.5059250453255065E-3</v>
      </c>
      <c r="D116" s="5" t="s">
        <v>561</v>
      </c>
    </row>
    <row r="117" spans="1:4" x14ac:dyDescent="0.2">
      <c r="A117" t="s">
        <v>679</v>
      </c>
      <c r="C117" s="5">
        <v>-3.8538070387534026E-2</v>
      </c>
      <c r="D117" s="5" t="s">
        <v>562</v>
      </c>
    </row>
    <row r="118" spans="1:4" x14ac:dyDescent="0.2">
      <c r="A118" t="s">
        <v>680</v>
      </c>
      <c r="C118" s="5">
        <v>5.6705085900720697E-3</v>
      </c>
      <c r="D118" s="5" t="s">
        <v>561</v>
      </c>
    </row>
    <row r="119" spans="1:4" x14ac:dyDescent="0.2">
      <c r="A119" t="s">
        <v>681</v>
      </c>
      <c r="C119" s="5">
        <v>-3.9184276968542032E-3</v>
      </c>
      <c r="D119" s="5" t="s">
        <v>562</v>
      </c>
    </row>
    <row r="120" spans="1:4" x14ac:dyDescent="0.2">
      <c r="A120" t="s">
        <v>682</v>
      </c>
      <c r="C120" s="5">
        <v>5.562680037732858E-3</v>
      </c>
      <c r="D120" s="5" t="s">
        <v>561</v>
      </c>
    </row>
    <row r="121" spans="1:4" x14ac:dyDescent="0.2">
      <c r="A121" t="s">
        <v>683</v>
      </c>
      <c r="C121" s="5">
        <v>-2.8056658353616554E-2</v>
      </c>
      <c r="D121" s="5" t="s">
        <v>562</v>
      </c>
    </row>
    <row r="122" spans="1:4" x14ac:dyDescent="0.2">
      <c r="A122" t="s">
        <v>684</v>
      </c>
      <c r="C122" s="5">
        <v>7.1074450577438934E-3</v>
      </c>
      <c r="D122" s="5" t="s">
        <v>561</v>
      </c>
    </row>
    <row r="123" spans="1:4" x14ac:dyDescent="0.2">
      <c r="A123" t="s">
        <v>685</v>
      </c>
      <c r="C123" s="5">
        <v>1.4727273690753653E-2</v>
      </c>
      <c r="D123" s="5" t="s">
        <v>561</v>
      </c>
    </row>
    <row r="124" spans="1:4" x14ac:dyDescent="0.2">
      <c r="A124" t="s">
        <v>686</v>
      </c>
      <c r="C124" s="5">
        <v>-3.764687943108655E-2</v>
      </c>
      <c r="D124" s="5" t="s">
        <v>562</v>
      </c>
    </row>
    <row r="125" spans="1:4" x14ac:dyDescent="0.2">
      <c r="A125" t="s">
        <v>687</v>
      </c>
      <c r="C125" s="5">
        <v>9.0651840016792336E-4</v>
      </c>
      <c r="D125" s="5" t="s">
        <v>562</v>
      </c>
    </row>
    <row r="126" spans="1:4" x14ac:dyDescent="0.2">
      <c r="A126" t="s">
        <v>688</v>
      </c>
      <c r="C126" s="5">
        <v>2.7390524451469025E-2</v>
      </c>
      <c r="D126" s="5" t="s">
        <v>561</v>
      </c>
    </row>
    <row r="127" spans="1:4" x14ac:dyDescent="0.2">
      <c r="A127" t="s">
        <v>689</v>
      </c>
      <c r="C127" s="5">
        <v>1.0212164517555321E-2</v>
      </c>
      <c r="D127" s="5" t="s">
        <v>561</v>
      </c>
    </row>
    <row r="128" spans="1:4" x14ac:dyDescent="0.2">
      <c r="A128" t="s">
        <v>690</v>
      </c>
      <c r="C128" s="5">
        <v>1.2429736637642847E-2</v>
      </c>
      <c r="D128" s="5" t="s">
        <v>561</v>
      </c>
    </row>
    <row r="129" spans="1:4" x14ac:dyDescent="0.2">
      <c r="A129" t="s">
        <v>691</v>
      </c>
      <c r="C129" s="5">
        <v>-3.4879355061248236E-2</v>
      </c>
      <c r="D129" s="5" t="s">
        <v>562</v>
      </c>
    </row>
    <row r="130" spans="1:4" x14ac:dyDescent="0.2">
      <c r="A130" t="s">
        <v>692</v>
      </c>
      <c r="C130" s="5">
        <v>-7.3127323834389539E-3</v>
      </c>
      <c r="D130" s="5" t="s">
        <v>562</v>
      </c>
    </row>
    <row r="131" spans="1:4" x14ac:dyDescent="0.2">
      <c r="A131" t="s">
        <v>693</v>
      </c>
      <c r="C131" s="5">
        <v>-2.876421688889089E-2</v>
      </c>
      <c r="D131" s="5" t="s">
        <v>562</v>
      </c>
    </row>
    <row r="132" spans="1:4" x14ac:dyDescent="0.2">
      <c r="A132" t="s">
        <v>694</v>
      </c>
      <c r="C132" s="5">
        <v>-1.8509293516644296E-2</v>
      </c>
      <c r="D132" s="5" t="s">
        <v>562</v>
      </c>
    </row>
    <row r="133" spans="1:4" x14ac:dyDescent="0.2">
      <c r="A133" t="s">
        <v>695</v>
      </c>
      <c r="C133" s="5">
        <v>-2.8118455288999537E-2</v>
      </c>
      <c r="D133" s="5" t="s">
        <v>562</v>
      </c>
    </row>
    <row r="134" spans="1:4" x14ac:dyDescent="0.2">
      <c r="A134" t="s">
        <v>696</v>
      </c>
      <c r="C134" s="5">
        <v>-1.3756583591064001E-2</v>
      </c>
      <c r="D134" s="5" t="s">
        <v>562</v>
      </c>
    </row>
    <row r="135" spans="1:4" x14ac:dyDescent="0.2">
      <c r="A135" t="s">
        <v>697</v>
      </c>
      <c r="C135" s="5">
        <v>-6.8303013364744536E-2</v>
      </c>
      <c r="D135" s="5" t="s">
        <v>562</v>
      </c>
    </row>
    <row r="136" spans="1:4" x14ac:dyDescent="0.2">
      <c r="A136" t="s">
        <v>698</v>
      </c>
      <c r="C136" s="5">
        <v>9.4989447455371707E-3</v>
      </c>
      <c r="D136" s="5" t="s">
        <v>562</v>
      </c>
    </row>
    <row r="137" spans="1:4" x14ac:dyDescent="0.2">
      <c r="A137" t="s">
        <v>699</v>
      </c>
      <c r="C137" s="5">
        <v>7.0309086638265525E-3</v>
      </c>
      <c r="D137" s="5" t="s">
        <v>561</v>
      </c>
    </row>
    <row r="138" spans="1:4" x14ac:dyDescent="0.2">
      <c r="A138" t="s">
        <v>700</v>
      </c>
      <c r="C138" s="5">
        <v>5.240374833271319E-3</v>
      </c>
      <c r="D138" s="5" t="s">
        <v>561</v>
      </c>
    </row>
    <row r="139" spans="1:4" x14ac:dyDescent="0.2">
      <c r="A139" t="s">
        <v>701</v>
      </c>
      <c r="C139" s="5">
        <v>-1.1342392603241409E-3</v>
      </c>
      <c r="D139" s="5" t="s">
        <v>562</v>
      </c>
    </row>
    <row r="140" spans="1:4" x14ac:dyDescent="0.2">
      <c r="A140" t="s">
        <v>702</v>
      </c>
      <c r="C140" s="5">
        <v>2.5203745766326419E-2</v>
      </c>
      <c r="D140" s="5" t="s">
        <v>561</v>
      </c>
    </row>
    <row r="141" spans="1:4" x14ac:dyDescent="0.2">
      <c r="A141" t="s">
        <v>703</v>
      </c>
      <c r="C141" s="5">
        <v>-1.8022887917333127E-2</v>
      </c>
      <c r="D141" s="5" t="s">
        <v>562</v>
      </c>
    </row>
    <row r="142" spans="1:4" x14ac:dyDescent="0.2">
      <c r="A142" t="s">
        <v>704</v>
      </c>
      <c r="C142" s="5">
        <v>-1.37855715231506E-3</v>
      </c>
      <c r="D142" s="5" t="s">
        <v>561</v>
      </c>
    </row>
    <row r="143" spans="1:4" x14ac:dyDescent="0.2">
      <c r="A143" t="s">
        <v>705</v>
      </c>
      <c r="C143" s="5">
        <v>3.7633283905532076E-2</v>
      </c>
      <c r="D143" s="5" t="s">
        <v>562</v>
      </c>
    </row>
    <row r="144" spans="1:4" x14ac:dyDescent="0.2">
      <c r="A144" t="s">
        <v>706</v>
      </c>
      <c r="C144" s="5">
        <v>-1.0139053206778157E-2</v>
      </c>
      <c r="D144" s="5" t="s">
        <v>562</v>
      </c>
    </row>
    <row r="145" spans="1:4" x14ac:dyDescent="0.2">
      <c r="A145" t="s">
        <v>707</v>
      </c>
      <c r="C145" s="5">
        <v>2.0240809902213389E-2</v>
      </c>
      <c r="D145" s="5" t="s">
        <v>561</v>
      </c>
    </row>
    <row r="146" spans="1:4" x14ac:dyDescent="0.2">
      <c r="A146" t="s">
        <v>708</v>
      </c>
      <c r="C146" s="5">
        <v>1.5298920941804628E-2</v>
      </c>
      <c r="D146" s="5" t="s">
        <v>561</v>
      </c>
    </row>
    <row r="147" spans="1:4" x14ac:dyDescent="0.2">
      <c r="A147" t="s">
        <v>709</v>
      </c>
      <c r="C147" s="5">
        <v>-5.0354001079206409E-3</v>
      </c>
      <c r="D147" s="5" t="s">
        <v>562</v>
      </c>
    </row>
    <row r="148" spans="1:4" x14ac:dyDescent="0.2">
      <c r="A148" t="s">
        <v>710</v>
      </c>
      <c r="C148" s="5">
        <v>1.9309910289131423E-2</v>
      </c>
      <c r="D148" s="5" t="s">
        <v>561</v>
      </c>
    </row>
    <row r="149" spans="1:4" x14ac:dyDescent="0.2">
      <c r="A149" t="s">
        <v>711</v>
      </c>
      <c r="C149" s="5">
        <v>4.5286008203151854E-3</v>
      </c>
      <c r="D149" s="5" t="s">
        <v>562</v>
      </c>
    </row>
    <row r="150" spans="1:4" x14ac:dyDescent="0.2">
      <c r="A150" t="s">
        <v>712</v>
      </c>
      <c r="C150" s="5">
        <v>-8.0452541188523324E-3</v>
      </c>
      <c r="D150" s="5" t="s">
        <v>562</v>
      </c>
    </row>
    <row r="151" spans="1:4" x14ac:dyDescent="0.2">
      <c r="A151" t="s">
        <v>713</v>
      </c>
      <c r="C151" s="5">
        <v>-6.6961704208672208E-3</v>
      </c>
      <c r="D151" s="5" t="s">
        <v>562</v>
      </c>
    </row>
    <row r="152" spans="1:4" x14ac:dyDescent="0.2">
      <c r="A152" t="s">
        <v>714</v>
      </c>
      <c r="C152" s="5">
        <v>3.9177663797343165E-3</v>
      </c>
      <c r="D152" s="5" t="s">
        <v>561</v>
      </c>
    </row>
    <row r="153" spans="1:4" x14ac:dyDescent="0.2">
      <c r="A153" t="s">
        <v>715</v>
      </c>
      <c r="C153" s="5">
        <v>-3.1022737696352814E-2</v>
      </c>
      <c r="D153" s="5" t="s">
        <v>562</v>
      </c>
    </row>
    <row r="154" spans="1:4" x14ac:dyDescent="0.2">
      <c r="A154" t="s">
        <v>716</v>
      </c>
      <c r="C154" s="5">
        <v>-1.5652382353186396E-2</v>
      </c>
      <c r="D154" s="5" t="s">
        <v>561</v>
      </c>
    </row>
    <row r="155" spans="1:4" x14ac:dyDescent="0.2">
      <c r="A155" t="s">
        <v>717</v>
      </c>
      <c r="C155" s="5">
        <v>-1.1284969853655596E-2</v>
      </c>
      <c r="D155" s="5" t="s">
        <v>561</v>
      </c>
    </row>
    <row r="156" spans="1:4" x14ac:dyDescent="0.2">
      <c r="A156" t="s">
        <v>718</v>
      </c>
      <c r="C156" s="5">
        <v>-2.4709896234919766E-3</v>
      </c>
      <c r="D156" s="5" t="s">
        <v>561</v>
      </c>
    </row>
    <row r="157" spans="1:4" x14ac:dyDescent="0.2">
      <c r="A157" t="s">
        <v>719</v>
      </c>
      <c r="C157" s="5">
        <v>-1.120505870706931E-4</v>
      </c>
      <c r="D157" s="5" t="s">
        <v>562</v>
      </c>
    </row>
    <row r="158" spans="1:4" x14ac:dyDescent="0.2">
      <c r="A158" t="s">
        <v>720</v>
      </c>
      <c r="C158" s="5">
        <v>-8.1801747192477622E-3</v>
      </c>
      <c r="D158" s="5" t="s">
        <v>562</v>
      </c>
    </row>
    <row r="159" spans="1:4" x14ac:dyDescent="0.2">
      <c r="A159" t="s">
        <v>721</v>
      </c>
      <c r="C159" s="5">
        <v>-5.4233211067608754E-3</v>
      </c>
      <c r="D159" s="5" t="s">
        <v>562</v>
      </c>
    </row>
    <row r="160" spans="1:4" x14ac:dyDescent="0.2">
      <c r="A160" t="s">
        <v>722</v>
      </c>
      <c r="C160" s="5">
        <v>2.8097259979976644E-3</v>
      </c>
      <c r="D160" s="5" t="s">
        <v>562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E657-FB65-4446-A9A1-595CBD3DF6E1}">
  <dimension ref="A1:K160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28.5" bestFit="1" customWidth="1"/>
    <col min="2" max="6" width="11.1640625" style="7" customWidth="1"/>
    <col min="7" max="9" width="12" style="5" customWidth="1"/>
    <col min="10" max="10" width="11.1640625" customWidth="1"/>
    <col min="11" max="11" width="13.5" style="5" bestFit="1" customWidth="1"/>
  </cols>
  <sheetData>
    <row r="1" spans="1:11" s="1" customFormat="1" ht="48" x14ac:dyDescent="0.2">
      <c r="A1" s="1" t="s">
        <v>32</v>
      </c>
      <c r="B1" s="8" t="s">
        <v>542</v>
      </c>
      <c r="C1" s="8" t="s">
        <v>543</v>
      </c>
      <c r="D1" s="8" t="s">
        <v>544</v>
      </c>
      <c r="E1" s="8" t="s">
        <v>545</v>
      </c>
      <c r="F1" s="8" t="s">
        <v>546</v>
      </c>
      <c r="G1" s="6" t="s">
        <v>547</v>
      </c>
      <c r="H1" s="6" t="s">
        <v>548</v>
      </c>
      <c r="I1" s="6" t="s">
        <v>549</v>
      </c>
      <c r="J1" s="6" t="s">
        <v>550</v>
      </c>
      <c r="K1" s="1" t="s">
        <v>551</v>
      </c>
    </row>
    <row r="2" spans="1:11" x14ac:dyDescent="0.2">
      <c r="A2" t="s">
        <v>33</v>
      </c>
      <c r="B2" s="7">
        <v>18202</v>
      </c>
      <c r="C2" s="7">
        <v>18454</v>
      </c>
      <c r="D2" s="7">
        <v>18440</v>
      </c>
      <c r="E2" s="7">
        <v>18428</v>
      </c>
      <c r="F2" s="7">
        <v>18509</v>
      </c>
      <c r="G2" s="5">
        <f>(PopTbl6[[#This Row],[2019 Population]]-PopTbl6[[#This Row],[2018 Population]])/PopTbl6[[#This Row],[2018 Population]]</f>
        <v>-7.5864311260431339E-4</v>
      </c>
      <c r="H2" s="5">
        <f>(PopTbl6[[#This Row],[2020 Population]]-PopTbl6[[#This Row],[2019 Population]])/PopTbl6[[#This Row],[2019 Population]]</f>
        <v>-6.5075921908893709E-4</v>
      </c>
      <c r="I2" s="5">
        <f>(PopTbl6[[#This Row],[2021 Population]]-PopTbl6[[#This Row],[2020 Population]])/PopTbl6[[#This Row],[2020 Population]]</f>
        <v>4.3954851313219015E-3</v>
      </c>
      <c r="J2" s="5">
        <f>AVERAGE(PopTbl6[[#This Row],[% YoY growth: 2018-2019]:[% YoY growth: 2020-2021]])</f>
        <v>9.9536093320955026E-4</v>
      </c>
      <c r="K2" s="5" t="str">
        <f>IF(PopTbl6[[#This Row],[2021 Population]]&gt;PopTbl6[[#This Row],[2011 Population]], "Yes", "No")</f>
        <v>Yes</v>
      </c>
    </row>
    <row r="3" spans="1:11" x14ac:dyDescent="0.2">
      <c r="A3" t="s">
        <v>34</v>
      </c>
      <c r="B3" s="7">
        <v>8375</v>
      </c>
      <c r="C3" s="7">
        <v>8265</v>
      </c>
      <c r="D3" s="7">
        <v>8239</v>
      </c>
      <c r="E3" s="7">
        <v>8311</v>
      </c>
      <c r="F3" s="7">
        <v>8269</v>
      </c>
      <c r="G3" s="5">
        <f>(PopTbl6[[#This Row],[2019 Population]]-PopTbl6[[#This Row],[2018 Population]])/PopTbl6[[#This Row],[2018 Population]]</f>
        <v>-3.1457955232909859E-3</v>
      </c>
      <c r="H3" s="5">
        <f>(PopTbl6[[#This Row],[2020 Population]]-PopTbl6[[#This Row],[2019 Population]])/PopTbl6[[#This Row],[2019 Population]]</f>
        <v>8.738924626775094E-3</v>
      </c>
      <c r="I3" s="5">
        <f>(PopTbl6[[#This Row],[2021 Population]]-PopTbl6[[#This Row],[2020 Population]])/PopTbl6[[#This Row],[2020 Population]]</f>
        <v>-5.0535434965708094E-3</v>
      </c>
      <c r="J3" s="5">
        <f>AVERAGE(PopTbl6[[#This Row],[% YoY growth: 2018-2019]:[% YoY growth: 2020-2021]])</f>
        <v>1.7986186897109955E-4</v>
      </c>
      <c r="K3" s="5" t="str">
        <f>IF(PopTbl6[[#This Row],[2021 Population]]&gt;PopTbl6[[#This Row],[2011 Population]], "Yes", "No")</f>
        <v>No</v>
      </c>
    </row>
    <row r="4" spans="1:11" x14ac:dyDescent="0.2">
      <c r="A4" t="s">
        <v>35</v>
      </c>
      <c r="B4" s="7">
        <v>11075</v>
      </c>
      <c r="C4" s="7">
        <v>11228</v>
      </c>
      <c r="D4" s="7">
        <v>11201</v>
      </c>
      <c r="E4" s="7">
        <v>11140</v>
      </c>
      <c r="F4" s="7">
        <v>11163</v>
      </c>
      <c r="G4" s="5">
        <f>(PopTbl6[[#This Row],[2019 Population]]-PopTbl6[[#This Row],[2018 Population]])/PopTbl6[[#This Row],[2018 Population]]</f>
        <v>-2.4047025293908088E-3</v>
      </c>
      <c r="H4" s="5">
        <f>(PopTbl6[[#This Row],[2020 Population]]-PopTbl6[[#This Row],[2019 Population]])/PopTbl6[[#This Row],[2019 Population]]</f>
        <v>-5.4459423265779839E-3</v>
      </c>
      <c r="I4" s="5">
        <f>(PopTbl6[[#This Row],[2021 Population]]-PopTbl6[[#This Row],[2020 Population]])/PopTbl6[[#This Row],[2020 Population]]</f>
        <v>2.0646319569120287E-3</v>
      </c>
      <c r="J4" s="5">
        <f>AVERAGE(PopTbl6[[#This Row],[% YoY growth: 2018-2019]:[% YoY growth: 2020-2021]])</f>
        <v>-1.9286709663522547E-3</v>
      </c>
      <c r="K4" s="5" t="str">
        <f>IF(PopTbl6[[#This Row],[2021 Population]]&gt;PopTbl6[[#This Row],[2011 Population]], "Yes", "No")</f>
        <v>Yes</v>
      </c>
    </row>
    <row r="5" spans="1:11" x14ac:dyDescent="0.2">
      <c r="A5" t="s">
        <v>36</v>
      </c>
      <c r="B5" s="7">
        <v>3494</v>
      </c>
      <c r="C5" s="7">
        <v>3189</v>
      </c>
      <c r="D5" s="7">
        <v>3132</v>
      </c>
      <c r="E5" s="7">
        <v>3090</v>
      </c>
      <c r="F5" s="7">
        <v>2928</v>
      </c>
      <c r="G5" s="5">
        <f>(PopTbl6[[#This Row],[2019 Population]]-PopTbl6[[#This Row],[2018 Population]])/PopTbl6[[#This Row],[2018 Population]]</f>
        <v>-1.7873941674506115E-2</v>
      </c>
      <c r="H5" s="5">
        <f>(PopTbl6[[#This Row],[2020 Population]]-PopTbl6[[#This Row],[2019 Population]])/PopTbl6[[#This Row],[2019 Population]]</f>
        <v>-1.3409961685823755E-2</v>
      </c>
      <c r="I5" s="5">
        <f>(PopTbl6[[#This Row],[2021 Population]]-PopTbl6[[#This Row],[2020 Population]])/PopTbl6[[#This Row],[2020 Population]]</f>
        <v>-5.2427184466019419E-2</v>
      </c>
      <c r="J5" s="5">
        <f>AVERAGE(PopTbl6[[#This Row],[% YoY growth: 2018-2019]:[% YoY growth: 2020-2021]])</f>
        <v>-2.7903695942116429E-2</v>
      </c>
      <c r="K5" s="5" t="str">
        <f>IF(PopTbl6[[#This Row],[2021 Population]]&gt;PopTbl6[[#This Row],[2011 Population]], "Yes", "No")</f>
        <v>No</v>
      </c>
    </row>
    <row r="6" spans="1:11" x14ac:dyDescent="0.2">
      <c r="A6" t="s">
        <v>37</v>
      </c>
      <c r="B6" s="7">
        <v>46345</v>
      </c>
      <c r="C6" s="7">
        <v>45286</v>
      </c>
      <c r="D6" s="7">
        <v>45111</v>
      </c>
      <c r="E6" s="7">
        <v>45072</v>
      </c>
      <c r="F6" s="7">
        <v>43876</v>
      </c>
      <c r="G6" s="5">
        <f>(PopTbl6[[#This Row],[2019 Population]]-PopTbl6[[#This Row],[2018 Population]])/PopTbl6[[#This Row],[2018 Population]]</f>
        <v>-3.8643289316786645E-3</v>
      </c>
      <c r="H6" s="5">
        <f>(PopTbl6[[#This Row],[2020 Population]]-PopTbl6[[#This Row],[2019 Population]])/PopTbl6[[#This Row],[2019 Population]]</f>
        <v>-8.645341490988894E-4</v>
      </c>
      <c r="I6" s="5">
        <f>(PopTbl6[[#This Row],[2021 Population]]-PopTbl6[[#This Row],[2020 Population]])/PopTbl6[[#This Row],[2020 Population]]</f>
        <v>-2.6535321263755768E-2</v>
      </c>
      <c r="J6" s="5">
        <f>AVERAGE(PopTbl6[[#This Row],[% YoY growth: 2018-2019]:[% YoY growth: 2020-2021]])</f>
        <v>-1.0421394781511106E-2</v>
      </c>
      <c r="K6" s="5" t="str">
        <f>IF(PopTbl6[[#This Row],[2021 Population]]&gt;PopTbl6[[#This Row],[2011 Population]], "Yes", "No")</f>
        <v>No</v>
      </c>
    </row>
    <row r="7" spans="1:11" x14ac:dyDescent="0.2">
      <c r="A7" t="s">
        <v>38</v>
      </c>
      <c r="B7" s="7">
        <v>18074</v>
      </c>
      <c r="C7" s="7">
        <v>18510</v>
      </c>
      <c r="D7" s="7">
        <v>18708</v>
      </c>
      <c r="E7" s="7">
        <v>18900</v>
      </c>
      <c r="F7" s="7">
        <v>18061</v>
      </c>
      <c r="G7" s="5">
        <f>(PopTbl6[[#This Row],[2019 Population]]-PopTbl6[[#This Row],[2018 Population]])/PopTbl6[[#This Row],[2018 Population]]</f>
        <v>1.0696920583468396E-2</v>
      </c>
      <c r="H7" s="5">
        <f>(PopTbl6[[#This Row],[2020 Population]]-PopTbl6[[#This Row],[2019 Population]])/PopTbl6[[#This Row],[2019 Population]]</f>
        <v>1.0262989095574085E-2</v>
      </c>
      <c r="I7" s="5">
        <f>(PopTbl6[[#This Row],[2021 Population]]-PopTbl6[[#This Row],[2020 Population]])/PopTbl6[[#This Row],[2020 Population]]</f>
        <v>-4.4391534391534392E-2</v>
      </c>
      <c r="J7" s="5">
        <f>AVERAGE(PopTbl6[[#This Row],[% YoY growth: 2018-2019]:[% YoY growth: 2020-2021]])</f>
        <v>-7.8105415708306369E-3</v>
      </c>
      <c r="K7" s="5" t="str">
        <f>IF(PopTbl6[[#This Row],[2021 Population]]&gt;PopTbl6[[#This Row],[2011 Population]], "Yes", "No")</f>
        <v>No</v>
      </c>
    </row>
    <row r="8" spans="1:11" x14ac:dyDescent="0.2">
      <c r="A8" t="s">
        <v>39</v>
      </c>
      <c r="B8" s="7">
        <v>68061</v>
      </c>
      <c r="C8" s="7">
        <v>76887</v>
      </c>
      <c r="D8" s="7">
        <v>78991</v>
      </c>
      <c r="E8" s="7">
        <v>81294</v>
      </c>
      <c r="F8" s="7">
        <v>82138</v>
      </c>
      <c r="G8" s="5">
        <f>(PopTbl6[[#This Row],[2019 Population]]-PopTbl6[[#This Row],[2018 Population]])/PopTbl6[[#This Row],[2018 Population]]</f>
        <v>2.7364834107196274E-2</v>
      </c>
      <c r="H8" s="5">
        <f>(PopTbl6[[#This Row],[2020 Population]]-PopTbl6[[#This Row],[2019 Population]])/PopTbl6[[#This Row],[2019 Population]]</f>
        <v>2.9155220214961197E-2</v>
      </c>
      <c r="I8" s="5">
        <f>(PopTbl6[[#This Row],[2021 Population]]-PopTbl6[[#This Row],[2020 Population]])/PopTbl6[[#This Row],[2020 Population]]</f>
        <v>1.0382070017467463E-2</v>
      </c>
      <c r="J8" s="5">
        <f>AVERAGE(PopTbl6[[#This Row],[% YoY growth: 2018-2019]:[% YoY growth: 2020-2021]])</f>
        <v>2.230070811320831E-2</v>
      </c>
      <c r="K8" s="5" t="str">
        <f>IF(PopTbl6[[#This Row],[2021 Population]]&gt;PopTbl6[[#This Row],[2011 Population]], "Yes", "No")</f>
        <v>Yes</v>
      </c>
    </row>
    <row r="9" spans="1:11" x14ac:dyDescent="0.2">
      <c r="A9" t="s">
        <v>40</v>
      </c>
      <c r="B9" s="7">
        <v>98905</v>
      </c>
      <c r="C9" s="7">
        <v>103620</v>
      </c>
      <c r="D9" s="7">
        <v>104919</v>
      </c>
      <c r="E9" s="7">
        <v>106456</v>
      </c>
      <c r="F9" s="7">
        <v>107868</v>
      </c>
      <c r="G9" s="5">
        <f>(PopTbl6[[#This Row],[2019 Population]]-PopTbl6[[#This Row],[2018 Population]])/PopTbl6[[#This Row],[2018 Population]]</f>
        <v>1.2536189924724956E-2</v>
      </c>
      <c r="H9" s="5">
        <f>(PopTbl6[[#This Row],[2020 Population]]-PopTbl6[[#This Row],[2019 Population]])/PopTbl6[[#This Row],[2019 Population]]</f>
        <v>1.4649396200878774E-2</v>
      </c>
      <c r="I9" s="5">
        <f>(PopTbl6[[#This Row],[2021 Population]]-PopTbl6[[#This Row],[2020 Population]])/PopTbl6[[#This Row],[2020 Population]]</f>
        <v>1.3263695799203426E-2</v>
      </c>
      <c r="J9" s="5">
        <f>AVERAGE(PopTbl6[[#This Row],[% YoY growth: 2018-2019]:[% YoY growth: 2020-2021]])</f>
        <v>1.3483093974935719E-2</v>
      </c>
      <c r="K9" s="5" t="str">
        <f>IF(PopTbl6[[#This Row],[2021 Population]]&gt;PopTbl6[[#This Row],[2011 Population]], "Yes", "No")</f>
        <v>Yes</v>
      </c>
    </row>
    <row r="10" spans="1:11" x14ac:dyDescent="0.2">
      <c r="A10" t="s">
        <v>41</v>
      </c>
      <c r="B10" s="7">
        <v>17658</v>
      </c>
      <c r="C10" s="7">
        <v>17154</v>
      </c>
      <c r="D10" s="7">
        <v>17033</v>
      </c>
      <c r="E10" s="7">
        <v>16889</v>
      </c>
      <c r="F10" s="7">
        <v>17237</v>
      </c>
      <c r="G10" s="5">
        <f>(PopTbl6[[#This Row],[2019 Population]]-PopTbl6[[#This Row],[2018 Population]])/PopTbl6[[#This Row],[2018 Population]]</f>
        <v>-7.0537483968753645E-3</v>
      </c>
      <c r="H10" s="5">
        <f>(PopTbl6[[#This Row],[2020 Population]]-PopTbl6[[#This Row],[2019 Population]])/PopTbl6[[#This Row],[2019 Population]]</f>
        <v>-8.4541771854635128E-3</v>
      </c>
      <c r="I10" s="5">
        <f>(PopTbl6[[#This Row],[2021 Population]]-PopTbl6[[#This Row],[2020 Population]])/PopTbl6[[#This Row],[2020 Population]]</f>
        <v>2.060512759784475E-2</v>
      </c>
      <c r="J10" s="5">
        <f>AVERAGE(PopTbl6[[#This Row],[% YoY growth: 2018-2019]:[% YoY growth: 2020-2021]])</f>
        <v>1.6990673385019577E-3</v>
      </c>
      <c r="K10" s="5" t="str">
        <f>IF(PopTbl6[[#This Row],[2021 Population]]&gt;PopTbl6[[#This Row],[2011 Population]], "Yes", "No")</f>
        <v>No</v>
      </c>
    </row>
    <row r="11" spans="1:11" x14ac:dyDescent="0.2">
      <c r="A11" t="s">
        <v>42</v>
      </c>
      <c r="B11" s="7">
        <v>18977</v>
      </c>
      <c r="C11" s="7">
        <v>19025</v>
      </c>
      <c r="D11" s="7">
        <v>19152</v>
      </c>
      <c r="E11" s="7">
        <v>19206</v>
      </c>
      <c r="F11" s="7">
        <v>18195</v>
      </c>
      <c r="G11" s="5">
        <f>(PopTbl6[[#This Row],[2019 Population]]-PopTbl6[[#This Row],[2018 Population]])/PopTbl6[[#This Row],[2018 Population]]</f>
        <v>6.6754270696452039E-3</v>
      </c>
      <c r="H11" s="5">
        <f>(PopTbl6[[#This Row],[2020 Population]]-PopTbl6[[#This Row],[2019 Population]])/PopTbl6[[#This Row],[2019 Population]]</f>
        <v>2.819548872180451E-3</v>
      </c>
      <c r="I11" s="5">
        <f>(PopTbl6[[#This Row],[2021 Population]]-PopTbl6[[#This Row],[2020 Population]])/PopTbl6[[#This Row],[2020 Population]]</f>
        <v>-5.2639800062480473E-2</v>
      </c>
      <c r="J11" s="5">
        <f>AVERAGE(PopTbl6[[#This Row],[% YoY growth: 2018-2019]:[% YoY growth: 2020-2021]])</f>
        <v>-1.4381608040218272E-2</v>
      </c>
      <c r="K11" s="5" t="str">
        <f>IF(PopTbl6[[#This Row],[2021 Population]]&gt;PopTbl6[[#This Row],[2011 Population]], "Yes", "No")</f>
        <v>No</v>
      </c>
    </row>
    <row r="12" spans="1:11" x14ac:dyDescent="0.2">
      <c r="A12" t="s">
        <v>43</v>
      </c>
      <c r="B12" s="7">
        <v>155186</v>
      </c>
      <c r="C12" s="7">
        <v>153490</v>
      </c>
      <c r="D12" s="7">
        <v>153200</v>
      </c>
      <c r="E12" s="7">
        <v>153026</v>
      </c>
      <c r="F12" s="7">
        <v>156711</v>
      </c>
      <c r="G12" s="5">
        <f>(PopTbl6[[#This Row],[2019 Population]]-PopTbl6[[#This Row],[2018 Population]])/PopTbl6[[#This Row],[2018 Population]]</f>
        <v>-1.8893739005798424E-3</v>
      </c>
      <c r="H12" s="5">
        <f>(PopTbl6[[#This Row],[2020 Population]]-PopTbl6[[#This Row],[2019 Population]])/PopTbl6[[#This Row],[2019 Population]]</f>
        <v>-1.1357702349869452E-3</v>
      </c>
      <c r="I12" s="5">
        <f>(PopTbl6[[#This Row],[2021 Population]]-PopTbl6[[#This Row],[2020 Population]])/PopTbl6[[#This Row],[2020 Population]]</f>
        <v>2.4080875145400128E-2</v>
      </c>
      <c r="J12" s="5">
        <f>AVERAGE(PopTbl6[[#This Row],[% YoY growth: 2018-2019]:[% YoY growth: 2020-2021]])</f>
        <v>7.0185770032777798E-3</v>
      </c>
      <c r="K12" s="5" t="str">
        <f>IF(PopTbl6[[#This Row],[2021 Population]]&gt;PopTbl6[[#This Row],[2011 Population]], "Yes", "No")</f>
        <v>Yes</v>
      </c>
    </row>
    <row r="13" spans="1:11" x14ac:dyDescent="0.2">
      <c r="A13" t="s">
        <v>44</v>
      </c>
      <c r="B13" s="7">
        <v>13095</v>
      </c>
      <c r="C13" s="7">
        <v>12775</v>
      </c>
      <c r="D13" s="7">
        <v>12807</v>
      </c>
      <c r="E13" s="7">
        <v>12870</v>
      </c>
      <c r="F13" s="7">
        <v>12562</v>
      </c>
      <c r="G13" s="5">
        <f>(PopTbl6[[#This Row],[2019 Population]]-PopTbl6[[#This Row],[2018 Population]])/PopTbl6[[#This Row],[2018 Population]]</f>
        <v>2.5048923679060666E-3</v>
      </c>
      <c r="H13" s="5">
        <f>(PopTbl6[[#This Row],[2020 Population]]-PopTbl6[[#This Row],[2019 Population]])/PopTbl6[[#This Row],[2019 Population]]</f>
        <v>4.9191848208011242E-3</v>
      </c>
      <c r="I13" s="5">
        <f>(PopTbl6[[#This Row],[2021 Population]]-PopTbl6[[#This Row],[2020 Population]])/PopTbl6[[#This Row],[2020 Population]]</f>
        <v>-2.3931623931623933E-2</v>
      </c>
      <c r="J13" s="5">
        <f>AVERAGE(PopTbl6[[#This Row],[% YoY growth: 2018-2019]:[% YoY growth: 2020-2021]])</f>
        <v>-5.5025155809722481E-3</v>
      </c>
      <c r="K13" s="5" t="str">
        <f>IF(PopTbl6[[#This Row],[2021 Population]]&gt;PopTbl6[[#This Row],[2011 Population]], "Yes", "No")</f>
        <v>No</v>
      </c>
    </row>
    <row r="14" spans="1:11" x14ac:dyDescent="0.2">
      <c r="A14" t="s">
        <v>45</v>
      </c>
      <c r="B14" s="7">
        <v>17937</v>
      </c>
      <c r="C14" s="7">
        <v>18561</v>
      </c>
      <c r="D14" s="7">
        <v>18756</v>
      </c>
      <c r="E14" s="7">
        <v>18924</v>
      </c>
      <c r="F14" s="7">
        <v>18072</v>
      </c>
      <c r="G14" s="5">
        <f>(PopTbl6[[#This Row],[2019 Population]]-PopTbl6[[#This Row],[2018 Population]])/PopTbl6[[#This Row],[2018 Population]]</f>
        <v>1.0505899466623565E-2</v>
      </c>
      <c r="H14" s="5">
        <f>(PopTbl6[[#This Row],[2020 Population]]-PopTbl6[[#This Row],[2019 Population]])/PopTbl6[[#This Row],[2019 Population]]</f>
        <v>8.9571337172104932E-3</v>
      </c>
      <c r="I14" s="5">
        <f>(PopTbl6[[#This Row],[2021 Population]]-PopTbl6[[#This Row],[2020 Population]])/PopTbl6[[#This Row],[2020 Population]]</f>
        <v>-4.5022194039315157E-2</v>
      </c>
      <c r="J14" s="5">
        <f>AVERAGE(PopTbl6[[#This Row],[% YoY growth: 2018-2019]:[% YoY growth: 2020-2021]])</f>
        <v>-8.5197202851603673E-3</v>
      </c>
      <c r="K14" s="5" t="str">
        <f>IF(PopTbl6[[#This Row],[2021 Population]]&gt;PopTbl6[[#This Row],[2011 Population]], "Yes", "No")</f>
        <v>Yes</v>
      </c>
    </row>
    <row r="15" spans="1:11" x14ac:dyDescent="0.2">
      <c r="A15" t="s">
        <v>46</v>
      </c>
      <c r="B15" s="7">
        <v>16256</v>
      </c>
      <c r="C15" s="7">
        <v>15622</v>
      </c>
      <c r="D15" s="7">
        <v>15590</v>
      </c>
      <c r="E15" s="7">
        <v>15548</v>
      </c>
      <c r="F15" s="7">
        <v>16254</v>
      </c>
      <c r="G15" s="5">
        <f>(PopTbl6[[#This Row],[2019 Population]]-PopTbl6[[#This Row],[2018 Population]])/PopTbl6[[#This Row],[2018 Population]]</f>
        <v>-2.0483932915119703E-3</v>
      </c>
      <c r="H15" s="5">
        <f>(PopTbl6[[#This Row],[2020 Population]]-PopTbl6[[#This Row],[2019 Population]])/PopTbl6[[#This Row],[2019 Population]]</f>
        <v>-2.6940346375881976E-3</v>
      </c>
      <c r="I15" s="5">
        <f>(PopTbl6[[#This Row],[2021 Population]]-PopTbl6[[#This Row],[2020 Population]])/PopTbl6[[#This Row],[2020 Population]]</f>
        <v>4.5407769488037049E-2</v>
      </c>
      <c r="J15" s="5">
        <f>AVERAGE(PopTbl6[[#This Row],[% YoY growth: 2018-2019]:[% YoY growth: 2020-2021]])</f>
        <v>1.3555113852978961E-2</v>
      </c>
      <c r="K15" s="5" t="str">
        <f>IF(PopTbl6[[#This Row],[2021 Population]]&gt;PopTbl6[[#This Row],[2011 Population]], "Yes", "No")</f>
        <v>No</v>
      </c>
    </row>
    <row r="16" spans="1:11" x14ac:dyDescent="0.2">
      <c r="A16" t="s">
        <v>47</v>
      </c>
      <c r="B16" s="7">
        <v>29847</v>
      </c>
      <c r="C16" s="7">
        <v>35885</v>
      </c>
      <c r="D16" s="7">
        <v>37063</v>
      </c>
      <c r="E16" s="7">
        <v>38321</v>
      </c>
      <c r="F16" s="7">
        <v>43278</v>
      </c>
      <c r="G16" s="5">
        <f>(PopTbl6[[#This Row],[2019 Population]]-PopTbl6[[#This Row],[2018 Population]])/PopTbl6[[#This Row],[2018 Population]]</f>
        <v>3.2827086526403787E-2</v>
      </c>
      <c r="H16" s="5">
        <f>(PopTbl6[[#This Row],[2020 Population]]-PopTbl6[[#This Row],[2019 Population]])/PopTbl6[[#This Row],[2019 Population]]</f>
        <v>3.3942206513234222E-2</v>
      </c>
      <c r="I16" s="5">
        <f>(PopTbl6[[#This Row],[2021 Population]]-PopTbl6[[#This Row],[2020 Population]])/PopTbl6[[#This Row],[2020 Population]]</f>
        <v>0.12935466193470943</v>
      </c>
      <c r="J16" s="5">
        <f>AVERAGE(PopTbl6[[#This Row],[% YoY growth: 2018-2019]:[% YoY growth: 2020-2021]])</f>
        <v>6.5374651658115804E-2</v>
      </c>
      <c r="K16" s="5" t="str">
        <f>IF(PopTbl6[[#This Row],[2021 Population]]&gt;PopTbl6[[#This Row],[2011 Population]], "Yes", "No")</f>
        <v>Yes</v>
      </c>
    </row>
    <row r="17" spans="1:11" x14ac:dyDescent="0.2">
      <c r="A17" t="s">
        <v>48</v>
      </c>
      <c r="B17" s="7">
        <v>69008</v>
      </c>
      <c r="C17" s="7">
        <v>74782</v>
      </c>
      <c r="D17" s="7">
        <v>76120</v>
      </c>
      <c r="E17" s="7">
        <v>77719</v>
      </c>
      <c r="F17" s="7">
        <v>79635</v>
      </c>
      <c r="G17" s="5">
        <f>(PopTbl6[[#This Row],[2019 Population]]-PopTbl6[[#This Row],[2018 Population]])/PopTbl6[[#This Row],[2018 Population]]</f>
        <v>1.789200609772405E-2</v>
      </c>
      <c r="H17" s="5">
        <f>(PopTbl6[[#This Row],[2020 Population]]-PopTbl6[[#This Row],[2019 Population]])/PopTbl6[[#This Row],[2019 Population]]</f>
        <v>2.1006305832895429E-2</v>
      </c>
      <c r="I17" s="5">
        <f>(PopTbl6[[#This Row],[2021 Population]]-PopTbl6[[#This Row],[2020 Population]])/PopTbl6[[#This Row],[2020 Population]]</f>
        <v>2.4652916275299475E-2</v>
      </c>
      <c r="J17" s="5">
        <f>AVERAGE(PopTbl6[[#This Row],[% YoY growth: 2018-2019]:[% YoY growth: 2020-2021]])</f>
        <v>2.1183742735306318E-2</v>
      </c>
      <c r="K17" s="5" t="str">
        <f>IF(PopTbl6[[#This Row],[2021 Population]]&gt;PopTbl6[[#This Row],[2011 Population]], "Yes", "No")</f>
        <v>Yes</v>
      </c>
    </row>
    <row r="18" spans="1:11" x14ac:dyDescent="0.2">
      <c r="A18" t="s">
        <v>49</v>
      </c>
      <c r="B18" s="7">
        <v>23211</v>
      </c>
      <c r="C18" s="7">
        <v>22550</v>
      </c>
      <c r="D18" s="7">
        <v>22520</v>
      </c>
      <c r="E18" s="7">
        <v>22567</v>
      </c>
      <c r="F18" s="7">
        <v>24231</v>
      </c>
      <c r="G18" s="5">
        <f>(PopTbl6[[#This Row],[2019 Population]]-PopTbl6[[#This Row],[2018 Population]])/PopTbl6[[#This Row],[2018 Population]]</f>
        <v>-1.3303769401330377E-3</v>
      </c>
      <c r="H18" s="5">
        <f>(PopTbl6[[#This Row],[2020 Population]]-PopTbl6[[#This Row],[2019 Population]])/PopTbl6[[#This Row],[2019 Population]]</f>
        <v>2.0870337477797512E-3</v>
      </c>
      <c r="I18" s="5">
        <f>(PopTbl6[[#This Row],[2021 Population]]-PopTbl6[[#This Row],[2020 Population]])/PopTbl6[[#This Row],[2020 Population]]</f>
        <v>7.3735986174502596E-2</v>
      </c>
      <c r="J18" s="5">
        <f>AVERAGE(PopTbl6[[#This Row],[% YoY growth: 2018-2019]:[% YoY growth: 2020-2021]])</f>
        <v>2.4830880994049769E-2</v>
      </c>
      <c r="K18" s="5" t="str">
        <f>IF(PopTbl6[[#This Row],[2021 Population]]&gt;PopTbl6[[#This Row],[2011 Population]], "Yes", "No")</f>
        <v>Yes</v>
      </c>
    </row>
    <row r="19" spans="1:11" x14ac:dyDescent="0.2">
      <c r="A19" t="s">
        <v>50</v>
      </c>
      <c r="B19" s="7">
        <v>23568</v>
      </c>
      <c r="C19" s="7">
        <v>23750</v>
      </c>
      <c r="D19" s="7">
        <v>24090</v>
      </c>
      <c r="E19" s="7">
        <v>24463</v>
      </c>
      <c r="F19" s="7">
        <v>24950</v>
      </c>
      <c r="G19" s="5">
        <f>(PopTbl6[[#This Row],[2019 Population]]-PopTbl6[[#This Row],[2018 Population]])/PopTbl6[[#This Row],[2018 Population]]</f>
        <v>1.4315789473684211E-2</v>
      </c>
      <c r="H19" s="5">
        <f>(PopTbl6[[#This Row],[2020 Population]]-PopTbl6[[#This Row],[2019 Population]])/PopTbl6[[#This Row],[2019 Population]]</f>
        <v>1.5483603154836031E-2</v>
      </c>
      <c r="I19" s="5">
        <f>(PopTbl6[[#This Row],[2021 Population]]-PopTbl6[[#This Row],[2020 Population]])/PopTbl6[[#This Row],[2020 Population]]</f>
        <v>1.9907615582716757E-2</v>
      </c>
      <c r="J19" s="5">
        <f>AVERAGE(PopTbl6[[#This Row],[% YoY growth: 2018-2019]:[% YoY growth: 2020-2021]])</f>
        <v>1.6569002737078998E-2</v>
      </c>
      <c r="K19" s="5" t="str">
        <f>IF(PopTbl6[[#This Row],[2021 Population]]&gt;PopTbl6[[#This Row],[2011 Population]], "Yes", "No")</f>
        <v>Yes</v>
      </c>
    </row>
    <row r="20" spans="1:11" x14ac:dyDescent="0.2">
      <c r="A20" t="s">
        <v>51</v>
      </c>
      <c r="B20" s="7">
        <v>6568</v>
      </c>
      <c r="C20" s="7">
        <v>6428</v>
      </c>
      <c r="D20" s="7">
        <v>6365</v>
      </c>
      <c r="E20" s="7">
        <v>6301</v>
      </c>
      <c r="F20" s="7">
        <v>5668</v>
      </c>
      <c r="G20" s="5">
        <f>(PopTbl6[[#This Row],[2019 Population]]-PopTbl6[[#This Row],[2018 Population]])/PopTbl6[[#This Row],[2018 Population]]</f>
        <v>-9.8008711885500931E-3</v>
      </c>
      <c r="H20" s="5">
        <f>(PopTbl6[[#This Row],[2020 Population]]-PopTbl6[[#This Row],[2019 Population]])/PopTbl6[[#This Row],[2019 Population]]</f>
        <v>-1.0054988216810683E-2</v>
      </c>
      <c r="I20" s="5">
        <f>(PopTbl6[[#This Row],[2021 Population]]-PopTbl6[[#This Row],[2020 Population]])/PopTbl6[[#This Row],[2020 Population]]</f>
        <v>-0.10046024440564989</v>
      </c>
      <c r="J20" s="5">
        <f>AVERAGE(PopTbl6[[#This Row],[% YoY growth: 2018-2019]:[% YoY growth: 2020-2021]])</f>
        <v>-4.0105367937003554E-2</v>
      </c>
      <c r="K20" s="5" t="str">
        <f>IF(PopTbl6[[#This Row],[2021 Population]]&gt;PopTbl6[[#This Row],[2011 Population]], "Yes", "No")</f>
        <v>No</v>
      </c>
    </row>
    <row r="21" spans="1:11" x14ac:dyDescent="0.2">
      <c r="A21" t="s">
        <v>52</v>
      </c>
      <c r="B21" s="7">
        <v>49957</v>
      </c>
      <c r="C21" s="7">
        <v>52714</v>
      </c>
      <c r="D21" s="7">
        <v>53231</v>
      </c>
      <c r="E21" s="7">
        <v>53960</v>
      </c>
      <c r="F21" s="7">
        <v>54256</v>
      </c>
      <c r="G21" s="5">
        <f>(PopTbl6[[#This Row],[2019 Population]]-PopTbl6[[#This Row],[2018 Population]])/PopTbl6[[#This Row],[2018 Population]]</f>
        <v>9.8076412338278258E-3</v>
      </c>
      <c r="H21" s="5">
        <f>(PopTbl6[[#This Row],[2020 Population]]-PopTbl6[[#This Row],[2019 Population]])/PopTbl6[[#This Row],[2019 Population]]</f>
        <v>1.3695027333696531E-2</v>
      </c>
      <c r="I21" s="5">
        <f>(PopTbl6[[#This Row],[2021 Population]]-PopTbl6[[#This Row],[2020 Population]])/PopTbl6[[#This Row],[2020 Population]]</f>
        <v>5.485544848035582E-3</v>
      </c>
      <c r="J21" s="5">
        <f>AVERAGE(PopTbl6[[#This Row],[% YoY growth: 2018-2019]:[% YoY growth: 2020-2021]])</f>
        <v>9.6627378051866459E-3</v>
      </c>
      <c r="K21" s="5" t="str">
        <f>IF(PopTbl6[[#This Row],[2021 Population]]&gt;PopTbl6[[#This Row],[2011 Population]], "Yes", "No")</f>
        <v>Yes</v>
      </c>
    </row>
    <row r="22" spans="1:11" x14ac:dyDescent="0.2">
      <c r="A22" t="s">
        <v>53</v>
      </c>
      <c r="B22" s="7">
        <v>10891</v>
      </c>
      <c r="C22" s="7">
        <v>10827</v>
      </c>
      <c r="D22" s="7">
        <v>10812</v>
      </c>
      <c r="E22" s="7">
        <v>10834</v>
      </c>
      <c r="F22" s="7">
        <v>10885</v>
      </c>
      <c r="G22" s="5">
        <f>(PopTbl6[[#This Row],[2019 Population]]-PopTbl6[[#This Row],[2018 Population]])/PopTbl6[[#This Row],[2018 Population]]</f>
        <v>-1.3854253255749516E-3</v>
      </c>
      <c r="H22" s="5">
        <f>(PopTbl6[[#This Row],[2020 Population]]-PopTbl6[[#This Row],[2019 Population]])/PopTbl6[[#This Row],[2019 Population]]</f>
        <v>2.0347761746207916E-3</v>
      </c>
      <c r="I22" s="5">
        <f>(PopTbl6[[#This Row],[2021 Population]]-PopTbl6[[#This Row],[2020 Population]])/PopTbl6[[#This Row],[2020 Population]]</f>
        <v>4.7074026213771462E-3</v>
      </c>
      <c r="J22" s="5">
        <f>AVERAGE(PopTbl6[[#This Row],[% YoY growth: 2018-2019]:[% YoY growth: 2020-2021]])</f>
        <v>1.7855844901409953E-3</v>
      </c>
      <c r="K22" s="5" t="str">
        <f>IF(PopTbl6[[#This Row],[2021 Population]]&gt;PopTbl6[[#This Row],[2011 Population]], "Yes", "No")</f>
        <v>No</v>
      </c>
    </row>
    <row r="23" spans="1:11" x14ac:dyDescent="0.2">
      <c r="A23" t="s">
        <v>54</v>
      </c>
      <c r="B23" s="7">
        <v>110292</v>
      </c>
      <c r="C23" s="7">
        <v>116022</v>
      </c>
      <c r="D23" s="7">
        <v>117183</v>
      </c>
      <c r="E23" s="7">
        <v>118692</v>
      </c>
      <c r="F23" s="7">
        <v>118402</v>
      </c>
      <c r="G23" s="5">
        <f>(PopTbl6[[#This Row],[2019 Population]]-PopTbl6[[#This Row],[2018 Population]])/PopTbl6[[#This Row],[2018 Population]]</f>
        <v>1.0006722862905311E-2</v>
      </c>
      <c r="H23" s="5">
        <f>(PopTbl6[[#This Row],[2020 Population]]-PopTbl6[[#This Row],[2019 Population]])/PopTbl6[[#This Row],[2019 Population]]</f>
        <v>1.2877294488108343E-2</v>
      </c>
      <c r="I23" s="5">
        <f>(PopTbl6[[#This Row],[2021 Population]]-PopTbl6[[#This Row],[2020 Population]])/PopTbl6[[#This Row],[2020 Population]]</f>
        <v>-2.4432986216425708E-3</v>
      </c>
      <c r="J23" s="5">
        <f>AVERAGE(PopTbl6[[#This Row],[% YoY growth: 2018-2019]:[% YoY growth: 2020-2021]])</f>
        <v>6.8135729097903615E-3</v>
      </c>
      <c r="K23" s="5" t="str">
        <f>IF(PopTbl6[[#This Row],[2021 Population]]&gt;PopTbl6[[#This Row],[2011 Population]], "Yes", "No")</f>
        <v>Yes</v>
      </c>
    </row>
    <row r="24" spans="1:11" x14ac:dyDescent="0.2">
      <c r="A24" t="s">
        <v>55</v>
      </c>
      <c r="B24" s="7">
        <v>63643</v>
      </c>
      <c r="C24" s="7">
        <v>66299</v>
      </c>
      <c r="D24" s="7">
        <v>66700</v>
      </c>
      <c r="E24" s="7">
        <v>67181</v>
      </c>
      <c r="F24" s="7">
        <v>67579</v>
      </c>
      <c r="G24" s="5">
        <f>(PopTbl6[[#This Row],[2019 Population]]-PopTbl6[[#This Row],[2018 Population]])/PopTbl6[[#This Row],[2018 Population]]</f>
        <v>6.0483566871295195E-3</v>
      </c>
      <c r="H24" s="5">
        <f>(PopTbl6[[#This Row],[2020 Population]]-PopTbl6[[#This Row],[2019 Population]])/PopTbl6[[#This Row],[2019 Population]]</f>
        <v>7.2113943028485755E-3</v>
      </c>
      <c r="I24" s="5">
        <f>(PopTbl6[[#This Row],[2021 Population]]-PopTbl6[[#This Row],[2020 Population]])/PopTbl6[[#This Row],[2020 Population]]</f>
        <v>5.9242940712403809E-3</v>
      </c>
      <c r="J24" s="5">
        <f>AVERAGE(PopTbl6[[#This Row],[% YoY growth: 2018-2019]:[% YoY growth: 2020-2021]])</f>
        <v>6.394681687072825E-3</v>
      </c>
      <c r="K24" s="5" t="str">
        <f>IF(PopTbl6[[#This Row],[2021 Population]]&gt;PopTbl6[[#This Row],[2011 Population]], "Yes", "No")</f>
        <v>Yes</v>
      </c>
    </row>
    <row r="25" spans="1:11" x14ac:dyDescent="0.2">
      <c r="A25" t="s">
        <v>56</v>
      </c>
      <c r="B25" s="7">
        <v>12714</v>
      </c>
      <c r="C25" s="7">
        <v>12983</v>
      </c>
      <c r="D25" s="7">
        <v>13040</v>
      </c>
      <c r="E25" s="7">
        <v>13032</v>
      </c>
      <c r="F25" s="7">
        <v>12416</v>
      </c>
      <c r="G25" s="5">
        <f>(PopTbl6[[#This Row],[2019 Population]]-PopTbl6[[#This Row],[2018 Population]])/PopTbl6[[#This Row],[2018 Population]]</f>
        <v>4.3903566201956403E-3</v>
      </c>
      <c r="H25" s="5">
        <f>(PopTbl6[[#This Row],[2020 Population]]-PopTbl6[[#This Row],[2019 Population]])/PopTbl6[[#This Row],[2019 Population]]</f>
        <v>-6.1349693251533746E-4</v>
      </c>
      <c r="I25" s="5">
        <f>(PopTbl6[[#This Row],[2021 Population]]-PopTbl6[[#This Row],[2020 Population]])/PopTbl6[[#This Row],[2020 Population]]</f>
        <v>-4.7268262737875995E-2</v>
      </c>
      <c r="J25" s="5">
        <f>AVERAGE(PopTbl6[[#This Row],[% YoY growth: 2018-2019]:[% YoY growth: 2020-2021]])</f>
        <v>-1.449713435006523E-2</v>
      </c>
      <c r="K25" s="5" t="str">
        <f>IF(PopTbl6[[#This Row],[2021 Population]]&gt;PopTbl6[[#This Row],[2011 Population]], "Yes", "No")</f>
        <v>No</v>
      </c>
    </row>
    <row r="26" spans="1:11" x14ac:dyDescent="0.2">
      <c r="A26" t="s">
        <v>57</v>
      </c>
      <c r="B26" s="7">
        <v>261322</v>
      </c>
      <c r="C26" s="7">
        <v>287049</v>
      </c>
      <c r="D26" s="7">
        <v>288496</v>
      </c>
      <c r="E26" s="7">
        <v>289649</v>
      </c>
      <c r="F26" s="7">
        <v>294815</v>
      </c>
      <c r="G26" s="5">
        <f>(PopTbl6[[#This Row],[2019 Population]]-PopTbl6[[#This Row],[2018 Population]])/PopTbl6[[#This Row],[2018 Population]]</f>
        <v>5.0409511964856178E-3</v>
      </c>
      <c r="H26" s="5">
        <f>(PopTbl6[[#This Row],[2020 Population]]-PopTbl6[[#This Row],[2019 Population]])/PopTbl6[[#This Row],[2019 Population]]</f>
        <v>3.9965892074760138E-3</v>
      </c>
      <c r="I26" s="5">
        <f>(PopTbl6[[#This Row],[2021 Population]]-PopTbl6[[#This Row],[2020 Population]])/PopTbl6[[#This Row],[2020 Population]]</f>
        <v>1.7835380063456113E-2</v>
      </c>
      <c r="J26" s="5">
        <f>AVERAGE(PopTbl6[[#This Row],[% YoY growth: 2018-2019]:[% YoY growth: 2020-2021]])</f>
        <v>8.9576401558059144E-3</v>
      </c>
      <c r="K26" s="5" t="str">
        <f>IF(PopTbl6[[#This Row],[2021 Population]]&gt;PopTbl6[[#This Row],[2011 Population]], "Yes", "No")</f>
        <v>Yes</v>
      </c>
    </row>
    <row r="27" spans="1:11" x14ac:dyDescent="0.2">
      <c r="A27" t="s">
        <v>58</v>
      </c>
      <c r="B27" s="7">
        <v>11686</v>
      </c>
      <c r="C27" s="7">
        <v>10767</v>
      </c>
      <c r="D27" s="7">
        <v>10560</v>
      </c>
      <c r="E27" s="7">
        <v>10470</v>
      </c>
      <c r="F27" s="7">
        <v>9533</v>
      </c>
      <c r="G27" s="5">
        <f>(PopTbl6[[#This Row],[2019 Population]]-PopTbl6[[#This Row],[2018 Population]])/PopTbl6[[#This Row],[2018 Population]]</f>
        <v>-1.9225410977988296E-2</v>
      </c>
      <c r="H27" s="5">
        <f>(PopTbl6[[#This Row],[2020 Population]]-PopTbl6[[#This Row],[2019 Population]])/PopTbl6[[#This Row],[2019 Population]]</f>
        <v>-8.5227272727272721E-3</v>
      </c>
      <c r="I27" s="5">
        <f>(PopTbl6[[#This Row],[2021 Population]]-PopTbl6[[#This Row],[2020 Population]])/PopTbl6[[#This Row],[2020 Population]]</f>
        <v>-8.9493791786055391E-2</v>
      </c>
      <c r="J27" s="5">
        <f>AVERAGE(PopTbl6[[#This Row],[% YoY growth: 2018-2019]:[% YoY growth: 2020-2021]])</f>
        <v>-3.9080643345590318E-2</v>
      </c>
      <c r="K27" s="5" t="str">
        <f>IF(PopTbl6[[#This Row],[2021 Population]]&gt;PopTbl6[[#This Row],[2011 Population]], "Yes", "No")</f>
        <v>No</v>
      </c>
    </row>
    <row r="28" spans="1:11" x14ac:dyDescent="0.2">
      <c r="A28" t="s">
        <v>59</v>
      </c>
      <c r="B28" s="7">
        <v>26001</v>
      </c>
      <c r="C28" s="7">
        <v>24817</v>
      </c>
      <c r="D28" s="7">
        <v>24812</v>
      </c>
      <c r="E28" s="7">
        <v>24826</v>
      </c>
      <c r="F28" s="7">
        <v>24898</v>
      </c>
      <c r="G28" s="5">
        <f>(PopTbl6[[#This Row],[2019 Population]]-PopTbl6[[#This Row],[2018 Population]])/PopTbl6[[#This Row],[2018 Population]]</f>
        <v>-2.0147479550308256E-4</v>
      </c>
      <c r="H28" s="5">
        <f>(PopTbl6[[#This Row],[2020 Population]]-PopTbl6[[#This Row],[2019 Population]])/PopTbl6[[#This Row],[2019 Population]]</f>
        <v>5.6424310817346441E-4</v>
      </c>
      <c r="I28" s="5">
        <f>(PopTbl6[[#This Row],[2021 Population]]-PopTbl6[[#This Row],[2020 Population]])/PopTbl6[[#This Row],[2020 Population]]</f>
        <v>2.9001852896157255E-3</v>
      </c>
      <c r="J28" s="5">
        <f>AVERAGE(PopTbl6[[#This Row],[% YoY growth: 2018-2019]:[% YoY growth: 2020-2021]])</f>
        <v>1.0876512007620357E-3</v>
      </c>
      <c r="K28" s="5" t="str">
        <f>IF(PopTbl6[[#This Row],[2021 Population]]&gt;PopTbl6[[#This Row],[2011 Population]], "Yes", "No")</f>
        <v>No</v>
      </c>
    </row>
    <row r="29" spans="1:11" x14ac:dyDescent="0.2">
      <c r="A29" t="s">
        <v>60</v>
      </c>
      <c r="B29" s="7">
        <v>211316</v>
      </c>
      <c r="C29" s="7">
        <v>241910</v>
      </c>
      <c r="D29" s="7">
        <v>247515</v>
      </c>
      <c r="E29" s="7">
        <v>253780</v>
      </c>
      <c r="F29" s="7">
        <v>262155</v>
      </c>
      <c r="G29" s="5">
        <f>(PopTbl6[[#This Row],[2019 Population]]-PopTbl6[[#This Row],[2018 Population]])/PopTbl6[[#This Row],[2018 Population]]</f>
        <v>2.3169773882848993E-2</v>
      </c>
      <c r="H29" s="5">
        <f>(PopTbl6[[#This Row],[2020 Population]]-PopTbl6[[#This Row],[2019 Population]])/PopTbl6[[#This Row],[2019 Population]]</f>
        <v>2.5311597276932711E-2</v>
      </c>
      <c r="I29" s="5">
        <f>(PopTbl6[[#This Row],[2021 Population]]-PopTbl6[[#This Row],[2020 Population]])/PopTbl6[[#This Row],[2020 Population]]</f>
        <v>3.3001024509417609E-2</v>
      </c>
      <c r="J29" s="5">
        <f>AVERAGE(PopTbl6[[#This Row],[% YoY growth: 2018-2019]:[% YoY growth: 2020-2021]])</f>
        <v>2.7160798556399773E-2</v>
      </c>
      <c r="K29" s="5" t="str">
        <f>IF(PopTbl6[[#This Row],[2021 Population]]&gt;PopTbl6[[#This Row],[2011 Population]], "Yes", "No")</f>
        <v>Yes</v>
      </c>
    </row>
    <row r="30" spans="1:11" x14ac:dyDescent="0.2">
      <c r="A30" t="s">
        <v>61</v>
      </c>
      <c r="B30" s="7">
        <v>116131</v>
      </c>
      <c r="C30" s="7">
        <v>124602</v>
      </c>
      <c r="D30" s="7">
        <v>126176</v>
      </c>
      <c r="E30" s="7">
        <v>126952</v>
      </c>
      <c r="F30" s="7">
        <v>128195</v>
      </c>
      <c r="G30" s="5">
        <f>(PopTbl6[[#This Row],[2019 Population]]-PopTbl6[[#This Row],[2018 Population]])/PopTbl6[[#This Row],[2018 Population]]</f>
        <v>1.2632220991637374E-2</v>
      </c>
      <c r="H30" s="5">
        <f>(PopTbl6[[#This Row],[2020 Population]]-PopTbl6[[#This Row],[2019 Population]])/PopTbl6[[#This Row],[2019 Population]]</f>
        <v>6.1501394876997207E-3</v>
      </c>
      <c r="I30" s="5">
        <f>(PopTbl6[[#This Row],[2021 Population]]-PopTbl6[[#This Row],[2020 Population]])/PopTbl6[[#This Row],[2020 Population]]</f>
        <v>9.7911021488436573E-3</v>
      </c>
      <c r="J30" s="5">
        <f>AVERAGE(PopTbl6[[#This Row],[% YoY growth: 2018-2019]:[% YoY growth: 2020-2021]])</f>
        <v>9.5244875427269171E-3</v>
      </c>
      <c r="K30" s="5" t="str">
        <f>IF(PopTbl6[[#This Row],[2021 Population]]&gt;PopTbl6[[#This Row],[2011 Population]], "Yes", "No")</f>
        <v>Yes</v>
      </c>
    </row>
    <row r="31" spans="1:11" x14ac:dyDescent="0.2">
      <c r="A31" t="s">
        <v>62</v>
      </c>
      <c r="B31" s="7">
        <v>3194</v>
      </c>
      <c r="C31" s="7">
        <v>3001</v>
      </c>
      <c r="D31" s="7">
        <v>2951</v>
      </c>
      <c r="E31" s="7">
        <v>2931</v>
      </c>
      <c r="F31" s="7">
        <v>2883</v>
      </c>
      <c r="G31" s="5">
        <f>(PopTbl6[[#This Row],[2019 Population]]-PopTbl6[[#This Row],[2018 Population]])/PopTbl6[[#This Row],[2018 Population]]</f>
        <v>-1.6661112962345886E-2</v>
      </c>
      <c r="H31" s="5">
        <f>(PopTbl6[[#This Row],[2020 Population]]-PopTbl6[[#This Row],[2019 Population]])/PopTbl6[[#This Row],[2019 Population]]</f>
        <v>-6.7773636055574382E-3</v>
      </c>
      <c r="I31" s="5">
        <f>(PopTbl6[[#This Row],[2021 Population]]-PopTbl6[[#This Row],[2020 Population]])/PopTbl6[[#This Row],[2020 Population]]</f>
        <v>-1.6376663254861822E-2</v>
      </c>
      <c r="J31" s="5">
        <f>AVERAGE(PopTbl6[[#This Row],[% YoY growth: 2018-2019]:[% YoY growth: 2020-2021]])</f>
        <v>-1.3271713274255048E-2</v>
      </c>
      <c r="K31" s="5" t="str">
        <f>IF(PopTbl6[[#This Row],[2021 Population]]&gt;PopTbl6[[#This Row],[2011 Population]], "Yes", "No")</f>
        <v>No</v>
      </c>
    </row>
    <row r="32" spans="1:11" x14ac:dyDescent="0.2">
      <c r="A32" t="s">
        <v>63</v>
      </c>
      <c r="B32" s="7">
        <v>260756</v>
      </c>
      <c r="C32" s="7">
        <v>278666</v>
      </c>
      <c r="D32" s="7">
        <v>283538</v>
      </c>
      <c r="E32" s="7">
        <v>287560</v>
      </c>
      <c r="F32" s="7">
        <v>294335</v>
      </c>
      <c r="G32" s="5">
        <f>(PopTbl6[[#This Row],[2019 Population]]-PopTbl6[[#This Row],[2018 Population]])/PopTbl6[[#This Row],[2018 Population]]</f>
        <v>1.7483295414582333E-2</v>
      </c>
      <c r="H32" s="5">
        <f>(PopTbl6[[#This Row],[2020 Population]]-PopTbl6[[#This Row],[2019 Population]])/PopTbl6[[#This Row],[2019 Population]]</f>
        <v>1.4185047506859751E-2</v>
      </c>
      <c r="I32" s="5">
        <f>(PopTbl6[[#This Row],[2021 Population]]-PopTbl6[[#This Row],[2020 Population]])/PopTbl6[[#This Row],[2020 Population]]</f>
        <v>2.3560300459034636E-2</v>
      </c>
      <c r="J32" s="5">
        <f>AVERAGE(PopTbl6[[#This Row],[% YoY growth: 2018-2019]:[% YoY growth: 2020-2021]])</f>
        <v>1.8409547793492239E-2</v>
      </c>
      <c r="K32" s="5" t="str">
        <f>IF(PopTbl6[[#This Row],[2021 Population]]&gt;PopTbl6[[#This Row],[2011 Population]], "Yes", "No")</f>
        <v>Yes</v>
      </c>
    </row>
    <row r="33" spans="1:11" x14ac:dyDescent="0.2">
      <c r="A33" t="s">
        <v>64</v>
      </c>
      <c r="B33" s="7">
        <v>6830</v>
      </c>
      <c r="C33" s="7">
        <v>6743</v>
      </c>
      <c r="D33" s="7">
        <v>6686</v>
      </c>
      <c r="E33" s="7">
        <v>6648</v>
      </c>
      <c r="F33" s="7">
        <v>6737</v>
      </c>
      <c r="G33" s="5">
        <f>(PopTbl6[[#This Row],[2019 Population]]-PopTbl6[[#This Row],[2018 Population]])/PopTbl6[[#This Row],[2018 Population]]</f>
        <v>-8.4532107370606548E-3</v>
      </c>
      <c r="H33" s="5">
        <f>(PopTbl6[[#This Row],[2020 Population]]-PopTbl6[[#This Row],[2019 Population]])/PopTbl6[[#This Row],[2019 Population]]</f>
        <v>-5.6835177983846847E-3</v>
      </c>
      <c r="I33" s="5">
        <f>(PopTbl6[[#This Row],[2021 Population]]-PopTbl6[[#This Row],[2020 Population]])/PopTbl6[[#This Row],[2020 Population]]</f>
        <v>1.338748495788207E-2</v>
      </c>
      <c r="J33" s="5">
        <f>AVERAGE(PopTbl6[[#This Row],[% YoY growth: 2018-2019]:[% YoY growth: 2020-2021]])</f>
        <v>-2.4974785918775608E-4</v>
      </c>
      <c r="K33" s="5" t="str">
        <f>IF(PopTbl6[[#This Row],[2021 Population]]&gt;PopTbl6[[#This Row],[2011 Population]], "Yes", "No")</f>
        <v>No</v>
      </c>
    </row>
    <row r="34" spans="1:11" x14ac:dyDescent="0.2">
      <c r="A34" t="s">
        <v>65</v>
      </c>
      <c r="B34" s="7">
        <v>684468</v>
      </c>
      <c r="C34" s="7">
        <v>745057</v>
      </c>
      <c r="D34" s="7">
        <v>751218</v>
      </c>
      <c r="E34" s="7">
        <v>756653</v>
      </c>
      <c r="F34" s="7">
        <v>762500</v>
      </c>
      <c r="G34" s="5">
        <f>(PopTbl6[[#This Row],[2019 Population]]-PopTbl6[[#This Row],[2018 Population]])/PopTbl6[[#This Row],[2018 Population]]</f>
        <v>8.269165983273763E-3</v>
      </c>
      <c r="H34" s="5">
        <f>(PopTbl6[[#This Row],[2020 Population]]-PopTbl6[[#This Row],[2019 Population]])/PopTbl6[[#This Row],[2019 Population]]</f>
        <v>7.2349171611968827E-3</v>
      </c>
      <c r="I34" s="5">
        <f>(PopTbl6[[#This Row],[2021 Population]]-PopTbl6[[#This Row],[2020 Population]])/PopTbl6[[#This Row],[2020 Population]]</f>
        <v>7.7274523460555897E-3</v>
      </c>
      <c r="J34" s="5">
        <f>AVERAGE(PopTbl6[[#This Row],[% YoY growth: 2018-2019]:[% YoY growth: 2020-2021]])</f>
        <v>7.7438451635087448E-3</v>
      </c>
      <c r="K34" s="5" t="str">
        <f>IF(PopTbl6[[#This Row],[2021 Population]]&gt;PopTbl6[[#This Row],[2011 Population]], "Yes", "No")</f>
        <v>Yes</v>
      </c>
    </row>
    <row r="35" spans="1:11" x14ac:dyDescent="0.2">
      <c r="A35" t="s">
        <v>66</v>
      </c>
      <c r="B35" s="7">
        <v>42143</v>
      </c>
      <c r="C35" s="7">
        <v>42961</v>
      </c>
      <c r="D35" s="7">
        <v>43021</v>
      </c>
      <c r="E35" s="7">
        <v>43070</v>
      </c>
      <c r="F35" s="7">
        <v>43048</v>
      </c>
      <c r="G35" s="5">
        <f>(PopTbl6[[#This Row],[2019 Population]]-PopTbl6[[#This Row],[2018 Population]])/PopTbl6[[#This Row],[2018 Population]]</f>
        <v>1.3966155350201345E-3</v>
      </c>
      <c r="H35" s="5">
        <f>(PopTbl6[[#This Row],[2020 Population]]-PopTbl6[[#This Row],[2019 Population]])/PopTbl6[[#This Row],[2019 Population]]</f>
        <v>1.1389786383394157E-3</v>
      </c>
      <c r="I35" s="5">
        <f>(PopTbl6[[#This Row],[2021 Population]]-PopTbl6[[#This Row],[2020 Population]])/PopTbl6[[#This Row],[2020 Population]]</f>
        <v>-5.1079637798931974E-4</v>
      </c>
      <c r="J35" s="5">
        <f>AVERAGE(PopTbl6[[#This Row],[% YoY growth: 2018-2019]:[% YoY growth: 2020-2021]])</f>
        <v>6.7493259845674352E-4</v>
      </c>
      <c r="K35" s="5" t="str">
        <f>IF(PopTbl6[[#This Row],[2021 Population]]&gt;PopTbl6[[#This Row],[2011 Population]], "Yes", "No")</f>
        <v>Yes</v>
      </c>
    </row>
    <row r="36" spans="1:11" x14ac:dyDescent="0.2">
      <c r="A36" t="s">
        <v>67</v>
      </c>
      <c r="B36" s="7">
        <v>45079</v>
      </c>
      <c r="C36" s="7">
        <v>45606</v>
      </c>
      <c r="D36" s="7">
        <v>45486</v>
      </c>
      <c r="E36" s="7">
        <v>45510</v>
      </c>
      <c r="F36" s="7">
        <v>45800</v>
      </c>
      <c r="G36" s="5">
        <f>(PopTbl6[[#This Row],[2019 Population]]-PopTbl6[[#This Row],[2018 Population]])/PopTbl6[[#This Row],[2018 Population]]</f>
        <v>-2.6312327325351929E-3</v>
      </c>
      <c r="H36" s="5">
        <f>(PopTbl6[[#This Row],[2020 Population]]-PopTbl6[[#This Row],[2019 Population]])/PopTbl6[[#This Row],[2019 Population]]</f>
        <v>5.2763487666534754E-4</v>
      </c>
      <c r="I36" s="5">
        <f>(PopTbl6[[#This Row],[2021 Population]]-PopTbl6[[#This Row],[2020 Population]])/PopTbl6[[#This Row],[2020 Population]]</f>
        <v>6.3722258844210065E-3</v>
      </c>
      <c r="J36" s="5">
        <f>AVERAGE(PopTbl6[[#This Row],[% YoY growth: 2018-2019]:[% YoY growth: 2020-2021]])</f>
        <v>1.4228760095170538E-3</v>
      </c>
      <c r="K36" s="5" t="str">
        <f>IF(PopTbl6[[#This Row],[2021 Population]]&gt;PopTbl6[[#This Row],[2011 Population]], "Yes", "No")</f>
        <v>Yes</v>
      </c>
    </row>
    <row r="37" spans="1:11" x14ac:dyDescent="0.2">
      <c r="A37" t="s">
        <v>68</v>
      </c>
      <c r="B37" s="7">
        <v>121335</v>
      </c>
      <c r="C37" s="7">
        <v>147295</v>
      </c>
      <c r="D37" s="7">
        <v>150705</v>
      </c>
      <c r="E37" s="7">
        <v>154257</v>
      </c>
      <c r="F37" s="7">
        <v>154274</v>
      </c>
      <c r="G37" s="5">
        <f>(PopTbl6[[#This Row],[2019 Population]]-PopTbl6[[#This Row],[2018 Population]])/PopTbl6[[#This Row],[2018 Population]]</f>
        <v>2.3150819783427815E-2</v>
      </c>
      <c r="H37" s="5">
        <f>(PopTbl6[[#This Row],[2020 Population]]-PopTbl6[[#This Row],[2019 Population]])/PopTbl6[[#This Row],[2019 Population]]</f>
        <v>2.3569224644172389E-2</v>
      </c>
      <c r="I37" s="5">
        <f>(PopTbl6[[#This Row],[2021 Population]]-PopTbl6[[#This Row],[2020 Population]])/PopTbl6[[#This Row],[2020 Population]]</f>
        <v>1.1020569568966077E-4</v>
      </c>
      <c r="J37" s="5">
        <f>AVERAGE(PopTbl6[[#This Row],[% YoY growth: 2018-2019]:[% YoY growth: 2020-2021]])</f>
        <v>1.5610083374429956E-2</v>
      </c>
      <c r="K37" s="5" t="str">
        <f>IF(PopTbl6[[#This Row],[2021 Population]]&gt;PopTbl6[[#This Row],[2011 Population]], "Yes", "No")</f>
        <v>Yes</v>
      </c>
    </row>
    <row r="38" spans="1:11" x14ac:dyDescent="0.2">
      <c r="A38" t="s">
        <v>69</v>
      </c>
      <c r="B38" s="7">
        <v>17081</v>
      </c>
      <c r="C38" s="7">
        <v>17184</v>
      </c>
      <c r="D38" s="7">
        <v>17177</v>
      </c>
      <c r="E38" s="7">
        <v>17217</v>
      </c>
      <c r="F38" s="7">
        <v>17188</v>
      </c>
      <c r="G38" s="5">
        <f>(PopTbl6[[#This Row],[2019 Population]]-PopTbl6[[#This Row],[2018 Population]])/PopTbl6[[#This Row],[2018 Population]]</f>
        <v>-4.0735567970204842E-4</v>
      </c>
      <c r="H38" s="5">
        <f>(PopTbl6[[#This Row],[2020 Population]]-PopTbl6[[#This Row],[2019 Population]])/PopTbl6[[#This Row],[2019 Population]]</f>
        <v>2.3286953484310414E-3</v>
      </c>
      <c r="I38" s="5">
        <f>(PopTbl6[[#This Row],[2021 Population]]-PopTbl6[[#This Row],[2020 Population]])/PopTbl6[[#This Row],[2020 Population]]</f>
        <v>-1.6843817157460648E-3</v>
      </c>
      <c r="J38" s="5">
        <f>AVERAGE(PopTbl6[[#This Row],[% YoY growth: 2018-2019]:[% YoY growth: 2020-2021]])</f>
        <v>7.8985984327642714E-5</v>
      </c>
      <c r="K38" s="5" t="str">
        <f>IF(PopTbl6[[#This Row],[2021 Population]]&gt;PopTbl6[[#This Row],[2011 Population]], "Yes", "No")</f>
        <v>Yes</v>
      </c>
    </row>
    <row r="39" spans="1:11" x14ac:dyDescent="0.2">
      <c r="A39" t="s">
        <v>70</v>
      </c>
      <c r="B39" s="7">
        <v>124695</v>
      </c>
      <c r="C39" s="7">
        <v>140516</v>
      </c>
      <c r="D39" s="7">
        <v>143260</v>
      </c>
      <c r="E39" s="7">
        <v>145839</v>
      </c>
      <c r="F39" s="7">
        <v>144928</v>
      </c>
      <c r="G39" s="5">
        <f>(PopTbl6[[#This Row],[2019 Population]]-PopTbl6[[#This Row],[2018 Population]])/PopTbl6[[#This Row],[2018 Population]]</f>
        <v>1.9528025278260128E-2</v>
      </c>
      <c r="H39" s="5">
        <f>(PopTbl6[[#This Row],[2020 Population]]-PopTbl6[[#This Row],[2019 Population]])/PopTbl6[[#This Row],[2019 Population]]</f>
        <v>1.8002233700963283E-2</v>
      </c>
      <c r="I39" s="5">
        <f>(PopTbl6[[#This Row],[2021 Population]]-PopTbl6[[#This Row],[2020 Population]])/PopTbl6[[#This Row],[2020 Population]]</f>
        <v>-6.2466144172683572E-3</v>
      </c>
      <c r="J39" s="5">
        <f>AVERAGE(PopTbl6[[#This Row],[% YoY growth: 2018-2019]:[% YoY growth: 2020-2021]])</f>
        <v>1.0427881520651683E-2</v>
      </c>
      <c r="K39" s="5" t="str">
        <f>IF(PopTbl6[[#This Row],[2021 Population]]&gt;PopTbl6[[#This Row],[2011 Population]], "Yes", "No")</f>
        <v>Yes</v>
      </c>
    </row>
    <row r="40" spans="1:11" x14ac:dyDescent="0.2">
      <c r="A40" t="s">
        <v>71</v>
      </c>
      <c r="B40" s="7">
        <v>12751</v>
      </c>
      <c r="C40" s="7">
        <v>12344</v>
      </c>
      <c r="D40" s="7">
        <v>12325</v>
      </c>
      <c r="E40" s="7">
        <v>12267</v>
      </c>
      <c r="F40" s="7">
        <v>12159</v>
      </c>
      <c r="G40" s="5">
        <f>(PopTbl6[[#This Row],[2019 Population]]-PopTbl6[[#This Row],[2018 Population]])/PopTbl6[[#This Row],[2018 Population]]</f>
        <v>-1.5392093324692157E-3</v>
      </c>
      <c r="H40" s="5">
        <f>(PopTbl6[[#This Row],[2020 Population]]-PopTbl6[[#This Row],[2019 Population]])/PopTbl6[[#This Row],[2019 Population]]</f>
        <v>-4.7058823529411761E-3</v>
      </c>
      <c r="I40" s="5">
        <f>(PopTbl6[[#This Row],[2021 Population]]-PopTbl6[[#This Row],[2020 Population]])/PopTbl6[[#This Row],[2020 Population]]</f>
        <v>-8.8041085840058694E-3</v>
      </c>
      <c r="J40" s="5">
        <f>AVERAGE(PopTbl6[[#This Row],[% YoY growth: 2018-2019]:[% YoY growth: 2020-2021]])</f>
        <v>-5.0164000898054208E-3</v>
      </c>
      <c r="K40" s="5" t="str">
        <f>IF(PopTbl6[[#This Row],[2021 Population]]&gt;PopTbl6[[#This Row],[2011 Population]], "Yes", "No")</f>
        <v>No</v>
      </c>
    </row>
    <row r="41" spans="1:11" x14ac:dyDescent="0.2">
      <c r="A41" t="s">
        <v>72</v>
      </c>
      <c r="B41" s="7">
        <v>23379</v>
      </c>
      <c r="C41" s="7">
        <v>22846</v>
      </c>
      <c r="D41" s="7">
        <v>22713</v>
      </c>
      <c r="E41" s="7">
        <v>22509</v>
      </c>
      <c r="F41" s="7">
        <v>20524</v>
      </c>
      <c r="G41" s="5">
        <f>(PopTbl6[[#This Row],[2019 Population]]-PopTbl6[[#This Row],[2018 Population]])/PopTbl6[[#This Row],[2018 Population]]</f>
        <v>-5.8215880241617793E-3</v>
      </c>
      <c r="H41" s="5">
        <f>(PopTbl6[[#This Row],[2020 Population]]-PopTbl6[[#This Row],[2019 Population]])/PopTbl6[[#This Row],[2019 Population]]</f>
        <v>-8.9816404702152946E-3</v>
      </c>
      <c r="I41" s="5">
        <f>(PopTbl6[[#This Row],[2021 Population]]-PopTbl6[[#This Row],[2020 Population]])/PopTbl6[[#This Row],[2020 Population]]</f>
        <v>-8.8186947443244929E-2</v>
      </c>
      <c r="J41" s="5">
        <f>AVERAGE(PopTbl6[[#This Row],[% YoY growth: 2018-2019]:[% YoY growth: 2020-2021]])</f>
        <v>-3.4330058645873997E-2</v>
      </c>
      <c r="K41" s="5" t="str">
        <f>IF(PopTbl6[[#This Row],[2021 Population]]&gt;PopTbl6[[#This Row],[2011 Population]], "Yes", "No")</f>
        <v>No</v>
      </c>
    </row>
    <row r="42" spans="1:11" x14ac:dyDescent="0.2">
      <c r="A42" t="s">
        <v>73</v>
      </c>
      <c r="B42" s="7">
        <v>16628</v>
      </c>
      <c r="C42" s="7">
        <v>16227</v>
      </c>
      <c r="D42" s="7">
        <v>16197</v>
      </c>
      <c r="E42" s="7">
        <v>16183</v>
      </c>
      <c r="F42" s="7">
        <v>16313</v>
      </c>
      <c r="G42" s="5">
        <f>(PopTbl6[[#This Row],[2019 Population]]-PopTbl6[[#This Row],[2018 Population]])/PopTbl6[[#This Row],[2018 Population]]</f>
        <v>-1.8487705675725643E-3</v>
      </c>
      <c r="H42" s="5">
        <f>(PopTbl6[[#This Row],[2020 Population]]-PopTbl6[[#This Row],[2019 Population]])/PopTbl6[[#This Row],[2019 Population]]</f>
        <v>-8.6435759708588015E-4</v>
      </c>
      <c r="I42" s="5">
        <f>(PopTbl6[[#This Row],[2021 Population]]-PopTbl6[[#This Row],[2020 Population]])/PopTbl6[[#This Row],[2020 Population]]</f>
        <v>8.0331211765432859E-3</v>
      </c>
      <c r="J42" s="5">
        <f>AVERAGE(PopTbl6[[#This Row],[% YoY growth: 2018-2019]:[% YoY growth: 2020-2021]])</f>
        <v>1.7733310039616138E-3</v>
      </c>
      <c r="K42" s="5" t="str">
        <f>IF(PopTbl6[[#This Row],[2021 Population]]&gt;PopTbl6[[#This Row],[2011 Population]], "Yes", "No")</f>
        <v>No</v>
      </c>
    </row>
    <row r="43" spans="1:11" x14ac:dyDescent="0.2">
      <c r="A43" t="s">
        <v>74</v>
      </c>
      <c r="B43" s="7">
        <v>22121</v>
      </c>
      <c r="C43" s="7">
        <v>23861</v>
      </c>
      <c r="D43" s="7">
        <v>24536</v>
      </c>
      <c r="E43" s="7">
        <v>25277</v>
      </c>
      <c r="F43" s="7">
        <v>26202</v>
      </c>
      <c r="G43" s="5">
        <f>(PopTbl6[[#This Row],[2019 Population]]-PopTbl6[[#This Row],[2018 Population]])/PopTbl6[[#This Row],[2018 Population]]</f>
        <v>2.8288839528938434E-2</v>
      </c>
      <c r="H43" s="5">
        <f>(PopTbl6[[#This Row],[2020 Population]]-PopTbl6[[#This Row],[2019 Population]])/PopTbl6[[#This Row],[2019 Population]]</f>
        <v>3.0200521682425822E-2</v>
      </c>
      <c r="I43" s="5">
        <f>(PopTbl6[[#This Row],[2021 Population]]-PopTbl6[[#This Row],[2020 Population]])/PopTbl6[[#This Row],[2020 Population]]</f>
        <v>3.6594532579024411E-2</v>
      </c>
      <c r="J43" s="5">
        <f>AVERAGE(PopTbl6[[#This Row],[% YoY growth: 2018-2019]:[% YoY growth: 2020-2021]])</f>
        <v>3.1694631263462891E-2</v>
      </c>
      <c r="K43" s="5" t="str">
        <f>IF(PopTbl6[[#This Row],[2021 Population]]&gt;PopTbl6[[#This Row],[2011 Population]], "Yes", "No")</f>
        <v>Yes</v>
      </c>
    </row>
    <row r="44" spans="1:11" x14ac:dyDescent="0.2">
      <c r="A44" t="s">
        <v>75</v>
      </c>
      <c r="B44" s="7">
        <v>27890</v>
      </c>
      <c r="C44" s="7">
        <v>26833</v>
      </c>
      <c r="D44" s="7">
        <v>26682</v>
      </c>
      <c r="E44" s="7">
        <v>26595</v>
      </c>
      <c r="F44" s="7">
        <v>29020</v>
      </c>
      <c r="G44" s="5">
        <f>(PopTbl6[[#This Row],[2019 Population]]-PopTbl6[[#This Row],[2018 Population]])/PopTbl6[[#This Row],[2018 Population]]</f>
        <v>-5.6273990981254426E-3</v>
      </c>
      <c r="H44" s="5">
        <f>(PopTbl6[[#This Row],[2020 Population]]-PopTbl6[[#This Row],[2019 Population]])/PopTbl6[[#This Row],[2019 Population]]</f>
        <v>-3.260625140544187E-3</v>
      </c>
      <c r="I44" s="5">
        <f>(PopTbl6[[#This Row],[2021 Population]]-PopTbl6[[#This Row],[2020 Population]])/PopTbl6[[#This Row],[2020 Population]]</f>
        <v>9.1182553111487125E-2</v>
      </c>
      <c r="J44" s="5">
        <f>AVERAGE(PopTbl6[[#This Row],[% YoY growth: 2018-2019]:[% YoY growth: 2020-2021]])</f>
        <v>2.7431509624272498E-2</v>
      </c>
      <c r="K44" s="5" t="str">
        <f>IF(PopTbl6[[#This Row],[2021 Population]]&gt;PopTbl6[[#This Row],[2011 Population]], "Yes", "No")</f>
        <v>Yes</v>
      </c>
    </row>
    <row r="45" spans="1:11" x14ac:dyDescent="0.2">
      <c r="A45" t="s">
        <v>76</v>
      </c>
      <c r="B45" s="7">
        <v>690003</v>
      </c>
      <c r="C45" s="7">
        <v>743187</v>
      </c>
      <c r="D45" s="7">
        <v>749323</v>
      </c>
      <c r="E45" s="7">
        <v>755287</v>
      </c>
      <c r="F45" s="7">
        <v>758634</v>
      </c>
      <c r="G45" s="5">
        <f>(PopTbl6[[#This Row],[2019 Population]]-PopTbl6[[#This Row],[2018 Population]])/PopTbl6[[#This Row],[2018 Population]]</f>
        <v>8.2563338702103233E-3</v>
      </c>
      <c r="H45" s="5">
        <f>(PopTbl6[[#This Row],[2020 Population]]-PopTbl6[[#This Row],[2019 Population]])/PopTbl6[[#This Row],[2019 Population]]</f>
        <v>7.9591844905334552E-3</v>
      </c>
      <c r="I45" s="5">
        <f>(PopTbl6[[#This Row],[2021 Population]]-PopTbl6[[#This Row],[2020 Population]])/PopTbl6[[#This Row],[2020 Population]]</f>
        <v>4.4314280531771366E-3</v>
      </c>
      <c r="J45" s="5">
        <f>AVERAGE(PopTbl6[[#This Row],[% YoY growth: 2018-2019]:[% YoY growth: 2020-2021]])</f>
        <v>6.8823154713069726E-3</v>
      </c>
      <c r="K45" s="5" t="str">
        <f>IF(PopTbl6[[#This Row],[2021 Population]]&gt;PopTbl6[[#This Row],[2011 Population]], "Yes", "No")</f>
        <v>Yes</v>
      </c>
    </row>
    <row r="46" spans="1:11" x14ac:dyDescent="0.2">
      <c r="A46" t="s">
        <v>77</v>
      </c>
      <c r="B46" s="7">
        <v>21597</v>
      </c>
      <c r="C46" s="7">
        <v>20919</v>
      </c>
      <c r="D46" s="7">
        <v>20829</v>
      </c>
      <c r="E46" s="7">
        <v>20725</v>
      </c>
      <c r="F46" s="7">
        <v>20089</v>
      </c>
      <c r="G46" s="5">
        <f>(PopTbl6[[#This Row],[2019 Population]]-PopTbl6[[#This Row],[2018 Population]])/PopTbl6[[#This Row],[2018 Population]]</f>
        <v>-4.3023089057794353E-3</v>
      </c>
      <c r="H46" s="5">
        <f>(PopTbl6[[#This Row],[2020 Population]]-PopTbl6[[#This Row],[2019 Population]])/PopTbl6[[#This Row],[2019 Population]]</f>
        <v>-4.9930385520188195E-3</v>
      </c>
      <c r="I46" s="5">
        <f>(PopTbl6[[#This Row],[2021 Population]]-PopTbl6[[#This Row],[2020 Population]])/PopTbl6[[#This Row],[2020 Population]]</f>
        <v>-3.0687575392038601E-2</v>
      </c>
      <c r="J46" s="5">
        <f>AVERAGE(PopTbl6[[#This Row],[% YoY growth: 2018-2019]:[% YoY growth: 2020-2021]])</f>
        <v>-1.3327640949945619E-2</v>
      </c>
      <c r="K46" s="5" t="str">
        <f>IF(PopTbl6[[#This Row],[2021 Population]]&gt;PopTbl6[[#This Row],[2011 Population]], "Yes", "No")</f>
        <v>No</v>
      </c>
    </row>
    <row r="47" spans="1:11" x14ac:dyDescent="0.2">
      <c r="A47" t="s">
        <v>78</v>
      </c>
      <c r="B47" s="7">
        <v>14454</v>
      </c>
      <c r="C47" s="7">
        <v>13905</v>
      </c>
      <c r="D47" s="7">
        <v>13736</v>
      </c>
      <c r="E47" s="7">
        <v>13571</v>
      </c>
      <c r="F47" s="7">
        <v>11546</v>
      </c>
      <c r="G47" s="5">
        <f>(PopTbl6[[#This Row],[2019 Population]]-PopTbl6[[#This Row],[2018 Population]])/PopTbl6[[#This Row],[2018 Population]]</f>
        <v>-1.2153901474289824E-2</v>
      </c>
      <c r="H47" s="5">
        <f>(PopTbl6[[#This Row],[2020 Population]]-PopTbl6[[#This Row],[2019 Population]])/PopTbl6[[#This Row],[2019 Population]]</f>
        <v>-1.2012230634828189E-2</v>
      </c>
      <c r="I47" s="5">
        <f>(PopTbl6[[#This Row],[2021 Population]]-PopTbl6[[#This Row],[2020 Population]])/PopTbl6[[#This Row],[2020 Population]]</f>
        <v>-0.14921523837594872</v>
      </c>
      <c r="J47" s="5">
        <f>AVERAGE(PopTbl6[[#This Row],[% YoY growth: 2018-2019]:[% YoY growth: 2020-2021]])</f>
        <v>-5.7793790161688917E-2</v>
      </c>
      <c r="K47" s="5" t="str">
        <f>IF(PopTbl6[[#This Row],[2021 Population]]&gt;PopTbl6[[#This Row],[2011 Population]], "Yes", "No")</f>
        <v>No</v>
      </c>
    </row>
    <row r="48" spans="1:11" x14ac:dyDescent="0.2">
      <c r="A48" t="s">
        <v>79</v>
      </c>
      <c r="B48" s="7">
        <v>94616</v>
      </c>
      <c r="C48" s="7">
        <v>91049</v>
      </c>
      <c r="D48" s="7">
        <v>89703</v>
      </c>
      <c r="E48" s="7">
        <v>88696</v>
      </c>
      <c r="F48" s="7">
        <v>86825</v>
      </c>
      <c r="G48" s="5">
        <f>(PopTbl6[[#This Row],[2019 Population]]-PopTbl6[[#This Row],[2018 Population]])/PopTbl6[[#This Row],[2018 Population]]</f>
        <v>-1.4783248580434711E-2</v>
      </c>
      <c r="H48" s="5">
        <f>(PopTbl6[[#This Row],[2020 Population]]-PopTbl6[[#This Row],[2019 Population]])/PopTbl6[[#This Row],[2019 Population]]</f>
        <v>-1.122593447264863E-2</v>
      </c>
      <c r="I48" s="5">
        <f>(PopTbl6[[#This Row],[2021 Population]]-PopTbl6[[#This Row],[2020 Population]])/PopTbl6[[#This Row],[2020 Population]]</f>
        <v>-2.1094525119509336E-2</v>
      </c>
      <c r="J48" s="5">
        <f>AVERAGE(PopTbl6[[#This Row],[% YoY growth: 2018-2019]:[% YoY growth: 2020-2021]])</f>
        <v>-1.5701236057530894E-2</v>
      </c>
      <c r="K48" s="5" t="str">
        <f>IF(PopTbl6[[#This Row],[2021 Population]]&gt;PopTbl6[[#This Row],[2011 Population]], "Yes", "No")</f>
        <v>No</v>
      </c>
    </row>
    <row r="49" spans="1:11" x14ac:dyDescent="0.2">
      <c r="A49" t="s">
        <v>80</v>
      </c>
      <c r="B49" s="7">
        <v>130473</v>
      </c>
      <c r="C49" s="7">
        <v>141840</v>
      </c>
      <c r="D49" s="7">
        <v>143316</v>
      </c>
      <c r="E49" s="7">
        <v>145063</v>
      </c>
      <c r="F49" s="7">
        <v>143520</v>
      </c>
      <c r="G49" s="5">
        <f>(PopTbl6[[#This Row],[2019 Population]]-PopTbl6[[#This Row],[2018 Population]])/PopTbl6[[#This Row],[2018 Population]]</f>
        <v>1.0406091370558375E-2</v>
      </c>
      <c r="H49" s="5">
        <f>(PopTbl6[[#This Row],[2020 Population]]-PopTbl6[[#This Row],[2019 Population]])/PopTbl6[[#This Row],[2019 Population]]</f>
        <v>1.2189846213960758E-2</v>
      </c>
      <c r="I49" s="5">
        <f>(PopTbl6[[#This Row],[2021 Population]]-PopTbl6[[#This Row],[2020 Population]])/PopTbl6[[#This Row],[2020 Population]]</f>
        <v>-1.0636757822463344E-2</v>
      </c>
      <c r="J49" s="5">
        <f>AVERAGE(PopTbl6[[#This Row],[% YoY growth: 2018-2019]:[% YoY growth: 2020-2021]])</f>
        <v>3.9863932540185956E-3</v>
      </c>
      <c r="K49" s="5" t="str">
        <f>IF(PopTbl6[[#This Row],[2021 Population]]&gt;PopTbl6[[#This Row],[2011 Population]], "Yes", "No")</f>
        <v>Yes</v>
      </c>
    </row>
    <row r="50" spans="1:11" x14ac:dyDescent="0.2">
      <c r="A50" t="s">
        <v>81</v>
      </c>
      <c r="B50" s="7">
        <v>11110</v>
      </c>
      <c r="C50" s="7">
        <v>10348</v>
      </c>
      <c r="D50" s="7">
        <v>10312</v>
      </c>
      <c r="E50" s="7">
        <v>10218</v>
      </c>
      <c r="F50" s="7">
        <v>10813</v>
      </c>
      <c r="G50" s="5">
        <f>(PopTbl6[[#This Row],[2019 Population]]-PopTbl6[[#This Row],[2018 Population]])/PopTbl6[[#This Row],[2018 Population]]</f>
        <v>-3.4789331271743332E-3</v>
      </c>
      <c r="H50" s="5">
        <f>(PopTbl6[[#This Row],[2020 Population]]-PopTbl6[[#This Row],[2019 Population]])/PopTbl6[[#This Row],[2019 Population]]</f>
        <v>-9.1155934833204028E-3</v>
      </c>
      <c r="I50" s="5">
        <f>(PopTbl6[[#This Row],[2021 Population]]-PopTbl6[[#This Row],[2020 Population]])/PopTbl6[[#This Row],[2020 Population]]</f>
        <v>5.8230573497749072E-2</v>
      </c>
      <c r="J50" s="5">
        <f>AVERAGE(PopTbl6[[#This Row],[% YoY growth: 2018-2019]:[% YoY growth: 2020-2021]])</f>
        <v>1.521201562908478E-2</v>
      </c>
      <c r="K50" s="5" t="str">
        <f>IF(PopTbl6[[#This Row],[2021 Population]]&gt;PopTbl6[[#This Row],[2011 Population]], "Yes", "No")</f>
        <v>No</v>
      </c>
    </row>
    <row r="51" spans="1:11" x14ac:dyDescent="0.2">
      <c r="A51" t="s">
        <v>82</v>
      </c>
      <c r="B51" s="7">
        <v>4016</v>
      </c>
      <c r="C51" s="7">
        <v>3994</v>
      </c>
      <c r="D51" s="7">
        <v>3981</v>
      </c>
      <c r="E51" s="7">
        <v>3944</v>
      </c>
      <c r="F51" s="7">
        <v>3691</v>
      </c>
      <c r="G51" s="5">
        <f>(PopTbl6[[#This Row],[2019 Population]]-PopTbl6[[#This Row],[2018 Population]])/PopTbl6[[#This Row],[2018 Population]]</f>
        <v>-3.2548823234852279E-3</v>
      </c>
      <c r="H51" s="5">
        <f>(PopTbl6[[#This Row],[2020 Population]]-PopTbl6[[#This Row],[2019 Population]])/PopTbl6[[#This Row],[2019 Population]]</f>
        <v>-9.2941471991961812E-3</v>
      </c>
      <c r="I51" s="5">
        <f>(PopTbl6[[#This Row],[2021 Population]]-PopTbl6[[#This Row],[2020 Population]])/PopTbl6[[#This Row],[2020 Population]]</f>
        <v>-6.4148073022312374E-2</v>
      </c>
      <c r="J51" s="5">
        <f>AVERAGE(PopTbl6[[#This Row],[% YoY growth: 2018-2019]:[% YoY growth: 2020-2021]])</f>
        <v>-2.5565700848331263E-2</v>
      </c>
      <c r="K51" s="5" t="str">
        <f>IF(PopTbl6[[#This Row],[2021 Population]]&gt;PopTbl6[[#This Row],[2011 Population]], "Yes", "No")</f>
        <v>No</v>
      </c>
    </row>
    <row r="52" spans="1:11" x14ac:dyDescent="0.2">
      <c r="A52" t="s">
        <v>83</v>
      </c>
      <c r="B52" s="7">
        <v>51476</v>
      </c>
      <c r="C52" s="7">
        <v>58689</v>
      </c>
      <c r="D52" s="7">
        <v>60477</v>
      </c>
      <c r="E52" s="7">
        <v>62241</v>
      </c>
      <c r="F52" s="7">
        <v>63448</v>
      </c>
      <c r="G52" s="5">
        <f>(PopTbl6[[#This Row],[2019 Population]]-PopTbl6[[#This Row],[2018 Population]])/PopTbl6[[#This Row],[2018 Population]]</f>
        <v>3.0465674998722079E-2</v>
      </c>
      <c r="H52" s="5">
        <f>(PopTbl6[[#This Row],[2020 Population]]-PopTbl6[[#This Row],[2019 Population]])/PopTbl6[[#This Row],[2019 Population]]</f>
        <v>2.9168113497693337E-2</v>
      </c>
      <c r="I52" s="5">
        <f>(PopTbl6[[#This Row],[2021 Population]]-PopTbl6[[#This Row],[2020 Population]])/PopTbl6[[#This Row],[2020 Population]]</f>
        <v>1.9392361947912148E-2</v>
      </c>
      <c r="J52" s="5">
        <f>AVERAGE(PopTbl6[[#This Row],[% YoY growth: 2018-2019]:[% YoY growth: 2020-2021]])</f>
        <v>2.6342050148109187E-2</v>
      </c>
      <c r="K52" s="5" t="str">
        <f>IF(PopTbl6[[#This Row],[2021 Population]]&gt;PopTbl6[[#This Row],[2011 Population]], "Yes", "No")</f>
        <v>Yes</v>
      </c>
    </row>
    <row r="53" spans="1:11" x14ac:dyDescent="0.2">
      <c r="A53" t="s">
        <v>84</v>
      </c>
      <c r="B53" s="7">
        <v>20274</v>
      </c>
      <c r="C53" s="7">
        <v>19212</v>
      </c>
      <c r="D53" s="7">
        <v>19166</v>
      </c>
      <c r="E53" s="7">
        <v>19164</v>
      </c>
      <c r="F53" s="7">
        <v>19453</v>
      </c>
      <c r="G53" s="5">
        <f>(PopTbl6[[#This Row],[2019 Population]]-PopTbl6[[#This Row],[2018 Population]])/PopTbl6[[#This Row],[2018 Population]]</f>
        <v>-2.3943368727878411E-3</v>
      </c>
      <c r="H53" s="5">
        <f>(PopTbl6[[#This Row],[2020 Population]]-PopTbl6[[#This Row],[2019 Population]])/PopTbl6[[#This Row],[2019 Population]]</f>
        <v>-1.0435145570280705E-4</v>
      </c>
      <c r="I53" s="5">
        <f>(PopTbl6[[#This Row],[2021 Population]]-PopTbl6[[#This Row],[2020 Population]])/PopTbl6[[#This Row],[2020 Population]]</f>
        <v>1.5080359006470466E-2</v>
      </c>
      <c r="J53" s="5">
        <f>AVERAGE(PopTbl6[[#This Row],[% YoY growth: 2018-2019]:[% YoY growth: 2020-2021]])</f>
        <v>4.1938902259932723E-3</v>
      </c>
      <c r="K53" s="5" t="str">
        <f>IF(PopTbl6[[#This Row],[2021 Population]]&gt;PopTbl6[[#This Row],[2011 Population]], "Yes", "No")</f>
        <v>No</v>
      </c>
    </row>
    <row r="54" spans="1:11" x14ac:dyDescent="0.2">
      <c r="A54" t="s">
        <v>85</v>
      </c>
      <c r="B54" s="7">
        <v>22439</v>
      </c>
      <c r="C54" s="7">
        <v>22499</v>
      </c>
      <c r="D54" s="7">
        <v>22533</v>
      </c>
      <c r="E54" s="7">
        <v>22525</v>
      </c>
      <c r="F54" s="7">
        <v>22739</v>
      </c>
      <c r="G54" s="5">
        <f>(PopTbl6[[#This Row],[2019 Population]]-PopTbl6[[#This Row],[2018 Population]])/PopTbl6[[#This Row],[2018 Population]]</f>
        <v>1.5111782745899818E-3</v>
      </c>
      <c r="H54" s="5">
        <f>(PopTbl6[[#This Row],[2020 Population]]-PopTbl6[[#This Row],[2019 Population]])/PopTbl6[[#This Row],[2019 Population]]</f>
        <v>-3.5503483779345847E-4</v>
      </c>
      <c r="I54" s="5">
        <f>(PopTbl6[[#This Row],[2021 Population]]-PopTbl6[[#This Row],[2020 Population]])/PopTbl6[[#This Row],[2020 Population]]</f>
        <v>9.5005549389567141E-3</v>
      </c>
      <c r="J54" s="5">
        <f>AVERAGE(PopTbl6[[#This Row],[% YoY growth: 2018-2019]:[% YoY growth: 2020-2021]])</f>
        <v>3.5522327919177456E-3</v>
      </c>
      <c r="K54" s="5" t="str">
        <f>IF(PopTbl6[[#This Row],[2021 Population]]&gt;PopTbl6[[#This Row],[2011 Population]], "Yes", "No")</f>
        <v>Yes</v>
      </c>
    </row>
    <row r="55" spans="1:11" x14ac:dyDescent="0.2">
      <c r="A55" t="s">
        <v>86</v>
      </c>
      <c r="B55" s="7">
        <v>11002</v>
      </c>
      <c r="C55" s="7">
        <v>10727</v>
      </c>
      <c r="D55" s="7">
        <v>10687</v>
      </c>
      <c r="E55" s="7">
        <v>10671</v>
      </c>
      <c r="F55" s="7">
        <v>10761</v>
      </c>
      <c r="G55" s="5">
        <f>(PopTbl6[[#This Row],[2019 Population]]-PopTbl6[[#This Row],[2018 Population]])/PopTbl6[[#This Row],[2018 Population]]</f>
        <v>-3.728908362077002E-3</v>
      </c>
      <c r="H55" s="5">
        <f>(PopTbl6[[#This Row],[2020 Population]]-PopTbl6[[#This Row],[2019 Population]])/PopTbl6[[#This Row],[2019 Population]]</f>
        <v>-1.4971460653129972E-3</v>
      </c>
      <c r="I55" s="5">
        <f>(PopTbl6[[#This Row],[2021 Population]]-PopTbl6[[#This Row],[2020 Population]])/PopTbl6[[#This Row],[2020 Population]]</f>
        <v>8.4340736575766097E-3</v>
      </c>
      <c r="J55" s="5">
        <f>AVERAGE(PopTbl6[[#This Row],[% YoY growth: 2018-2019]:[% YoY growth: 2020-2021]])</f>
        <v>1.0693397433955368E-3</v>
      </c>
      <c r="K55" s="5" t="str">
        <f>IF(PopTbl6[[#This Row],[2021 Population]]&gt;PopTbl6[[#This Row],[2011 Population]], "Yes", "No")</f>
        <v>No</v>
      </c>
    </row>
    <row r="56" spans="1:11" x14ac:dyDescent="0.2">
      <c r="A56" t="s">
        <v>87</v>
      </c>
      <c r="B56" s="7">
        <v>23529</v>
      </c>
      <c r="C56" s="7">
        <v>24925</v>
      </c>
      <c r="D56" s="7">
        <v>25395</v>
      </c>
      <c r="E56" s="7">
        <v>25797</v>
      </c>
      <c r="F56" s="7">
        <v>25198</v>
      </c>
      <c r="G56" s="5">
        <f>(PopTbl6[[#This Row],[2019 Population]]-PopTbl6[[#This Row],[2018 Population]])/PopTbl6[[#This Row],[2018 Population]]</f>
        <v>1.8856569709127382E-2</v>
      </c>
      <c r="H56" s="5">
        <f>(PopTbl6[[#This Row],[2020 Population]]-PopTbl6[[#This Row],[2019 Population]])/PopTbl6[[#This Row],[2019 Population]]</f>
        <v>1.5829887773183698E-2</v>
      </c>
      <c r="I56" s="5">
        <f>(PopTbl6[[#This Row],[2021 Population]]-PopTbl6[[#This Row],[2020 Population]])/PopTbl6[[#This Row],[2020 Population]]</f>
        <v>-2.3219754234988565E-2</v>
      </c>
      <c r="J56" s="5">
        <f>AVERAGE(PopTbl6[[#This Row],[% YoY growth: 2018-2019]:[% YoY growth: 2020-2021]])</f>
        <v>3.8222344157741728E-3</v>
      </c>
      <c r="K56" s="5" t="str">
        <f>IF(PopTbl6[[#This Row],[2021 Population]]&gt;PopTbl6[[#This Row],[2011 Population]], "Yes", "No")</f>
        <v>Yes</v>
      </c>
    </row>
    <row r="57" spans="1:11" x14ac:dyDescent="0.2">
      <c r="A57" t="s">
        <v>88</v>
      </c>
      <c r="B57" s="7">
        <v>106094</v>
      </c>
      <c r="C57" s="7">
        <v>111369</v>
      </c>
      <c r="D57" s="7">
        <v>112303</v>
      </c>
      <c r="E57" s="7">
        <v>113544</v>
      </c>
      <c r="F57" s="7">
        <v>117828</v>
      </c>
      <c r="G57" s="5">
        <f>(PopTbl6[[#This Row],[2019 Population]]-PopTbl6[[#This Row],[2018 Population]])/PopTbl6[[#This Row],[2018 Population]]</f>
        <v>8.3865348526070988E-3</v>
      </c>
      <c r="H57" s="5">
        <f>(PopTbl6[[#This Row],[2020 Population]]-PopTbl6[[#This Row],[2019 Population]])/PopTbl6[[#This Row],[2019 Population]]</f>
        <v>1.1050461697372288E-2</v>
      </c>
      <c r="I57" s="5">
        <f>(PopTbl6[[#This Row],[2021 Population]]-PopTbl6[[#This Row],[2020 Population]])/PopTbl6[[#This Row],[2020 Population]]</f>
        <v>3.7729866835764111E-2</v>
      </c>
      <c r="J57" s="5">
        <f>AVERAGE(PopTbl6[[#This Row],[% YoY growth: 2018-2019]:[% YoY growth: 2020-2021]])</f>
        <v>1.9055621128581165E-2</v>
      </c>
      <c r="K57" s="5" t="str">
        <f>IF(PopTbl6[[#This Row],[2021 Population]]&gt;PopTbl6[[#This Row],[2011 Population]], "Yes", "No")</f>
        <v>Yes</v>
      </c>
    </row>
    <row r="58" spans="1:11" x14ac:dyDescent="0.2">
      <c r="A58" t="s">
        <v>89</v>
      </c>
      <c r="B58" s="7">
        <v>95978</v>
      </c>
      <c r="C58" s="7">
        <v>96824</v>
      </c>
      <c r="D58" s="7">
        <v>97369</v>
      </c>
      <c r="E58" s="7">
        <v>97805</v>
      </c>
      <c r="F58" s="7">
        <v>98210</v>
      </c>
      <c r="G58" s="5">
        <f>(PopTbl6[[#This Row],[2019 Population]]-PopTbl6[[#This Row],[2018 Population]])/PopTbl6[[#This Row],[2018 Population]]</f>
        <v>5.6287697265140872E-3</v>
      </c>
      <c r="H58" s="5">
        <f>(PopTbl6[[#This Row],[2020 Population]]-PopTbl6[[#This Row],[2019 Population]])/PopTbl6[[#This Row],[2019 Population]]</f>
        <v>4.477811213014409E-3</v>
      </c>
      <c r="I58" s="5">
        <f>(PopTbl6[[#This Row],[2021 Population]]-PopTbl6[[#This Row],[2020 Population]])/PopTbl6[[#This Row],[2020 Population]]</f>
        <v>4.1408925924032516E-3</v>
      </c>
      <c r="J58" s="5">
        <f>AVERAGE(PopTbl6[[#This Row],[% YoY growth: 2018-2019]:[% YoY growth: 2020-2021]])</f>
        <v>4.7491578439772496E-3</v>
      </c>
      <c r="K58" s="5" t="str">
        <f>IF(PopTbl6[[#This Row],[2021 Population]]&gt;PopTbl6[[#This Row],[2011 Population]], "Yes", "No")</f>
        <v>Yes</v>
      </c>
    </row>
    <row r="59" spans="1:11" x14ac:dyDescent="0.2">
      <c r="A59" t="s">
        <v>90</v>
      </c>
      <c r="B59" s="7">
        <v>170815</v>
      </c>
      <c r="C59" s="7">
        <v>219880</v>
      </c>
      <c r="D59" s="7">
        <v>228383</v>
      </c>
      <c r="E59" s="7">
        <v>236605</v>
      </c>
      <c r="F59" s="7">
        <v>245754</v>
      </c>
      <c r="G59" s="5">
        <f>(PopTbl6[[#This Row],[2019 Population]]-PopTbl6[[#This Row],[2018 Population]])/PopTbl6[[#This Row],[2018 Population]]</f>
        <v>3.867109332363107E-2</v>
      </c>
      <c r="H59" s="5">
        <f>(PopTbl6[[#This Row],[2020 Population]]-PopTbl6[[#This Row],[2019 Population]])/PopTbl6[[#This Row],[2019 Population]]</f>
        <v>3.6000928265238659E-2</v>
      </c>
      <c r="I59" s="5">
        <f>(PopTbl6[[#This Row],[2021 Population]]-PopTbl6[[#This Row],[2020 Population]])/PopTbl6[[#This Row],[2020 Population]]</f>
        <v>3.8667821897254921E-2</v>
      </c>
      <c r="J59" s="5">
        <f>AVERAGE(PopTbl6[[#This Row],[% YoY growth: 2018-2019]:[% YoY growth: 2020-2021]])</f>
        <v>3.7779947828708221E-2</v>
      </c>
      <c r="K59" s="5" t="str">
        <f>IF(PopTbl6[[#This Row],[2021 Population]]&gt;PopTbl6[[#This Row],[2011 Population]], "Yes", "No")</f>
        <v>Yes</v>
      </c>
    </row>
    <row r="60" spans="1:11" x14ac:dyDescent="0.2">
      <c r="A60" t="s">
        <v>91</v>
      </c>
      <c r="B60" s="7">
        <v>22102</v>
      </c>
      <c r="C60" s="7">
        <v>22514</v>
      </c>
      <c r="D60" s="7">
        <v>22766</v>
      </c>
      <c r="E60" s="7">
        <v>23015</v>
      </c>
      <c r="F60" s="7">
        <v>23256</v>
      </c>
      <c r="G60" s="5">
        <f>(PopTbl6[[#This Row],[2019 Population]]-PopTbl6[[#This Row],[2018 Population]])/PopTbl6[[#This Row],[2018 Population]]</f>
        <v>1.1193035444612242E-2</v>
      </c>
      <c r="H60" s="5">
        <f>(PopTbl6[[#This Row],[2020 Population]]-PopTbl6[[#This Row],[2019 Population]])/PopTbl6[[#This Row],[2019 Population]]</f>
        <v>1.0937362733901432E-2</v>
      </c>
      <c r="I60" s="5">
        <f>(PopTbl6[[#This Row],[2021 Population]]-PopTbl6[[#This Row],[2020 Population]])/PopTbl6[[#This Row],[2020 Population]]</f>
        <v>1.0471431674994569E-2</v>
      </c>
      <c r="J60" s="5">
        <f>AVERAGE(PopTbl6[[#This Row],[% YoY growth: 2018-2019]:[% YoY growth: 2020-2021]])</f>
        <v>1.0867276617836081E-2</v>
      </c>
      <c r="K60" s="5" t="str">
        <f>IF(PopTbl6[[#This Row],[2021 Population]]&gt;PopTbl6[[#This Row],[2011 Population]], "Yes", "No")</f>
        <v>Yes</v>
      </c>
    </row>
    <row r="61" spans="1:11" x14ac:dyDescent="0.2">
      <c r="A61" t="s">
        <v>92</v>
      </c>
      <c r="B61" s="7">
        <v>907811</v>
      </c>
      <c r="C61" s="7">
        <v>1021902</v>
      </c>
      <c r="D61" s="7">
        <v>1036200</v>
      </c>
      <c r="E61" s="7">
        <v>1051550</v>
      </c>
      <c r="F61" s="7">
        <v>1054286</v>
      </c>
      <c r="G61" s="5">
        <f>(PopTbl6[[#This Row],[2019 Population]]-PopTbl6[[#This Row],[2018 Population]])/PopTbl6[[#This Row],[2018 Population]]</f>
        <v>1.3991556920330913E-2</v>
      </c>
      <c r="H61" s="5">
        <f>(PopTbl6[[#This Row],[2020 Population]]-PopTbl6[[#This Row],[2019 Population]])/PopTbl6[[#This Row],[2019 Population]]</f>
        <v>1.481374252074889E-2</v>
      </c>
      <c r="I61" s="5">
        <f>(PopTbl6[[#This Row],[2021 Population]]-PopTbl6[[#This Row],[2020 Population]])/PopTbl6[[#This Row],[2020 Population]]</f>
        <v>2.60187342494413E-3</v>
      </c>
      <c r="J61" s="5">
        <f>AVERAGE(PopTbl6[[#This Row],[% YoY growth: 2018-2019]:[% YoY growth: 2020-2021]])</f>
        <v>1.0469057622007978E-2</v>
      </c>
      <c r="K61" s="5" t="str">
        <f>IF(PopTbl6[[#This Row],[2021 Population]]&gt;PopTbl6[[#This Row],[2011 Population]], "Yes", "No")</f>
        <v>Yes</v>
      </c>
    </row>
    <row r="62" spans="1:11" x14ac:dyDescent="0.2">
      <c r="A62" t="s">
        <v>93</v>
      </c>
      <c r="B62" s="7">
        <v>28208</v>
      </c>
      <c r="C62" s="7">
        <v>29922</v>
      </c>
      <c r="D62" s="7">
        <v>30414</v>
      </c>
      <c r="E62" s="7">
        <v>30986</v>
      </c>
      <c r="F62" s="7">
        <v>31047</v>
      </c>
      <c r="G62" s="5">
        <f>(PopTbl6[[#This Row],[2019 Population]]-PopTbl6[[#This Row],[2018 Population]])/PopTbl6[[#This Row],[2018 Population]]</f>
        <v>1.6442751152997793E-2</v>
      </c>
      <c r="H62" s="5">
        <f>(PopTbl6[[#This Row],[2020 Population]]-PopTbl6[[#This Row],[2019 Population]])/PopTbl6[[#This Row],[2019 Population]]</f>
        <v>1.8807128296179389E-2</v>
      </c>
      <c r="I62" s="5">
        <f>(PopTbl6[[#This Row],[2021 Population]]-PopTbl6[[#This Row],[2020 Population]])/PopTbl6[[#This Row],[2020 Population]]</f>
        <v>1.9686309946427417E-3</v>
      </c>
      <c r="J62" s="5">
        <f>AVERAGE(PopTbl6[[#This Row],[% YoY growth: 2018-2019]:[% YoY growth: 2020-2021]])</f>
        <v>1.2406170147939974E-2</v>
      </c>
      <c r="K62" s="5" t="str">
        <f>IF(PopTbl6[[#This Row],[2021 Population]]&gt;PopTbl6[[#This Row],[2011 Population]], "Yes", "No")</f>
        <v>Yes</v>
      </c>
    </row>
    <row r="63" spans="1:11" x14ac:dyDescent="0.2">
      <c r="A63" t="s">
        <v>94</v>
      </c>
      <c r="B63" s="7">
        <v>3046</v>
      </c>
      <c r="C63" s="7">
        <v>3009</v>
      </c>
      <c r="D63" s="7">
        <v>2996</v>
      </c>
      <c r="E63" s="7">
        <v>2984</v>
      </c>
      <c r="F63" s="7">
        <v>2903</v>
      </c>
      <c r="G63" s="5">
        <f>(PopTbl6[[#This Row],[2019 Population]]-PopTbl6[[#This Row],[2018 Population]])/PopTbl6[[#This Row],[2018 Population]]</f>
        <v>-4.3203722166832836E-3</v>
      </c>
      <c r="H63" s="5">
        <f>(PopTbl6[[#This Row],[2020 Population]]-PopTbl6[[#This Row],[2019 Population]])/PopTbl6[[#This Row],[2019 Population]]</f>
        <v>-4.0053404539385851E-3</v>
      </c>
      <c r="I63" s="5">
        <f>(PopTbl6[[#This Row],[2021 Population]]-PopTbl6[[#This Row],[2020 Population]])/PopTbl6[[#This Row],[2020 Population]]</f>
        <v>-2.7144772117962467E-2</v>
      </c>
      <c r="J63" s="5">
        <f>AVERAGE(PopTbl6[[#This Row],[% YoY growth: 2018-2019]:[% YoY growth: 2020-2021]])</f>
        <v>-1.1823494929528111E-2</v>
      </c>
      <c r="K63" s="5" t="str">
        <f>IF(PopTbl6[[#This Row],[2021 Population]]&gt;PopTbl6[[#This Row],[2011 Population]], "Yes", "No")</f>
        <v>No</v>
      </c>
    </row>
    <row r="64" spans="1:11" x14ac:dyDescent="0.2">
      <c r="A64" t="s">
        <v>95</v>
      </c>
      <c r="B64" s="7">
        <v>78736</v>
      </c>
      <c r="C64" s="7">
        <v>83974</v>
      </c>
      <c r="D64" s="7">
        <v>84470</v>
      </c>
      <c r="E64" s="7">
        <v>85008</v>
      </c>
      <c r="F64" s="7">
        <v>84373</v>
      </c>
      <c r="G64" s="5">
        <f>(PopTbl6[[#This Row],[2019 Population]]-PopTbl6[[#This Row],[2018 Population]])/PopTbl6[[#This Row],[2018 Population]]</f>
        <v>5.9065901350417987E-3</v>
      </c>
      <c r="H64" s="5">
        <f>(PopTbl6[[#This Row],[2020 Population]]-PopTbl6[[#This Row],[2019 Population]])/PopTbl6[[#This Row],[2019 Population]]</f>
        <v>6.369125133183379E-3</v>
      </c>
      <c r="I64" s="5">
        <f>(PopTbl6[[#This Row],[2021 Population]]-PopTbl6[[#This Row],[2020 Population]])/PopTbl6[[#This Row],[2020 Population]]</f>
        <v>-7.469885187276492E-3</v>
      </c>
      <c r="J64" s="5">
        <f>AVERAGE(PopTbl6[[#This Row],[% YoY growth: 2018-2019]:[% YoY growth: 2020-2021]])</f>
        <v>1.6019433603162287E-3</v>
      </c>
      <c r="K64" s="5" t="str">
        <f>IF(PopTbl6[[#This Row],[2021 Population]]&gt;PopTbl6[[#This Row],[2011 Population]], "Yes", "No")</f>
        <v>Yes</v>
      </c>
    </row>
    <row r="65" spans="1:11" x14ac:dyDescent="0.2">
      <c r="A65" t="s">
        <v>96</v>
      </c>
      <c r="B65" s="7">
        <v>54747</v>
      </c>
      <c r="C65" s="7">
        <v>56790</v>
      </c>
      <c r="D65" s="7">
        <v>57202</v>
      </c>
      <c r="E65" s="7">
        <v>57756</v>
      </c>
      <c r="F65" s="7">
        <v>57274</v>
      </c>
      <c r="G65" s="5">
        <f>(PopTbl6[[#This Row],[2019 Population]]-PopTbl6[[#This Row],[2018 Population]])/PopTbl6[[#This Row],[2018 Population]]</f>
        <v>7.2547983799964785E-3</v>
      </c>
      <c r="H65" s="5">
        <f>(PopTbl6[[#This Row],[2020 Population]]-PopTbl6[[#This Row],[2019 Population]])/PopTbl6[[#This Row],[2019 Population]]</f>
        <v>9.6849760497884681E-3</v>
      </c>
      <c r="I65" s="5">
        <f>(PopTbl6[[#This Row],[2021 Population]]-PopTbl6[[#This Row],[2020 Population]])/PopTbl6[[#This Row],[2020 Population]]</f>
        <v>-8.3454532862386587E-3</v>
      </c>
      <c r="J65" s="5">
        <f>AVERAGE(PopTbl6[[#This Row],[% YoY growth: 2018-2019]:[% YoY growth: 2020-2021]])</f>
        <v>2.86477371451543E-3</v>
      </c>
      <c r="K65" s="5" t="str">
        <f>IF(PopTbl6[[#This Row],[2021 Population]]&gt;PopTbl6[[#This Row],[2011 Population]], "Yes", "No")</f>
        <v>Yes</v>
      </c>
    </row>
    <row r="66" spans="1:11" x14ac:dyDescent="0.2">
      <c r="A66" t="s">
        <v>97</v>
      </c>
      <c r="B66" s="7">
        <v>24916</v>
      </c>
      <c r="C66" s="7">
        <v>24926</v>
      </c>
      <c r="D66" s="7">
        <v>24828</v>
      </c>
      <c r="E66" s="7">
        <v>24693</v>
      </c>
      <c r="F66" s="7">
        <v>26076</v>
      </c>
      <c r="G66" s="5">
        <f>(PopTbl6[[#This Row],[2019 Population]]-PopTbl6[[#This Row],[2018 Population]])/PopTbl6[[#This Row],[2018 Population]]</f>
        <v>-3.9316376474364118E-3</v>
      </c>
      <c r="H66" s="5">
        <f>(PopTbl6[[#This Row],[2020 Population]]-PopTbl6[[#This Row],[2019 Population]])/PopTbl6[[#This Row],[2019 Population]]</f>
        <v>-5.4374093765103913E-3</v>
      </c>
      <c r="I66" s="5">
        <f>(PopTbl6[[#This Row],[2021 Population]]-PopTbl6[[#This Row],[2020 Population]])/PopTbl6[[#This Row],[2020 Population]]</f>
        <v>5.6007775482930386E-2</v>
      </c>
      <c r="J66" s="5">
        <f>AVERAGE(PopTbl6[[#This Row],[% YoY growth: 2018-2019]:[% YoY growth: 2020-2021]])</f>
        <v>1.5546242819661195E-2</v>
      </c>
      <c r="K66" s="5" t="str">
        <f>IF(PopTbl6[[#This Row],[2021 Population]]&gt;PopTbl6[[#This Row],[2011 Population]], "Yes", "No")</f>
        <v>Yes</v>
      </c>
    </row>
    <row r="67" spans="1:11" x14ac:dyDescent="0.2">
      <c r="A67" t="s">
        <v>98</v>
      </c>
      <c r="B67" s="7">
        <v>15933</v>
      </c>
      <c r="C67" s="7">
        <v>16976</v>
      </c>
      <c r="D67" s="7">
        <v>17349</v>
      </c>
      <c r="E67" s="7">
        <v>17808</v>
      </c>
      <c r="F67" s="7">
        <v>18461</v>
      </c>
      <c r="G67" s="5">
        <f>(PopTbl6[[#This Row],[2019 Population]]-PopTbl6[[#This Row],[2018 Population]])/PopTbl6[[#This Row],[2018 Population]]</f>
        <v>2.1972196041470313E-2</v>
      </c>
      <c r="H67" s="5">
        <f>(PopTbl6[[#This Row],[2020 Population]]-PopTbl6[[#This Row],[2019 Population]])/PopTbl6[[#This Row],[2019 Population]]</f>
        <v>2.6456856302956942E-2</v>
      </c>
      <c r="I67" s="5">
        <f>(PopTbl6[[#This Row],[2021 Population]]-PopTbl6[[#This Row],[2020 Population]])/PopTbl6[[#This Row],[2020 Population]]</f>
        <v>3.6668912848158132E-2</v>
      </c>
      <c r="J67" s="5">
        <f>AVERAGE(PopTbl6[[#This Row],[% YoY growth: 2018-2019]:[% YoY growth: 2020-2021]])</f>
        <v>2.8365988397528463E-2</v>
      </c>
      <c r="K67" s="5" t="str">
        <f>IF(PopTbl6[[#This Row],[2021 Population]]&gt;PopTbl6[[#This Row],[2011 Population]], "Yes", "No")</f>
        <v>Yes</v>
      </c>
    </row>
    <row r="68" spans="1:11" x14ac:dyDescent="0.2">
      <c r="A68" t="s">
        <v>99</v>
      </c>
      <c r="B68" s="7">
        <v>794872</v>
      </c>
      <c r="C68" s="7">
        <v>902298</v>
      </c>
      <c r="D68" s="7">
        <v>915046</v>
      </c>
      <c r="E68" s="7">
        <v>926414</v>
      </c>
      <c r="F68" s="7">
        <v>948505</v>
      </c>
      <c r="G68" s="5">
        <f>(PopTbl6[[#This Row],[2019 Population]]-PopTbl6[[#This Row],[2018 Population]])/PopTbl6[[#This Row],[2018 Population]]</f>
        <v>1.4128370006361534E-2</v>
      </c>
      <c r="H68" s="5">
        <f>(PopTbl6[[#This Row],[2020 Population]]-PopTbl6[[#This Row],[2019 Population]])/PopTbl6[[#This Row],[2019 Population]]</f>
        <v>1.2423419150512652E-2</v>
      </c>
      <c r="I68" s="5">
        <f>(PopTbl6[[#This Row],[2021 Population]]-PopTbl6[[#This Row],[2020 Population]])/PopTbl6[[#This Row],[2020 Population]]</f>
        <v>2.3845710449108066E-2</v>
      </c>
      <c r="J68" s="5">
        <f>AVERAGE(PopTbl6[[#This Row],[% YoY growth: 2018-2019]:[% YoY growth: 2020-2021]])</f>
        <v>1.6799166535327415E-2</v>
      </c>
      <c r="K68" s="5" t="str">
        <f>IF(PopTbl6[[#This Row],[2021 Population]]&gt;PopTbl6[[#This Row],[2011 Population]], "Yes", "No")</f>
        <v>Yes</v>
      </c>
    </row>
    <row r="69" spans="1:11" x14ac:dyDescent="0.2">
      <c r="A69" t="s">
        <v>100</v>
      </c>
      <c r="B69" s="7">
        <v>42744</v>
      </c>
      <c r="C69" s="7">
        <v>44289</v>
      </c>
      <c r="D69" s="7">
        <v>44626</v>
      </c>
      <c r="E69" s="7">
        <v>45204</v>
      </c>
      <c r="F69" s="7">
        <v>45767</v>
      </c>
      <c r="G69" s="5">
        <f>(PopTbl6[[#This Row],[2019 Population]]-PopTbl6[[#This Row],[2018 Population]])/PopTbl6[[#This Row],[2018 Population]]</f>
        <v>7.6091128722707672E-3</v>
      </c>
      <c r="H69" s="5">
        <f>(PopTbl6[[#This Row],[2020 Population]]-PopTbl6[[#This Row],[2019 Population]])/PopTbl6[[#This Row],[2019 Population]]</f>
        <v>1.2952090709451889E-2</v>
      </c>
      <c r="I69" s="5">
        <f>(PopTbl6[[#This Row],[2021 Population]]-PopTbl6[[#This Row],[2020 Population]])/PopTbl6[[#This Row],[2020 Population]]</f>
        <v>1.245465003097071E-2</v>
      </c>
      <c r="J69" s="5">
        <f>AVERAGE(PopTbl6[[#This Row],[% YoY growth: 2018-2019]:[% YoY growth: 2020-2021]])</f>
        <v>1.1005284537564455E-2</v>
      </c>
      <c r="K69" s="5" t="str">
        <f>IF(PopTbl6[[#This Row],[2021 Population]]&gt;PopTbl6[[#This Row],[2011 Population]], "Yes", "No")</f>
        <v>Yes</v>
      </c>
    </row>
    <row r="70" spans="1:11" x14ac:dyDescent="0.2">
      <c r="A70" t="s">
        <v>101</v>
      </c>
      <c r="B70" s="7">
        <v>178286</v>
      </c>
      <c r="C70" s="7">
        <v>195961</v>
      </c>
      <c r="D70" s="7">
        <v>198667</v>
      </c>
      <c r="E70" s="7">
        <v>201434</v>
      </c>
      <c r="F70" s="7">
        <v>201703</v>
      </c>
      <c r="G70" s="5">
        <f>(PopTbl6[[#This Row],[2019 Population]]-PopTbl6[[#This Row],[2018 Population]])/PopTbl6[[#This Row],[2018 Population]]</f>
        <v>1.3808870132322248E-2</v>
      </c>
      <c r="H70" s="5">
        <f>(PopTbl6[[#This Row],[2020 Population]]-PopTbl6[[#This Row],[2019 Population]])/PopTbl6[[#This Row],[2019 Population]]</f>
        <v>1.3927828980152717E-2</v>
      </c>
      <c r="I70" s="5">
        <f>(PopTbl6[[#This Row],[2021 Population]]-PopTbl6[[#This Row],[2020 Population]])/PopTbl6[[#This Row],[2020 Population]]</f>
        <v>1.3354250027304228E-3</v>
      </c>
      <c r="J70" s="5">
        <f>AVERAGE(PopTbl6[[#This Row],[% YoY growth: 2018-2019]:[% YoY growth: 2020-2021]])</f>
        <v>9.6907080384017949E-3</v>
      </c>
      <c r="K70" s="5" t="str">
        <f>IF(PopTbl6[[#This Row],[2021 Population]]&gt;PopTbl6[[#This Row],[2011 Population]], "Yes", "No")</f>
        <v>Yes</v>
      </c>
    </row>
    <row r="71" spans="1:11" x14ac:dyDescent="0.2">
      <c r="A71" t="s">
        <v>102</v>
      </c>
      <c r="B71" s="7">
        <v>9615</v>
      </c>
      <c r="C71" s="7">
        <v>8535</v>
      </c>
      <c r="D71" s="7">
        <v>8515</v>
      </c>
      <c r="E71" s="7">
        <v>8500</v>
      </c>
      <c r="F71" s="7">
        <v>8652</v>
      </c>
      <c r="G71" s="5">
        <f>(PopTbl6[[#This Row],[2019 Population]]-PopTbl6[[#This Row],[2018 Population]])/PopTbl6[[#This Row],[2018 Population]]</f>
        <v>-2.3432923257176333E-3</v>
      </c>
      <c r="H71" s="5">
        <f>(PopTbl6[[#This Row],[2020 Population]]-PopTbl6[[#This Row],[2019 Population]])/PopTbl6[[#This Row],[2019 Population]]</f>
        <v>-1.7615971814445098E-3</v>
      </c>
      <c r="I71" s="5">
        <f>(PopTbl6[[#This Row],[2021 Population]]-PopTbl6[[#This Row],[2020 Population]])/PopTbl6[[#This Row],[2020 Population]]</f>
        <v>1.7882352941176471E-2</v>
      </c>
      <c r="J71" s="5">
        <f>AVERAGE(PopTbl6[[#This Row],[% YoY growth: 2018-2019]:[% YoY growth: 2020-2021]])</f>
        <v>4.5924878113381097E-3</v>
      </c>
      <c r="K71" s="5" t="str">
        <f>IF(PopTbl6[[#This Row],[2021 Population]]&gt;PopTbl6[[#This Row],[2011 Population]], "Yes", "No")</f>
        <v>No</v>
      </c>
    </row>
    <row r="72" spans="1:11" x14ac:dyDescent="0.2">
      <c r="A72" t="s">
        <v>103</v>
      </c>
      <c r="B72" s="7">
        <v>28681</v>
      </c>
      <c r="C72" s="7">
        <v>28956</v>
      </c>
      <c r="D72" s="7">
        <v>29227</v>
      </c>
      <c r="E72" s="7">
        <v>29608</v>
      </c>
      <c r="F72" s="7">
        <v>29685</v>
      </c>
      <c r="G72" s="5">
        <f>(PopTbl6[[#This Row],[2019 Population]]-PopTbl6[[#This Row],[2018 Population]])/PopTbl6[[#This Row],[2018 Population]]</f>
        <v>9.3590274899848051E-3</v>
      </c>
      <c r="H72" s="5">
        <f>(PopTbl6[[#This Row],[2020 Population]]-PopTbl6[[#This Row],[2019 Population]])/PopTbl6[[#This Row],[2019 Population]]</f>
        <v>1.3035891470215897E-2</v>
      </c>
      <c r="I72" s="5">
        <f>(PopTbl6[[#This Row],[2021 Population]]-PopTbl6[[#This Row],[2020 Population]])/PopTbl6[[#This Row],[2020 Population]]</f>
        <v>2.6006484733855713E-3</v>
      </c>
      <c r="J72" s="5">
        <f>AVERAGE(PopTbl6[[#This Row],[% YoY growth: 2018-2019]:[% YoY growth: 2020-2021]])</f>
        <v>8.3318558111954242E-3</v>
      </c>
      <c r="K72" s="5" t="str">
        <f>IF(PopTbl6[[#This Row],[2021 Population]]&gt;PopTbl6[[#This Row],[2011 Population]], "Yes", "No")</f>
        <v>Yes</v>
      </c>
    </row>
    <row r="73" spans="1:11" x14ac:dyDescent="0.2">
      <c r="A73" t="s">
        <v>104</v>
      </c>
      <c r="B73" s="7">
        <v>31401</v>
      </c>
      <c r="C73" s="7">
        <v>33590</v>
      </c>
      <c r="D73" s="7">
        <v>34105</v>
      </c>
      <c r="E73" s="7">
        <v>34676</v>
      </c>
      <c r="F73" s="7">
        <v>34316</v>
      </c>
      <c r="G73" s="5">
        <f>(PopTbl6[[#This Row],[2019 Population]]-PopTbl6[[#This Row],[2018 Population]])/PopTbl6[[#This Row],[2018 Population]]</f>
        <v>1.5331944030961596E-2</v>
      </c>
      <c r="H73" s="5">
        <f>(PopTbl6[[#This Row],[2020 Population]]-PopTbl6[[#This Row],[2019 Population]])/PopTbl6[[#This Row],[2019 Population]]</f>
        <v>1.6742413135903828E-2</v>
      </c>
      <c r="I73" s="5">
        <f>(PopTbl6[[#This Row],[2021 Population]]-PopTbl6[[#This Row],[2020 Population]])/PopTbl6[[#This Row],[2020 Population]]</f>
        <v>-1.0381820279155612E-2</v>
      </c>
      <c r="J73" s="5">
        <f>AVERAGE(PopTbl6[[#This Row],[% YoY growth: 2018-2019]:[% YoY growth: 2020-2021]])</f>
        <v>7.2308456292366034E-3</v>
      </c>
      <c r="K73" s="5" t="str">
        <f>IF(PopTbl6[[#This Row],[2021 Population]]&gt;PopTbl6[[#This Row],[2011 Population]], "Yes", "No")</f>
        <v>Yes</v>
      </c>
    </row>
    <row r="74" spans="1:11" x14ac:dyDescent="0.2">
      <c r="A74" t="s">
        <v>105</v>
      </c>
      <c r="B74" s="7">
        <v>25130</v>
      </c>
      <c r="C74" s="7">
        <v>25631</v>
      </c>
      <c r="D74" s="7">
        <v>25773</v>
      </c>
      <c r="E74" s="7">
        <v>25981</v>
      </c>
      <c r="F74" s="7">
        <v>25808</v>
      </c>
      <c r="G74" s="5">
        <f>(PopTbl6[[#This Row],[2019 Population]]-PopTbl6[[#This Row],[2018 Population]])/PopTbl6[[#This Row],[2018 Population]]</f>
        <v>5.5401662049861496E-3</v>
      </c>
      <c r="H74" s="5">
        <f>(PopTbl6[[#This Row],[2020 Population]]-PopTbl6[[#This Row],[2019 Population]])/PopTbl6[[#This Row],[2019 Population]]</f>
        <v>8.0704613355061499E-3</v>
      </c>
      <c r="I74" s="5">
        <f>(PopTbl6[[#This Row],[2021 Population]]-PopTbl6[[#This Row],[2020 Population]])/PopTbl6[[#This Row],[2020 Population]]</f>
        <v>-6.6587121357915401E-3</v>
      </c>
      <c r="J74" s="5">
        <f>AVERAGE(PopTbl6[[#This Row],[% YoY growth: 2018-2019]:[% YoY growth: 2020-2021]])</f>
        <v>2.3173051349002533E-3</v>
      </c>
      <c r="K74" s="5" t="str">
        <f>IF(PopTbl6[[#This Row],[2021 Population]]&gt;PopTbl6[[#This Row],[2011 Population]], "Yes", "No")</f>
        <v>Yes</v>
      </c>
    </row>
    <row r="75" spans="1:11" x14ac:dyDescent="0.2">
      <c r="A75" t="s">
        <v>106</v>
      </c>
      <c r="B75" s="7">
        <v>11758</v>
      </c>
      <c r="C75" s="7">
        <v>11677</v>
      </c>
      <c r="D75" s="7">
        <v>11736</v>
      </c>
      <c r="E75" s="7">
        <v>11785</v>
      </c>
      <c r="F75" s="7">
        <v>11440</v>
      </c>
      <c r="G75" s="5">
        <f>(PopTbl6[[#This Row],[2019 Population]]-PopTbl6[[#This Row],[2018 Population]])/PopTbl6[[#This Row],[2018 Population]]</f>
        <v>5.052667637235591E-3</v>
      </c>
      <c r="H75" s="5">
        <f>(PopTbl6[[#This Row],[2020 Population]]-PopTbl6[[#This Row],[2019 Population]])/PopTbl6[[#This Row],[2019 Population]]</f>
        <v>4.1751874573960467E-3</v>
      </c>
      <c r="I75" s="5">
        <f>(PopTbl6[[#This Row],[2021 Population]]-PopTbl6[[#This Row],[2020 Population]])/PopTbl6[[#This Row],[2020 Population]]</f>
        <v>-2.927450148493848E-2</v>
      </c>
      <c r="J75" s="5">
        <f>AVERAGE(PopTbl6[[#This Row],[% YoY growth: 2018-2019]:[% YoY growth: 2020-2021]])</f>
        <v>-6.6822154634356146E-3</v>
      </c>
      <c r="K75" s="5" t="str">
        <f>IF(PopTbl6[[#This Row],[2021 Population]]&gt;PopTbl6[[#This Row],[2011 Population]], "Yes", "No")</f>
        <v>No</v>
      </c>
    </row>
    <row r="76" spans="1:11" x14ac:dyDescent="0.2">
      <c r="A76" t="s">
        <v>107</v>
      </c>
      <c r="B76" s="7">
        <v>199115</v>
      </c>
      <c r="C76" s="7">
        <v>221307</v>
      </c>
      <c r="D76" s="7">
        <v>225356</v>
      </c>
      <c r="E76" s="7">
        <v>229994</v>
      </c>
      <c r="F76" s="7">
        <v>236615</v>
      </c>
      <c r="G76" s="5">
        <f>(PopTbl6[[#This Row],[2019 Population]]-PopTbl6[[#This Row],[2018 Population]])/PopTbl6[[#This Row],[2018 Population]]</f>
        <v>1.8295851464255535E-2</v>
      </c>
      <c r="H76" s="5">
        <f>(PopTbl6[[#This Row],[2020 Population]]-PopTbl6[[#This Row],[2019 Population]])/PopTbl6[[#This Row],[2019 Population]]</f>
        <v>2.0580769981717817E-2</v>
      </c>
      <c r="I76" s="5">
        <f>(PopTbl6[[#This Row],[2021 Population]]-PopTbl6[[#This Row],[2020 Population]])/PopTbl6[[#This Row],[2020 Population]]</f>
        <v>2.8787707505413186E-2</v>
      </c>
      <c r="J76" s="5">
        <f>AVERAGE(PopTbl6[[#This Row],[% YoY growth: 2018-2019]:[% YoY growth: 2020-2021]])</f>
        <v>2.255477631712885E-2</v>
      </c>
      <c r="K76" s="5" t="str">
        <f>IF(PopTbl6[[#This Row],[2021 Population]]&gt;PopTbl6[[#This Row],[2011 Population]], "Yes", "No")</f>
        <v>Yes</v>
      </c>
    </row>
    <row r="77" spans="1:11" x14ac:dyDescent="0.2">
      <c r="A77" t="s">
        <v>108</v>
      </c>
      <c r="B77" s="7">
        <v>137887</v>
      </c>
      <c r="C77" s="7">
        <v>151682</v>
      </c>
      <c r="D77" s="7">
        <v>153507</v>
      </c>
      <c r="E77" s="7">
        <v>155317</v>
      </c>
      <c r="F77" s="7">
        <v>161177</v>
      </c>
      <c r="G77" s="5">
        <f>(PopTbl6[[#This Row],[2019 Population]]-PopTbl6[[#This Row],[2018 Population]])/PopTbl6[[#This Row],[2018 Population]]</f>
        <v>1.2031750636199417E-2</v>
      </c>
      <c r="H77" s="5">
        <f>(PopTbl6[[#This Row],[2020 Population]]-PopTbl6[[#This Row],[2019 Population]])/PopTbl6[[#This Row],[2019 Population]]</f>
        <v>1.1790993244607738E-2</v>
      </c>
      <c r="I77" s="5">
        <f>(PopTbl6[[#This Row],[2021 Population]]-PopTbl6[[#This Row],[2020 Population]])/PopTbl6[[#This Row],[2020 Population]]</f>
        <v>3.7729289131260585E-2</v>
      </c>
      <c r="J77" s="5">
        <f>AVERAGE(PopTbl6[[#This Row],[% YoY growth: 2018-2019]:[% YoY growth: 2020-2021]])</f>
        <v>2.0517344337355914E-2</v>
      </c>
      <c r="K77" s="5" t="str">
        <f>IF(PopTbl6[[#This Row],[2021 Population]]&gt;PopTbl6[[#This Row],[2011 Population]], "Yes", "No")</f>
        <v>Yes</v>
      </c>
    </row>
    <row r="78" spans="1:11" x14ac:dyDescent="0.2">
      <c r="A78" t="s">
        <v>109</v>
      </c>
      <c r="B78" s="7">
        <v>9625</v>
      </c>
      <c r="C78" s="7">
        <v>9268</v>
      </c>
      <c r="D78" s="7">
        <v>9320</v>
      </c>
      <c r="E78" s="7">
        <v>9379</v>
      </c>
      <c r="F78" s="7">
        <v>9615</v>
      </c>
      <c r="G78" s="5">
        <f>(PopTbl6[[#This Row],[2019 Population]]-PopTbl6[[#This Row],[2018 Population]])/PopTbl6[[#This Row],[2018 Population]]</f>
        <v>5.6107034958998705E-3</v>
      </c>
      <c r="H78" s="5">
        <f>(PopTbl6[[#This Row],[2020 Population]]-PopTbl6[[#This Row],[2019 Population]])/PopTbl6[[#This Row],[2019 Population]]</f>
        <v>6.3304721030042919E-3</v>
      </c>
      <c r="I78" s="5">
        <f>(PopTbl6[[#This Row],[2021 Population]]-PopTbl6[[#This Row],[2020 Population]])/PopTbl6[[#This Row],[2020 Population]]</f>
        <v>2.5162597291822155E-2</v>
      </c>
      <c r="J78" s="5">
        <f>AVERAGE(PopTbl6[[#This Row],[% YoY growth: 2018-2019]:[% YoY growth: 2020-2021]])</f>
        <v>1.2367924296908772E-2</v>
      </c>
      <c r="K78" s="5" t="str">
        <f>IF(PopTbl6[[#This Row],[2021 Population]]&gt;PopTbl6[[#This Row],[2011 Population]], "Yes", "No")</f>
        <v>No</v>
      </c>
    </row>
    <row r="79" spans="1:11" x14ac:dyDescent="0.2">
      <c r="A79" t="s">
        <v>110</v>
      </c>
      <c r="B79" s="7">
        <v>59798</v>
      </c>
      <c r="C79" s="7">
        <v>65755</v>
      </c>
      <c r="D79" s="7">
        <v>67885</v>
      </c>
      <c r="E79" s="7">
        <v>70467</v>
      </c>
      <c r="F79" s="7">
        <v>73839</v>
      </c>
      <c r="G79" s="5">
        <f>(PopTbl6[[#This Row],[2019 Population]]-PopTbl6[[#This Row],[2018 Population]])/PopTbl6[[#This Row],[2018 Population]]</f>
        <v>3.2392973918333207E-2</v>
      </c>
      <c r="H79" s="5">
        <f>(PopTbl6[[#This Row],[2020 Population]]-PopTbl6[[#This Row],[2019 Population]])/PopTbl6[[#This Row],[2019 Population]]</f>
        <v>3.8034911983501507E-2</v>
      </c>
      <c r="I79" s="5">
        <f>(PopTbl6[[#This Row],[2021 Population]]-PopTbl6[[#This Row],[2020 Population]])/PopTbl6[[#This Row],[2020 Population]]</f>
        <v>4.7852186129677725E-2</v>
      </c>
      <c r="J79" s="5">
        <f>AVERAGE(PopTbl6[[#This Row],[% YoY growth: 2018-2019]:[% YoY growth: 2020-2021]])</f>
        <v>3.9426690677170813E-2</v>
      </c>
      <c r="K79" s="5" t="str">
        <f>IF(PopTbl6[[#This Row],[2021 Population]]&gt;PopTbl6[[#This Row],[2011 Population]], "Yes", "No")</f>
        <v>Yes</v>
      </c>
    </row>
    <row r="80" spans="1:11" x14ac:dyDescent="0.2">
      <c r="A80" t="s">
        <v>111</v>
      </c>
      <c r="B80" s="7">
        <v>13800</v>
      </c>
      <c r="C80" s="7">
        <v>13784</v>
      </c>
      <c r="D80" s="7">
        <v>13916</v>
      </c>
      <c r="E80" s="7">
        <v>14074</v>
      </c>
      <c r="F80" s="7">
        <v>14478</v>
      </c>
      <c r="G80" s="5">
        <f>(PopTbl6[[#This Row],[2019 Population]]-PopTbl6[[#This Row],[2018 Population]])/PopTbl6[[#This Row],[2018 Population]]</f>
        <v>9.5763203714451534E-3</v>
      </c>
      <c r="H80" s="5">
        <f>(PopTbl6[[#This Row],[2020 Population]]-PopTbl6[[#This Row],[2019 Population]])/PopTbl6[[#This Row],[2019 Population]]</f>
        <v>1.1353837309571716E-2</v>
      </c>
      <c r="I80" s="5">
        <f>(PopTbl6[[#This Row],[2021 Population]]-PopTbl6[[#This Row],[2020 Population]])/PopTbl6[[#This Row],[2020 Population]]</f>
        <v>2.8705414239022311E-2</v>
      </c>
      <c r="J80" s="5">
        <f>AVERAGE(PopTbl6[[#This Row],[% YoY growth: 2018-2019]:[% YoY growth: 2020-2021]])</f>
        <v>1.6545190640013061E-2</v>
      </c>
      <c r="K80" s="5" t="str">
        <f>IF(PopTbl6[[#This Row],[2021 Population]]&gt;PopTbl6[[#This Row],[2011 Population]], "Yes", "No")</f>
        <v>Yes</v>
      </c>
    </row>
    <row r="81" spans="1:11" x14ac:dyDescent="0.2">
      <c r="A81" t="s">
        <v>112</v>
      </c>
      <c r="B81" s="7">
        <v>14783</v>
      </c>
      <c r="C81" s="7">
        <v>14991</v>
      </c>
      <c r="D81" s="7">
        <v>15036</v>
      </c>
      <c r="E81" s="7">
        <v>15063</v>
      </c>
      <c r="F81" s="7">
        <v>14753</v>
      </c>
      <c r="G81" s="5">
        <f>(PopTbl6[[#This Row],[2019 Population]]-PopTbl6[[#This Row],[2018 Population]])/PopTbl6[[#This Row],[2018 Population]]</f>
        <v>3.0018010806483891E-3</v>
      </c>
      <c r="H81" s="5">
        <f>(PopTbl6[[#This Row],[2020 Population]]-PopTbl6[[#This Row],[2019 Population]])/PopTbl6[[#This Row],[2019 Population]]</f>
        <v>1.7956903431763766E-3</v>
      </c>
      <c r="I81" s="5">
        <f>(PopTbl6[[#This Row],[2021 Population]]-PopTbl6[[#This Row],[2020 Population]])/PopTbl6[[#This Row],[2020 Population]]</f>
        <v>-2.0580229701918609E-2</v>
      </c>
      <c r="J81" s="5">
        <f>AVERAGE(PopTbl6[[#This Row],[% YoY growth: 2018-2019]:[% YoY growth: 2020-2021]])</f>
        <v>-5.260912759364615E-3</v>
      </c>
      <c r="K81" s="5" t="str">
        <f>IF(PopTbl6[[#This Row],[2021 Population]]&gt;PopTbl6[[#This Row],[2011 Population]], "Yes", "No")</f>
        <v>No</v>
      </c>
    </row>
    <row r="82" spans="1:11" x14ac:dyDescent="0.2">
      <c r="A82" t="s">
        <v>113</v>
      </c>
      <c r="B82" s="7">
        <v>16877</v>
      </c>
      <c r="C82" s="7">
        <v>15772</v>
      </c>
      <c r="D82" s="7">
        <v>15618</v>
      </c>
      <c r="E82" s="7">
        <v>15489</v>
      </c>
      <c r="F82" s="7">
        <v>15708</v>
      </c>
      <c r="G82" s="5">
        <f>(PopTbl6[[#This Row],[2019 Population]]-PopTbl6[[#This Row],[2018 Population]])/PopTbl6[[#This Row],[2018 Population]]</f>
        <v>-9.7641389804717215E-3</v>
      </c>
      <c r="H82" s="5">
        <f>(PopTbl6[[#This Row],[2020 Population]]-PopTbl6[[#This Row],[2019 Population]])/PopTbl6[[#This Row],[2019 Population]]</f>
        <v>-8.2597003457548987E-3</v>
      </c>
      <c r="I82" s="5">
        <f>(PopTbl6[[#This Row],[2021 Population]]-PopTbl6[[#This Row],[2020 Population]])/PopTbl6[[#This Row],[2020 Population]]</f>
        <v>1.4139066434243657E-2</v>
      </c>
      <c r="J82" s="5">
        <f>AVERAGE(PopTbl6[[#This Row],[% YoY growth: 2018-2019]:[% YoY growth: 2020-2021]])</f>
        <v>-1.2949242973276549E-3</v>
      </c>
      <c r="K82" s="5" t="str">
        <f>IF(PopTbl6[[#This Row],[2021 Population]]&gt;PopTbl6[[#This Row],[2011 Population]], "Yes", "No")</f>
        <v>No</v>
      </c>
    </row>
    <row r="83" spans="1:11" x14ac:dyDescent="0.2">
      <c r="A83" t="s">
        <v>114</v>
      </c>
      <c r="B83" s="7">
        <v>8322</v>
      </c>
      <c r="C83" s="7">
        <v>8827</v>
      </c>
      <c r="D83" s="7">
        <v>8793</v>
      </c>
      <c r="E83" s="7">
        <v>8787</v>
      </c>
      <c r="F83" s="7">
        <v>8693</v>
      </c>
      <c r="G83" s="5">
        <f>(PopTbl6[[#This Row],[2019 Population]]-PopTbl6[[#This Row],[2018 Population]])/PopTbl6[[#This Row],[2018 Population]]</f>
        <v>-3.8518182848079757E-3</v>
      </c>
      <c r="H83" s="5">
        <f>(PopTbl6[[#This Row],[2020 Population]]-PopTbl6[[#This Row],[2019 Population]])/PopTbl6[[#This Row],[2019 Population]]</f>
        <v>-6.8236096895257596E-4</v>
      </c>
      <c r="I83" s="5">
        <f>(PopTbl6[[#This Row],[2021 Population]]-PopTbl6[[#This Row],[2020 Population]])/PopTbl6[[#This Row],[2020 Population]]</f>
        <v>-1.0697621486286561E-2</v>
      </c>
      <c r="J83" s="5">
        <f>AVERAGE(PopTbl6[[#This Row],[% YoY growth: 2018-2019]:[% YoY growth: 2020-2021]])</f>
        <v>-5.0772669133490374E-3</v>
      </c>
      <c r="K83" s="5" t="str">
        <f>IF(PopTbl6[[#This Row],[2021 Population]]&gt;PopTbl6[[#This Row],[2011 Population]], "Yes", "No")</f>
        <v>Yes</v>
      </c>
    </row>
    <row r="84" spans="1:11" x14ac:dyDescent="0.2">
      <c r="A84" t="s">
        <v>115</v>
      </c>
      <c r="B84" s="7">
        <v>10034</v>
      </c>
      <c r="C84" s="7">
        <v>9730</v>
      </c>
      <c r="D84" s="7">
        <v>9691</v>
      </c>
      <c r="E84" s="7">
        <v>9717</v>
      </c>
      <c r="F84" s="7">
        <v>9272</v>
      </c>
      <c r="G84" s="5">
        <f>(PopTbl6[[#This Row],[2019 Population]]-PopTbl6[[#This Row],[2018 Population]])/PopTbl6[[#This Row],[2018 Population]]</f>
        <v>-4.0082219938335044E-3</v>
      </c>
      <c r="H84" s="5">
        <f>(PopTbl6[[#This Row],[2020 Population]]-PopTbl6[[#This Row],[2019 Population]])/PopTbl6[[#This Row],[2019 Population]]</f>
        <v>2.6829016613352597E-3</v>
      </c>
      <c r="I84" s="5">
        <f>(PopTbl6[[#This Row],[2021 Population]]-PopTbl6[[#This Row],[2020 Population]])/PopTbl6[[#This Row],[2020 Population]]</f>
        <v>-4.5796027580528968E-2</v>
      </c>
      <c r="J84" s="5">
        <f>AVERAGE(PopTbl6[[#This Row],[% YoY growth: 2018-2019]:[% YoY growth: 2020-2021]])</f>
        <v>-1.5707115971009069E-2</v>
      </c>
      <c r="K84" s="5" t="str">
        <f>IF(PopTbl6[[#This Row],[2021 Population]]&gt;PopTbl6[[#This Row],[2011 Population]], "Yes", "No")</f>
        <v>No</v>
      </c>
    </row>
    <row r="85" spans="1:11" x14ac:dyDescent="0.2">
      <c r="A85" t="s">
        <v>116</v>
      </c>
      <c r="B85" s="7">
        <v>28488</v>
      </c>
      <c r="C85" s="7">
        <v>28548</v>
      </c>
      <c r="D85" s="7">
        <v>28579</v>
      </c>
      <c r="E85" s="7">
        <v>28622</v>
      </c>
      <c r="F85" s="7">
        <v>28297</v>
      </c>
      <c r="G85" s="5">
        <f>(PopTbl6[[#This Row],[2019 Population]]-PopTbl6[[#This Row],[2018 Population]])/PopTbl6[[#This Row],[2018 Population]]</f>
        <v>1.0858904301527252E-3</v>
      </c>
      <c r="H85" s="5">
        <f>(PopTbl6[[#This Row],[2020 Population]]-PopTbl6[[#This Row],[2019 Population]])/PopTbl6[[#This Row],[2019 Population]]</f>
        <v>1.5046012806606249E-3</v>
      </c>
      <c r="I85" s="5">
        <f>(PopTbl6[[#This Row],[2021 Population]]-PopTbl6[[#This Row],[2020 Population]])/PopTbl6[[#This Row],[2020 Population]]</f>
        <v>-1.1354901823771925E-2</v>
      </c>
      <c r="J85" s="5">
        <f>AVERAGE(PopTbl6[[#This Row],[% YoY growth: 2018-2019]:[% YoY growth: 2020-2021]])</f>
        <v>-2.9214700376528576E-3</v>
      </c>
      <c r="K85" s="5" t="str">
        <f>IF(PopTbl6[[#This Row],[2021 Population]]&gt;PopTbl6[[#This Row],[2011 Population]], "Yes", "No")</f>
        <v>No</v>
      </c>
    </row>
    <row r="86" spans="1:11" x14ac:dyDescent="0.2">
      <c r="A86" t="s">
        <v>117</v>
      </c>
      <c r="B86" s="7">
        <v>18035</v>
      </c>
      <c r="C86" s="7">
        <v>18513</v>
      </c>
      <c r="D86" s="7">
        <v>18672</v>
      </c>
      <c r="E86" s="7">
        <v>18834</v>
      </c>
      <c r="F86" s="7">
        <v>18482</v>
      </c>
      <c r="G86" s="5">
        <f>(PopTbl6[[#This Row],[2019 Population]]-PopTbl6[[#This Row],[2018 Population]])/PopTbl6[[#This Row],[2018 Population]]</f>
        <v>8.5885593906984276E-3</v>
      </c>
      <c r="H86" s="5">
        <f>(PopTbl6[[#This Row],[2020 Population]]-PopTbl6[[#This Row],[2019 Population]])/PopTbl6[[#This Row],[2019 Population]]</f>
        <v>8.6760925449871473E-3</v>
      </c>
      <c r="I86" s="5">
        <f>(PopTbl6[[#This Row],[2021 Population]]-PopTbl6[[#This Row],[2020 Population]])/PopTbl6[[#This Row],[2020 Population]]</f>
        <v>-1.8689603907826272E-2</v>
      </c>
      <c r="J86" s="5">
        <f>AVERAGE(PopTbl6[[#This Row],[% YoY growth: 2018-2019]:[% YoY growth: 2020-2021]])</f>
        <v>-4.7498399071356501E-4</v>
      </c>
      <c r="K86" s="5" t="str">
        <f>IF(PopTbl6[[#This Row],[2021 Population]]&gt;PopTbl6[[#This Row],[2011 Population]], "Yes", "No")</f>
        <v>Yes</v>
      </c>
    </row>
    <row r="87" spans="1:11" x14ac:dyDescent="0.2">
      <c r="A87" t="s">
        <v>118</v>
      </c>
      <c r="B87" s="7">
        <v>9779</v>
      </c>
      <c r="C87" s="7">
        <v>10366</v>
      </c>
      <c r="D87" s="7">
        <v>10380</v>
      </c>
      <c r="E87" s="7">
        <v>10534</v>
      </c>
      <c r="F87" s="7">
        <v>9874</v>
      </c>
      <c r="G87" s="5">
        <f>(PopTbl6[[#This Row],[2019 Population]]-PopTbl6[[#This Row],[2018 Population]])/PopTbl6[[#This Row],[2018 Population]]</f>
        <v>1.3505691684352692E-3</v>
      </c>
      <c r="H87" s="5">
        <f>(PopTbl6[[#This Row],[2020 Population]]-PopTbl6[[#This Row],[2019 Population]])/PopTbl6[[#This Row],[2019 Population]]</f>
        <v>1.4836223506743738E-2</v>
      </c>
      <c r="I87" s="5">
        <f>(PopTbl6[[#This Row],[2021 Population]]-PopTbl6[[#This Row],[2020 Population]])/PopTbl6[[#This Row],[2020 Population]]</f>
        <v>-6.2654262388456422E-2</v>
      </c>
      <c r="J87" s="5">
        <f>AVERAGE(PopTbl6[[#This Row],[% YoY growth: 2018-2019]:[% YoY growth: 2020-2021]])</f>
        <v>-1.5489156571092471E-2</v>
      </c>
      <c r="K87" s="5" t="str">
        <f>IF(PopTbl6[[#This Row],[2021 Population]]&gt;PopTbl6[[#This Row],[2011 Population]], "Yes", "No")</f>
        <v>Yes</v>
      </c>
    </row>
    <row r="88" spans="1:11" x14ac:dyDescent="0.2">
      <c r="A88" t="s">
        <v>119</v>
      </c>
      <c r="B88" s="7">
        <v>48163</v>
      </c>
      <c r="C88" s="7">
        <v>47418</v>
      </c>
      <c r="D88" s="7">
        <v>47405</v>
      </c>
      <c r="E88" s="7">
        <v>47404</v>
      </c>
      <c r="F88" s="7">
        <v>49202</v>
      </c>
      <c r="G88" s="5">
        <f>(PopTbl6[[#This Row],[2019 Population]]-PopTbl6[[#This Row],[2018 Population]])/PopTbl6[[#This Row],[2018 Population]]</f>
        <v>-2.7415749293517231E-4</v>
      </c>
      <c r="H88" s="5">
        <f>(PopTbl6[[#This Row],[2020 Population]]-PopTbl6[[#This Row],[2019 Population]])/PopTbl6[[#This Row],[2019 Population]]</f>
        <v>-2.1094821221390147E-5</v>
      </c>
      <c r="I88" s="5">
        <f>(PopTbl6[[#This Row],[2021 Population]]-PopTbl6[[#This Row],[2020 Population]])/PopTbl6[[#This Row],[2020 Population]]</f>
        <v>3.7929288667622983E-2</v>
      </c>
      <c r="J88" s="5">
        <f>AVERAGE(PopTbl6[[#This Row],[% YoY growth: 2018-2019]:[% YoY growth: 2020-2021]])</f>
        <v>1.2544678784488806E-2</v>
      </c>
      <c r="K88" s="5" t="str">
        <f>IF(PopTbl6[[#This Row],[2021 Population]]&gt;PopTbl6[[#This Row],[2011 Population]], "Yes", "No")</f>
        <v>Yes</v>
      </c>
    </row>
    <row r="89" spans="1:11" x14ac:dyDescent="0.2">
      <c r="A89" t="s">
        <v>120</v>
      </c>
      <c r="B89" s="7">
        <v>28251</v>
      </c>
      <c r="C89" s="7">
        <v>29348</v>
      </c>
      <c r="D89" s="7">
        <v>29502</v>
      </c>
      <c r="E89" s="7">
        <v>29735</v>
      </c>
      <c r="F89" s="7">
        <v>32547</v>
      </c>
      <c r="G89" s="5">
        <f>(PopTbl6[[#This Row],[2019 Population]]-PopTbl6[[#This Row],[2018 Population]])/PopTbl6[[#This Row],[2018 Population]]</f>
        <v>5.2473763118440781E-3</v>
      </c>
      <c r="H89" s="5">
        <f>(PopTbl6[[#This Row],[2020 Population]]-PopTbl6[[#This Row],[2019 Population]])/PopTbl6[[#This Row],[2019 Population]]</f>
        <v>7.8977696427360855E-3</v>
      </c>
      <c r="I89" s="5">
        <f>(PopTbl6[[#This Row],[2021 Population]]-PopTbl6[[#This Row],[2020 Population]])/PopTbl6[[#This Row],[2020 Population]]</f>
        <v>9.4568690095846647E-2</v>
      </c>
      <c r="J89" s="5">
        <f>AVERAGE(PopTbl6[[#This Row],[% YoY growth: 2018-2019]:[% YoY growth: 2020-2021]])</f>
        <v>3.5904612016808939E-2</v>
      </c>
      <c r="K89" s="5" t="str">
        <f>IF(PopTbl6[[#This Row],[2021 Population]]&gt;PopTbl6[[#This Row],[2011 Population]], "Yes", "No")</f>
        <v>Yes</v>
      </c>
    </row>
    <row r="90" spans="1:11" x14ac:dyDescent="0.2">
      <c r="A90" t="s">
        <v>121</v>
      </c>
      <c r="B90" s="7">
        <v>64320</v>
      </c>
      <c r="C90" s="7">
        <v>62108</v>
      </c>
      <c r="D90" s="7">
        <v>61349</v>
      </c>
      <c r="E90" s="7">
        <v>62039</v>
      </c>
      <c r="F90" s="7">
        <v>64334</v>
      </c>
      <c r="G90" s="5">
        <f>(PopTbl6[[#This Row],[2019 Population]]-PopTbl6[[#This Row],[2018 Population]])/PopTbl6[[#This Row],[2018 Population]]</f>
        <v>-1.2220647903651703E-2</v>
      </c>
      <c r="H90" s="5">
        <f>(PopTbl6[[#This Row],[2020 Population]]-PopTbl6[[#This Row],[2019 Population]])/PopTbl6[[#This Row],[2019 Population]]</f>
        <v>1.1247127092536146E-2</v>
      </c>
      <c r="I90" s="5">
        <f>(PopTbl6[[#This Row],[2021 Population]]-PopTbl6[[#This Row],[2020 Population]])/PopTbl6[[#This Row],[2020 Population]]</f>
        <v>3.6992859330421186E-2</v>
      </c>
      <c r="J90" s="5">
        <f>AVERAGE(PopTbl6[[#This Row],[% YoY growth: 2018-2019]:[% YoY growth: 2020-2021]])</f>
        <v>1.2006446173101877E-2</v>
      </c>
      <c r="K90" s="5" t="str">
        <f>IF(PopTbl6[[#This Row],[2021 Population]]&gt;PopTbl6[[#This Row],[2011 Population]], "Yes", "No")</f>
        <v>Yes</v>
      </c>
    </row>
    <row r="91" spans="1:11" x14ac:dyDescent="0.2">
      <c r="A91" t="s">
        <v>122</v>
      </c>
      <c r="B91" s="7">
        <v>8045</v>
      </c>
      <c r="C91" s="7">
        <v>7799</v>
      </c>
      <c r="D91" s="7">
        <v>7856</v>
      </c>
      <c r="E91" s="7">
        <v>7929</v>
      </c>
      <c r="F91" s="7">
        <v>7686</v>
      </c>
      <c r="G91" s="5">
        <f>(PopTbl6[[#This Row],[2019 Population]]-PopTbl6[[#This Row],[2018 Population]])/PopTbl6[[#This Row],[2018 Population]]</f>
        <v>7.3086293114501856E-3</v>
      </c>
      <c r="H91" s="5">
        <f>(PopTbl6[[#This Row],[2020 Population]]-PopTbl6[[#This Row],[2019 Population]])/PopTbl6[[#This Row],[2019 Population]]</f>
        <v>9.2922606924643585E-3</v>
      </c>
      <c r="I91" s="5">
        <f>(PopTbl6[[#This Row],[2021 Population]]-PopTbl6[[#This Row],[2020 Population]])/PopTbl6[[#This Row],[2020 Population]]</f>
        <v>-3.0646992054483541E-2</v>
      </c>
      <c r="J91" s="5">
        <f>AVERAGE(PopTbl6[[#This Row],[% YoY growth: 2018-2019]:[% YoY growth: 2020-2021]])</f>
        <v>-4.682034016856333E-3</v>
      </c>
      <c r="K91" s="5" t="str">
        <f>IF(PopTbl6[[#This Row],[2021 Population]]&gt;PopTbl6[[#This Row],[2011 Population]], "Yes", "No")</f>
        <v>No</v>
      </c>
    </row>
    <row r="92" spans="1:11" x14ac:dyDescent="0.2">
      <c r="A92" t="s">
        <v>123</v>
      </c>
      <c r="B92" s="7">
        <v>13738</v>
      </c>
      <c r="C92" s="7">
        <v>18156</v>
      </c>
      <c r="D92" s="7">
        <v>18692</v>
      </c>
      <c r="E92" s="7">
        <v>19236</v>
      </c>
      <c r="F92" s="7">
        <v>16398</v>
      </c>
      <c r="G92" s="5">
        <f>(PopTbl6[[#This Row],[2019 Population]]-PopTbl6[[#This Row],[2018 Population]])/PopTbl6[[#This Row],[2018 Population]]</f>
        <v>2.9521921128001762E-2</v>
      </c>
      <c r="H92" s="5">
        <f>(PopTbl6[[#This Row],[2020 Population]]-PopTbl6[[#This Row],[2019 Population]])/PopTbl6[[#This Row],[2019 Population]]</f>
        <v>2.9103359726086027E-2</v>
      </c>
      <c r="I92" s="5">
        <f>(PopTbl6[[#This Row],[2021 Population]]-PopTbl6[[#This Row],[2020 Population]])/PopTbl6[[#This Row],[2020 Population]]</f>
        <v>-0.14753587024329382</v>
      </c>
      <c r="J92" s="5">
        <f>AVERAGE(PopTbl6[[#This Row],[% YoY growth: 2018-2019]:[% YoY growth: 2020-2021]])</f>
        <v>-2.9636863129735343E-2</v>
      </c>
      <c r="K92" s="5" t="str">
        <f>IF(PopTbl6[[#This Row],[2021 Population]]&gt;PopTbl6[[#This Row],[2011 Population]], "Yes", "No")</f>
        <v>Yes</v>
      </c>
    </row>
    <row r="93" spans="1:11" x14ac:dyDescent="0.2">
      <c r="A93" t="s">
        <v>124</v>
      </c>
      <c r="B93" s="7">
        <v>107172</v>
      </c>
      <c r="C93" s="7">
        <v>114582</v>
      </c>
      <c r="D93" s="7">
        <v>115364</v>
      </c>
      <c r="E93" s="7">
        <v>116436</v>
      </c>
      <c r="F93" s="7">
        <v>117437</v>
      </c>
      <c r="G93" s="5">
        <f>(PopTbl6[[#This Row],[2019 Population]]-PopTbl6[[#This Row],[2018 Population]])/PopTbl6[[#This Row],[2018 Population]]</f>
        <v>6.8248066886596502E-3</v>
      </c>
      <c r="H93" s="5">
        <f>(PopTbl6[[#This Row],[2020 Population]]-PopTbl6[[#This Row],[2019 Population]])/PopTbl6[[#This Row],[2019 Population]]</f>
        <v>9.2923268957387055E-3</v>
      </c>
      <c r="I93" s="5">
        <f>(PopTbl6[[#This Row],[2021 Population]]-PopTbl6[[#This Row],[2020 Population]])/PopTbl6[[#This Row],[2020 Population]]</f>
        <v>8.5969974921845469E-3</v>
      </c>
      <c r="J93" s="5">
        <f>AVERAGE(PopTbl6[[#This Row],[% YoY growth: 2018-2019]:[% YoY growth: 2020-2021]])</f>
        <v>8.2380436921943006E-3</v>
      </c>
      <c r="K93" s="5" t="str">
        <f>IF(PopTbl6[[#This Row],[2021 Population]]&gt;PopTbl6[[#This Row],[2011 Population]], "Yes", "No")</f>
        <v>Yes</v>
      </c>
    </row>
    <row r="94" spans="1:11" x14ac:dyDescent="0.2">
      <c r="A94" t="s">
        <v>125</v>
      </c>
      <c r="B94" s="7">
        <v>29419</v>
      </c>
      <c r="C94" s="7">
        <v>31951</v>
      </c>
      <c r="D94" s="7">
        <v>32402</v>
      </c>
      <c r="E94" s="7">
        <v>33009</v>
      </c>
      <c r="F94" s="7">
        <v>33188</v>
      </c>
      <c r="G94" s="5">
        <f>(PopTbl6[[#This Row],[2019 Population]]-PopTbl6[[#This Row],[2018 Population]])/PopTbl6[[#This Row],[2018 Population]]</f>
        <v>1.4115364151356766E-2</v>
      </c>
      <c r="H94" s="5">
        <f>(PopTbl6[[#This Row],[2020 Population]]-PopTbl6[[#This Row],[2019 Population]])/PopTbl6[[#This Row],[2019 Population]]</f>
        <v>1.8733411517807542E-2</v>
      </c>
      <c r="I94" s="5">
        <f>(PopTbl6[[#This Row],[2021 Population]]-PopTbl6[[#This Row],[2020 Population]])/PopTbl6[[#This Row],[2020 Population]]</f>
        <v>5.4227634887454934E-3</v>
      </c>
      <c r="J94" s="5">
        <f>AVERAGE(PopTbl6[[#This Row],[% YoY growth: 2018-2019]:[% YoY growth: 2020-2021]])</f>
        <v>1.2757179719303265E-2</v>
      </c>
      <c r="K94" s="5" t="str">
        <f>IF(PopTbl6[[#This Row],[2021 Population]]&gt;PopTbl6[[#This Row],[2011 Population]], "Yes", "No")</f>
        <v>Yes</v>
      </c>
    </row>
    <row r="95" spans="1:11" x14ac:dyDescent="0.2">
      <c r="A95" t="s">
        <v>126</v>
      </c>
      <c r="B95" s="7">
        <v>14560</v>
      </c>
      <c r="C95" s="7">
        <v>13480</v>
      </c>
      <c r="D95" s="7">
        <v>13305</v>
      </c>
      <c r="E95" s="7">
        <v>13107</v>
      </c>
      <c r="F95" s="7">
        <v>12330</v>
      </c>
      <c r="G95" s="5">
        <f>(PopTbl6[[#This Row],[2019 Population]]-PopTbl6[[#This Row],[2018 Population]])/PopTbl6[[#This Row],[2018 Population]]</f>
        <v>-1.298219584569733E-2</v>
      </c>
      <c r="H95" s="5">
        <f>(PopTbl6[[#This Row],[2020 Population]]-PopTbl6[[#This Row],[2019 Population]])/PopTbl6[[#This Row],[2019 Population]]</f>
        <v>-1.4881623449830891E-2</v>
      </c>
      <c r="I95" s="5">
        <f>(PopTbl6[[#This Row],[2021 Population]]-PopTbl6[[#This Row],[2020 Population]])/PopTbl6[[#This Row],[2020 Population]]</f>
        <v>-5.9281300068665596E-2</v>
      </c>
      <c r="J95" s="5">
        <f>AVERAGE(PopTbl6[[#This Row],[% YoY growth: 2018-2019]:[% YoY growth: 2020-2021]])</f>
        <v>-2.9048373121397939E-2</v>
      </c>
      <c r="K95" s="5" t="str">
        <f>IF(PopTbl6[[#This Row],[2021 Population]]&gt;PopTbl6[[#This Row],[2011 Population]], "Yes", "No")</f>
        <v>No</v>
      </c>
    </row>
    <row r="96" spans="1:11" x14ac:dyDescent="0.2">
      <c r="A96" t="s">
        <v>127</v>
      </c>
      <c r="B96" s="7">
        <v>27915</v>
      </c>
      <c r="C96" s="7">
        <v>28900</v>
      </c>
      <c r="D96" s="7">
        <v>29218</v>
      </c>
      <c r="E96" s="7">
        <v>29624</v>
      </c>
      <c r="F96" s="7">
        <v>29906</v>
      </c>
      <c r="G96" s="5">
        <f>(PopTbl6[[#This Row],[2019 Population]]-PopTbl6[[#This Row],[2018 Population]])/PopTbl6[[#This Row],[2018 Population]]</f>
        <v>1.1003460207612456E-2</v>
      </c>
      <c r="H96" s="5">
        <f>(PopTbl6[[#This Row],[2020 Population]]-PopTbl6[[#This Row],[2019 Population]])/PopTbl6[[#This Row],[2019 Population]]</f>
        <v>1.3895543842836608E-2</v>
      </c>
      <c r="I96" s="5">
        <f>(PopTbl6[[#This Row],[2021 Population]]-PopTbl6[[#This Row],[2020 Population]])/PopTbl6[[#This Row],[2020 Population]]</f>
        <v>9.5193086686470429E-3</v>
      </c>
      <c r="J96" s="5">
        <f>AVERAGE(PopTbl6[[#This Row],[% YoY growth: 2018-2019]:[% YoY growth: 2020-2021]])</f>
        <v>1.147277090636537E-2</v>
      </c>
      <c r="K96" s="5" t="str">
        <f>IF(PopTbl6[[#This Row],[2021 Population]]&gt;PopTbl6[[#This Row],[2011 Population]], "Yes", "No")</f>
        <v>Yes</v>
      </c>
    </row>
    <row r="97" spans="1:11" x14ac:dyDescent="0.2">
      <c r="A97" t="s">
        <v>128</v>
      </c>
      <c r="B97" s="7">
        <v>8536</v>
      </c>
      <c r="C97" s="7">
        <v>8484</v>
      </c>
      <c r="D97" s="7">
        <v>8432</v>
      </c>
      <c r="E97" s="7">
        <v>8450</v>
      </c>
      <c r="F97" s="7">
        <v>7563</v>
      </c>
      <c r="G97" s="5">
        <f>(PopTbl6[[#This Row],[2019 Population]]-PopTbl6[[#This Row],[2018 Population]])/PopTbl6[[#This Row],[2018 Population]]</f>
        <v>-6.1291843470061289E-3</v>
      </c>
      <c r="H97" s="5">
        <f>(PopTbl6[[#This Row],[2020 Population]]-PopTbl6[[#This Row],[2019 Population]])/PopTbl6[[#This Row],[2019 Population]]</f>
        <v>2.1347248576850096E-3</v>
      </c>
      <c r="I97" s="5">
        <f>(PopTbl6[[#This Row],[2021 Population]]-PopTbl6[[#This Row],[2020 Population]])/PopTbl6[[#This Row],[2020 Population]]</f>
        <v>-0.10497041420118343</v>
      </c>
      <c r="J97" s="5">
        <f>AVERAGE(PopTbl6[[#This Row],[% YoY growth: 2018-2019]:[% YoY growth: 2020-2021]])</f>
        <v>-3.6321624563501513E-2</v>
      </c>
      <c r="K97" s="5" t="str">
        <f>IF(PopTbl6[[#This Row],[2021 Population]]&gt;PopTbl6[[#This Row],[2011 Population]], "Yes", "No")</f>
        <v>No</v>
      </c>
    </row>
    <row r="98" spans="1:11" x14ac:dyDescent="0.2">
      <c r="A98" t="s">
        <v>129</v>
      </c>
      <c r="B98" s="7">
        <v>21739</v>
      </c>
      <c r="C98" s="7">
        <v>21498</v>
      </c>
      <c r="D98" s="7">
        <v>21455</v>
      </c>
      <c r="E98" s="7">
        <v>21404</v>
      </c>
      <c r="F98" s="7">
        <v>21727</v>
      </c>
      <c r="G98" s="5">
        <f>(PopTbl6[[#This Row],[2019 Population]]-PopTbl6[[#This Row],[2018 Population]])/PopTbl6[[#This Row],[2018 Population]]</f>
        <v>-2.0001860638198901E-3</v>
      </c>
      <c r="H98" s="5">
        <f>(PopTbl6[[#This Row],[2020 Population]]-PopTbl6[[#This Row],[2019 Population]])/PopTbl6[[#This Row],[2019 Population]]</f>
        <v>-2.3770682824516428E-3</v>
      </c>
      <c r="I98" s="5">
        <f>(PopTbl6[[#This Row],[2021 Population]]-PopTbl6[[#This Row],[2020 Population]])/PopTbl6[[#This Row],[2020 Population]]</f>
        <v>1.5090637264062791E-2</v>
      </c>
      <c r="J98" s="5">
        <f>AVERAGE(PopTbl6[[#This Row],[% YoY growth: 2018-2019]:[% YoY growth: 2020-2021]])</f>
        <v>3.5711276392637529E-3</v>
      </c>
      <c r="K98" s="5" t="str">
        <f>IF(PopTbl6[[#This Row],[2021 Population]]&gt;PopTbl6[[#This Row],[2011 Population]], "Yes", "No")</f>
        <v>No</v>
      </c>
    </row>
    <row r="99" spans="1:11" x14ac:dyDescent="0.2">
      <c r="A99" t="s">
        <v>130</v>
      </c>
      <c r="B99" s="7">
        <v>14065</v>
      </c>
      <c r="C99" s="7">
        <v>14120</v>
      </c>
      <c r="D99" s="7">
        <v>14174</v>
      </c>
      <c r="E99" s="7">
        <v>14217</v>
      </c>
      <c r="F99" s="7">
        <v>11291</v>
      </c>
      <c r="G99" s="5">
        <f>(PopTbl6[[#This Row],[2019 Population]]-PopTbl6[[#This Row],[2018 Population]])/PopTbl6[[#This Row],[2018 Population]]</f>
        <v>3.8243626062322948E-3</v>
      </c>
      <c r="H99" s="5">
        <f>(PopTbl6[[#This Row],[2020 Population]]-PopTbl6[[#This Row],[2019 Population]])/PopTbl6[[#This Row],[2019 Population]]</f>
        <v>3.0337237194863836E-3</v>
      </c>
      <c r="I99" s="5">
        <f>(PopTbl6[[#This Row],[2021 Population]]-PopTbl6[[#This Row],[2020 Population]])/PopTbl6[[#This Row],[2020 Population]]</f>
        <v>-0.20580994583948795</v>
      </c>
      <c r="J99" s="5">
        <f>AVERAGE(PopTbl6[[#This Row],[% YoY growth: 2018-2019]:[% YoY growth: 2020-2021]])</f>
        <v>-6.6317286504589748E-2</v>
      </c>
      <c r="K99" s="5" t="str">
        <f>IF(PopTbl6[[#This Row],[2021 Population]]&gt;PopTbl6[[#This Row],[2011 Population]], "Yes", "No")</f>
        <v>No</v>
      </c>
    </row>
    <row r="100" spans="1:11" x14ac:dyDescent="0.2">
      <c r="A100" t="s">
        <v>131</v>
      </c>
      <c r="B100" s="7">
        <v>22213</v>
      </c>
      <c r="C100" s="7">
        <v>21113</v>
      </c>
      <c r="D100" s="7">
        <v>21106</v>
      </c>
      <c r="E100" s="7">
        <v>21080</v>
      </c>
      <c r="F100" s="7">
        <v>20659</v>
      </c>
      <c r="G100" s="5">
        <f>(PopTbl6[[#This Row],[2019 Population]]-PopTbl6[[#This Row],[2018 Population]])/PopTbl6[[#This Row],[2018 Population]]</f>
        <v>-3.3154928243262443E-4</v>
      </c>
      <c r="H100" s="5">
        <f>(PopTbl6[[#This Row],[2020 Population]]-PopTbl6[[#This Row],[2019 Population]])/PopTbl6[[#This Row],[2019 Population]]</f>
        <v>-1.2318771913200038E-3</v>
      </c>
      <c r="I100" s="5">
        <f>(PopTbl6[[#This Row],[2021 Population]]-PopTbl6[[#This Row],[2020 Population]])/PopTbl6[[#This Row],[2020 Population]]</f>
        <v>-1.9971537001897532E-2</v>
      </c>
      <c r="J100" s="5">
        <f>AVERAGE(PopTbl6[[#This Row],[% YoY growth: 2018-2019]:[% YoY growth: 2020-2021]])</f>
        <v>-7.178321158550053E-3</v>
      </c>
      <c r="K100" s="5" t="str">
        <f>IF(PopTbl6[[#This Row],[2021 Population]]&gt;PopTbl6[[#This Row],[2011 Population]], "Yes", "No")</f>
        <v>No</v>
      </c>
    </row>
    <row r="101" spans="1:11" x14ac:dyDescent="0.2">
      <c r="A101" t="s">
        <v>132</v>
      </c>
      <c r="B101" s="7">
        <v>6140</v>
      </c>
      <c r="C101" s="7">
        <v>5836</v>
      </c>
      <c r="D101" s="7">
        <v>5787</v>
      </c>
      <c r="E101" s="7">
        <v>5725</v>
      </c>
      <c r="F101" s="7">
        <v>5984</v>
      </c>
      <c r="G101" s="5">
        <f>(PopTbl6[[#This Row],[2019 Population]]-PopTbl6[[#This Row],[2018 Population]])/PopTbl6[[#This Row],[2018 Population]]</f>
        <v>-8.396161754626456E-3</v>
      </c>
      <c r="H101" s="5">
        <f>(PopTbl6[[#This Row],[2020 Population]]-PopTbl6[[#This Row],[2019 Population]])/PopTbl6[[#This Row],[2019 Population]]</f>
        <v>-1.0713668567478832E-2</v>
      </c>
      <c r="I101" s="5">
        <f>(PopTbl6[[#This Row],[2021 Population]]-PopTbl6[[#This Row],[2020 Population]])/PopTbl6[[#This Row],[2020 Population]]</f>
        <v>4.5240174672489086E-2</v>
      </c>
      <c r="J101" s="5">
        <f>AVERAGE(PopTbl6[[#This Row],[% YoY growth: 2018-2019]:[% YoY growth: 2020-2021]])</f>
        <v>8.7101147834612661E-3</v>
      </c>
      <c r="K101" s="5" t="str">
        <f>IF(PopTbl6[[#This Row],[2021 Population]]&gt;PopTbl6[[#This Row],[2011 Population]], "Yes", "No")</f>
        <v>No</v>
      </c>
    </row>
    <row r="102" spans="1:11" x14ac:dyDescent="0.2">
      <c r="A102" t="s">
        <v>133</v>
      </c>
      <c r="B102" s="7">
        <v>23677</v>
      </c>
      <c r="C102" s="7">
        <v>22432</v>
      </c>
      <c r="D102" s="7">
        <v>22244</v>
      </c>
      <c r="E102" s="7">
        <v>22072</v>
      </c>
      <c r="F102" s="7">
        <v>21940</v>
      </c>
      <c r="G102" s="5">
        <f>(PopTbl6[[#This Row],[2019 Population]]-PopTbl6[[#This Row],[2018 Population]])/PopTbl6[[#This Row],[2018 Population]]</f>
        <v>-8.3808844507845936E-3</v>
      </c>
      <c r="H102" s="5">
        <f>(PopTbl6[[#This Row],[2020 Population]]-PopTbl6[[#This Row],[2019 Population]])/PopTbl6[[#This Row],[2019 Population]]</f>
        <v>-7.7324222262183063E-3</v>
      </c>
      <c r="I102" s="5">
        <f>(PopTbl6[[#This Row],[2021 Population]]-PopTbl6[[#This Row],[2020 Population]])/PopTbl6[[#This Row],[2020 Population]]</f>
        <v>-5.9804276911924609E-3</v>
      </c>
      <c r="J102" s="5">
        <f>AVERAGE(PopTbl6[[#This Row],[% YoY growth: 2018-2019]:[% YoY growth: 2020-2021]])</f>
        <v>-7.3645781227317866E-3</v>
      </c>
      <c r="K102" s="5" t="str">
        <f>IF(PopTbl6[[#This Row],[2021 Population]]&gt;PopTbl6[[#This Row],[2011 Population]], "Yes", "No")</f>
        <v>No</v>
      </c>
    </row>
    <row r="103" spans="1:11" x14ac:dyDescent="0.2">
      <c r="A103" t="s">
        <v>134</v>
      </c>
      <c r="B103" s="7">
        <v>26203</v>
      </c>
      <c r="C103" s="7">
        <v>27010</v>
      </c>
      <c r="D103" s="7">
        <v>27171</v>
      </c>
      <c r="E103" s="7">
        <v>27455</v>
      </c>
      <c r="F103" s="7">
        <v>27825</v>
      </c>
      <c r="G103" s="5">
        <f>(PopTbl6[[#This Row],[2019 Population]]-PopTbl6[[#This Row],[2018 Population]])/PopTbl6[[#This Row],[2018 Population]]</f>
        <v>5.9607552758237691E-3</v>
      </c>
      <c r="H103" s="5">
        <f>(PopTbl6[[#This Row],[2020 Population]]-PopTbl6[[#This Row],[2019 Population]])/PopTbl6[[#This Row],[2019 Population]]</f>
        <v>1.0452320488756394E-2</v>
      </c>
      <c r="I103" s="5">
        <f>(PopTbl6[[#This Row],[2021 Population]]-PopTbl6[[#This Row],[2020 Population]])/PopTbl6[[#This Row],[2020 Population]]</f>
        <v>1.3476598069568385E-2</v>
      </c>
      <c r="J103" s="5">
        <f>AVERAGE(PopTbl6[[#This Row],[% YoY growth: 2018-2019]:[% YoY growth: 2020-2021]])</f>
        <v>9.9632246113828486E-3</v>
      </c>
      <c r="K103" s="5" t="str">
        <f>IF(PopTbl6[[#This Row],[2021 Population]]&gt;PopTbl6[[#This Row],[2011 Population]], "Yes", "No")</f>
        <v>Yes</v>
      </c>
    </row>
    <row r="104" spans="1:11" x14ac:dyDescent="0.2">
      <c r="A104" t="s">
        <v>135</v>
      </c>
      <c r="B104" s="7">
        <v>9121</v>
      </c>
      <c r="C104" s="7">
        <v>9036</v>
      </c>
      <c r="D104" s="7">
        <v>9058</v>
      </c>
      <c r="E104" s="7">
        <v>9069</v>
      </c>
      <c r="F104" s="7">
        <v>8701</v>
      </c>
      <c r="G104" s="5">
        <f>(PopTbl6[[#This Row],[2019 Population]]-PopTbl6[[#This Row],[2018 Population]])/PopTbl6[[#This Row],[2018 Population]]</f>
        <v>2.4347056219566178E-3</v>
      </c>
      <c r="H104" s="5">
        <f>(PopTbl6[[#This Row],[2020 Population]]-PopTbl6[[#This Row],[2019 Population]])/PopTbl6[[#This Row],[2019 Population]]</f>
        <v>1.2143961139324355E-3</v>
      </c>
      <c r="I104" s="5">
        <f>(PopTbl6[[#This Row],[2021 Population]]-PopTbl6[[#This Row],[2020 Population]])/PopTbl6[[#This Row],[2020 Population]]</f>
        <v>-4.0577792479876501E-2</v>
      </c>
      <c r="J104" s="5">
        <f>AVERAGE(PopTbl6[[#This Row],[% YoY growth: 2018-2019]:[% YoY growth: 2020-2021]])</f>
        <v>-1.2309563581329149E-2</v>
      </c>
      <c r="K104" s="5" t="str">
        <f>IF(PopTbl6[[#This Row],[2021 Population]]&gt;PopTbl6[[#This Row],[2011 Population]], "Yes", "No")</f>
        <v>No</v>
      </c>
    </row>
    <row r="105" spans="1:11" x14ac:dyDescent="0.2">
      <c r="A105" t="s">
        <v>136</v>
      </c>
      <c r="B105" s="7">
        <v>17876</v>
      </c>
      <c r="C105" s="7">
        <v>18235</v>
      </c>
      <c r="D105" s="7">
        <v>18507</v>
      </c>
      <c r="E105" s="7">
        <v>18832</v>
      </c>
      <c r="F105" s="7">
        <v>19694</v>
      </c>
      <c r="G105" s="5">
        <f>(PopTbl6[[#This Row],[2019 Population]]-PopTbl6[[#This Row],[2018 Population]])/PopTbl6[[#This Row],[2018 Population]]</f>
        <v>1.4916369618864821E-2</v>
      </c>
      <c r="H105" s="5">
        <f>(PopTbl6[[#This Row],[2020 Population]]-PopTbl6[[#This Row],[2019 Population]])/PopTbl6[[#This Row],[2019 Population]]</f>
        <v>1.7560922894040092E-2</v>
      </c>
      <c r="I105" s="5">
        <f>(PopTbl6[[#This Row],[2021 Population]]-PopTbl6[[#This Row],[2020 Population]])/PopTbl6[[#This Row],[2020 Population]]</f>
        <v>4.5773152081563295E-2</v>
      </c>
      <c r="J105" s="5">
        <f>AVERAGE(PopTbl6[[#This Row],[% YoY growth: 2018-2019]:[% YoY growth: 2020-2021]])</f>
        <v>2.60834815314894E-2</v>
      </c>
      <c r="K105" s="5" t="str">
        <f>IF(PopTbl6[[#This Row],[2021 Population]]&gt;PopTbl6[[#This Row],[2011 Population]], "Yes", "No")</f>
        <v>Yes</v>
      </c>
    </row>
    <row r="106" spans="1:11" x14ac:dyDescent="0.2">
      <c r="A106" t="s">
        <v>137</v>
      </c>
      <c r="B106" s="7">
        <v>39800</v>
      </c>
      <c r="C106" s="7">
        <v>39557</v>
      </c>
      <c r="D106" s="7">
        <v>39724</v>
      </c>
      <c r="E106" s="7">
        <v>39789</v>
      </c>
      <c r="F106" s="7">
        <v>39853</v>
      </c>
      <c r="G106" s="5">
        <f>(PopTbl6[[#This Row],[2019 Population]]-PopTbl6[[#This Row],[2018 Population]])/PopTbl6[[#This Row],[2018 Population]]</f>
        <v>4.2217559471142904E-3</v>
      </c>
      <c r="H106" s="5">
        <f>(PopTbl6[[#This Row],[2020 Population]]-PopTbl6[[#This Row],[2019 Population]])/PopTbl6[[#This Row],[2019 Population]]</f>
        <v>1.6362904037861242E-3</v>
      </c>
      <c r="I106" s="5">
        <f>(PopTbl6[[#This Row],[2021 Population]]-PopTbl6[[#This Row],[2020 Population]])/PopTbl6[[#This Row],[2020 Population]]</f>
        <v>1.6084847570936691E-3</v>
      </c>
      <c r="J106" s="5">
        <f>AVERAGE(PopTbl6[[#This Row],[% YoY growth: 2018-2019]:[% YoY growth: 2020-2021]])</f>
        <v>2.4888437026646948E-3</v>
      </c>
      <c r="K106" s="5" t="str">
        <f>IF(PopTbl6[[#This Row],[2021 Population]]&gt;PopTbl6[[#This Row],[2011 Population]], "Yes", "No")</f>
        <v>Yes</v>
      </c>
    </row>
    <row r="107" spans="1:11" x14ac:dyDescent="0.2">
      <c r="A107" t="s">
        <v>138</v>
      </c>
      <c r="B107" s="7">
        <v>188548</v>
      </c>
      <c r="C107" s="7">
        <v>196670</v>
      </c>
      <c r="D107" s="7">
        <v>195739</v>
      </c>
      <c r="E107" s="7">
        <v>195418</v>
      </c>
      <c r="F107" s="7">
        <v>204366</v>
      </c>
      <c r="G107" s="5">
        <f>(PopTbl6[[#This Row],[2019 Population]]-PopTbl6[[#This Row],[2018 Population]])/PopTbl6[[#This Row],[2018 Population]]</f>
        <v>-4.7338180708801549E-3</v>
      </c>
      <c r="H107" s="5">
        <f>(PopTbl6[[#This Row],[2020 Population]]-PopTbl6[[#This Row],[2019 Population]])/PopTbl6[[#This Row],[2019 Population]]</f>
        <v>-1.6399388982267203E-3</v>
      </c>
      <c r="I107" s="5">
        <f>(PopTbl6[[#This Row],[2021 Population]]-PopTbl6[[#This Row],[2020 Population]])/PopTbl6[[#This Row],[2020 Population]]</f>
        <v>4.5789026599392074E-2</v>
      </c>
      <c r="J107" s="5">
        <f>AVERAGE(PopTbl6[[#This Row],[% YoY growth: 2018-2019]:[% YoY growth: 2020-2021]])</f>
        <v>1.3138423210095068E-2</v>
      </c>
      <c r="K107" s="5" t="str">
        <f>IF(PopTbl6[[#This Row],[2021 Population]]&gt;PopTbl6[[#This Row],[2011 Population]], "Yes", "No")</f>
        <v>Yes</v>
      </c>
    </row>
    <row r="108" spans="1:11" x14ac:dyDescent="0.2">
      <c r="A108" t="s">
        <v>139</v>
      </c>
      <c r="B108" s="7">
        <v>98864</v>
      </c>
      <c r="C108" s="7">
        <v>106497</v>
      </c>
      <c r="D108" s="7">
        <v>108079</v>
      </c>
      <c r="E108" s="7">
        <v>109835</v>
      </c>
      <c r="F108" s="7">
        <v>111262</v>
      </c>
      <c r="G108" s="5">
        <f>(PopTbl6[[#This Row],[2019 Population]]-PopTbl6[[#This Row],[2018 Population]])/PopTbl6[[#This Row],[2018 Population]]</f>
        <v>1.4854878541179563E-2</v>
      </c>
      <c r="H108" s="5">
        <f>(PopTbl6[[#This Row],[2020 Population]]-PopTbl6[[#This Row],[2019 Population]])/PopTbl6[[#This Row],[2019 Population]]</f>
        <v>1.6247374605612562E-2</v>
      </c>
      <c r="I108" s="5">
        <f>(PopTbl6[[#This Row],[2021 Population]]-PopTbl6[[#This Row],[2020 Population]])/PopTbl6[[#This Row],[2020 Population]]</f>
        <v>1.2992215596121456E-2</v>
      </c>
      <c r="J108" s="5">
        <f>AVERAGE(PopTbl6[[#This Row],[% YoY growth: 2018-2019]:[% YoY growth: 2020-2021]])</f>
        <v>1.4698156247637859E-2</v>
      </c>
      <c r="K108" s="5" t="str">
        <f>IF(PopTbl6[[#This Row],[2021 Population]]&gt;PopTbl6[[#This Row],[2011 Population]], "Yes", "No")</f>
        <v>Yes</v>
      </c>
    </row>
    <row r="109" spans="1:11" x14ac:dyDescent="0.2">
      <c r="A109" t="s">
        <v>140</v>
      </c>
      <c r="B109" s="7">
        <v>32246</v>
      </c>
      <c r="C109" s="7">
        <v>37017</v>
      </c>
      <c r="D109" s="7">
        <v>38132</v>
      </c>
      <c r="E109" s="7">
        <v>39194</v>
      </c>
      <c r="F109" s="7">
        <v>41006</v>
      </c>
      <c r="G109" s="5">
        <f>(PopTbl6[[#This Row],[2019 Population]]-PopTbl6[[#This Row],[2018 Population]])/PopTbl6[[#This Row],[2018 Population]]</f>
        <v>3.0121295620930924E-2</v>
      </c>
      <c r="H109" s="5">
        <f>(PopTbl6[[#This Row],[2020 Population]]-PopTbl6[[#This Row],[2019 Population]])/PopTbl6[[#This Row],[2019 Population]]</f>
        <v>2.7850624147697473E-2</v>
      </c>
      <c r="I109" s="5">
        <f>(PopTbl6[[#This Row],[2021 Population]]-PopTbl6[[#This Row],[2020 Population]])/PopTbl6[[#This Row],[2020 Population]]</f>
        <v>4.6231566056028982E-2</v>
      </c>
      <c r="J109" s="5">
        <f>AVERAGE(PopTbl6[[#This Row],[% YoY growth: 2018-2019]:[% YoY growth: 2020-2021]])</f>
        <v>3.4734495274885792E-2</v>
      </c>
      <c r="K109" s="5" t="str">
        <f>IF(PopTbl6[[#This Row],[2021 Population]]&gt;PopTbl6[[#This Row],[2011 Population]], "Yes", "No")</f>
        <v>Yes</v>
      </c>
    </row>
    <row r="110" spans="1:11" x14ac:dyDescent="0.2">
      <c r="A110" t="s">
        <v>141</v>
      </c>
      <c r="B110" s="7">
        <v>14686</v>
      </c>
      <c r="C110" s="7">
        <v>14784</v>
      </c>
      <c r="D110" s="7">
        <v>14931</v>
      </c>
      <c r="E110" s="7">
        <v>15040</v>
      </c>
      <c r="F110" s="7">
        <v>14779</v>
      </c>
      <c r="G110" s="5">
        <f>(PopTbl6[[#This Row],[2019 Population]]-PopTbl6[[#This Row],[2018 Population]])/PopTbl6[[#This Row],[2018 Population]]</f>
        <v>9.943181818181818E-3</v>
      </c>
      <c r="H110" s="5">
        <f>(PopTbl6[[#This Row],[2020 Population]]-PopTbl6[[#This Row],[2019 Population]])/PopTbl6[[#This Row],[2019 Population]]</f>
        <v>7.3002478065769209E-3</v>
      </c>
      <c r="I110" s="5">
        <f>(PopTbl6[[#This Row],[2021 Population]]-PopTbl6[[#This Row],[2020 Population]])/PopTbl6[[#This Row],[2020 Population]]</f>
        <v>-1.7353723404255318E-2</v>
      </c>
      <c r="J110" s="5">
        <f>AVERAGE(PopTbl6[[#This Row],[% YoY growth: 2018-2019]:[% YoY growth: 2020-2021]])</f>
        <v>-3.6764593165526431E-5</v>
      </c>
      <c r="K110" s="5" t="str">
        <f>IF(PopTbl6[[#This Row],[2021 Population]]&gt;PopTbl6[[#This Row],[2011 Population]], "Yes", "No")</f>
        <v>Yes</v>
      </c>
    </row>
    <row r="111" spans="1:11" x14ac:dyDescent="0.2">
      <c r="A111" t="s">
        <v>142</v>
      </c>
      <c r="B111" s="7">
        <v>139067</v>
      </c>
      <c r="C111" s="7">
        <v>155840</v>
      </c>
      <c r="D111" s="7">
        <v>159825</v>
      </c>
      <c r="E111" s="7">
        <v>164440</v>
      </c>
      <c r="F111" s="7">
        <v>165688</v>
      </c>
      <c r="G111" s="5">
        <f>(PopTbl6[[#This Row],[2019 Population]]-PopTbl6[[#This Row],[2018 Population]])/PopTbl6[[#This Row],[2018 Population]]</f>
        <v>2.5571098562628337E-2</v>
      </c>
      <c r="H111" s="5">
        <f>(PopTbl6[[#This Row],[2020 Population]]-PopTbl6[[#This Row],[2019 Population]])/PopTbl6[[#This Row],[2019 Population]]</f>
        <v>2.8875332394806819E-2</v>
      </c>
      <c r="I111" s="5">
        <f>(PopTbl6[[#This Row],[2021 Population]]-PopTbl6[[#This Row],[2020 Population]])/PopTbl6[[#This Row],[2020 Population]]</f>
        <v>7.589394307954269E-3</v>
      </c>
      <c r="J111" s="5">
        <f>AVERAGE(PopTbl6[[#This Row],[% YoY growth: 2018-2019]:[% YoY growth: 2020-2021]])</f>
        <v>2.0678608421796474E-2</v>
      </c>
      <c r="K111" s="5" t="str">
        <f>IF(PopTbl6[[#This Row],[2021 Population]]&gt;PopTbl6[[#This Row],[2011 Population]], "Yes", "No")</f>
        <v>Yes</v>
      </c>
    </row>
    <row r="112" spans="1:11" x14ac:dyDescent="0.2">
      <c r="A112" t="s">
        <v>143</v>
      </c>
      <c r="B112" s="7">
        <v>27349</v>
      </c>
      <c r="C112" s="7">
        <v>26966</v>
      </c>
      <c r="D112" s="7">
        <v>27145</v>
      </c>
      <c r="E112" s="7">
        <v>27502</v>
      </c>
      <c r="F112" s="7">
        <v>27822</v>
      </c>
      <c r="G112" s="5">
        <f>(PopTbl6[[#This Row],[2019 Population]]-PopTbl6[[#This Row],[2018 Population]])/PopTbl6[[#This Row],[2018 Population]]</f>
        <v>6.6379885782095974E-3</v>
      </c>
      <c r="H112" s="5">
        <f>(PopTbl6[[#This Row],[2020 Population]]-PopTbl6[[#This Row],[2019 Population]])/PopTbl6[[#This Row],[2019 Population]]</f>
        <v>1.3151593295266164E-2</v>
      </c>
      <c r="I112" s="5">
        <f>(PopTbl6[[#This Row],[2021 Population]]-PopTbl6[[#This Row],[2020 Population]])/PopTbl6[[#This Row],[2020 Population]]</f>
        <v>1.1635517416915134E-2</v>
      </c>
      <c r="J112" s="5">
        <f>AVERAGE(PopTbl6[[#This Row],[% YoY growth: 2018-2019]:[% YoY growth: 2020-2021]])</f>
        <v>1.0475033096796966E-2</v>
      </c>
      <c r="K112" s="5" t="str">
        <f>IF(PopTbl6[[#This Row],[2021 Population]]&gt;PopTbl6[[#This Row],[2011 Population]], "Yes", "No")</f>
        <v>Yes</v>
      </c>
    </row>
    <row r="113" spans="1:11" x14ac:dyDescent="0.2">
      <c r="A113" t="s">
        <v>144</v>
      </c>
      <c r="B113" s="7">
        <v>29406</v>
      </c>
      <c r="C113" s="7">
        <v>30832</v>
      </c>
      <c r="D113" s="7">
        <v>31387</v>
      </c>
      <c r="E113" s="7">
        <v>32002</v>
      </c>
      <c r="F113" s="7">
        <v>32814</v>
      </c>
      <c r="G113" s="5">
        <f>(PopTbl6[[#This Row],[2019 Population]]-PopTbl6[[#This Row],[2018 Population]])/PopTbl6[[#This Row],[2018 Population]]</f>
        <v>1.8000778412039439E-2</v>
      </c>
      <c r="H113" s="5">
        <f>(PopTbl6[[#This Row],[2020 Population]]-PopTbl6[[#This Row],[2019 Population]])/PopTbl6[[#This Row],[2019 Population]]</f>
        <v>1.9594099467932585E-2</v>
      </c>
      <c r="I113" s="5">
        <f>(PopTbl6[[#This Row],[2021 Population]]-PopTbl6[[#This Row],[2020 Population]])/PopTbl6[[#This Row],[2020 Population]]</f>
        <v>2.5373414161614899E-2</v>
      </c>
      <c r="J113" s="5">
        <f>AVERAGE(PopTbl6[[#This Row],[% YoY growth: 2018-2019]:[% YoY growth: 2020-2021]])</f>
        <v>2.0989430680528973E-2</v>
      </c>
      <c r="K113" s="5" t="str">
        <f>IF(PopTbl6[[#This Row],[2021 Population]]&gt;PopTbl6[[#This Row],[2011 Population]], "Yes", "No")</f>
        <v>Yes</v>
      </c>
    </row>
    <row r="114" spans="1:11" x14ac:dyDescent="0.2">
      <c r="A114" t="s">
        <v>145</v>
      </c>
      <c r="B114" s="7">
        <v>18457</v>
      </c>
      <c r="C114" s="7">
        <v>19164</v>
      </c>
      <c r="D114" s="7">
        <v>19250</v>
      </c>
      <c r="E114" s="7">
        <v>19336</v>
      </c>
      <c r="F114" s="7">
        <v>19644</v>
      </c>
      <c r="G114" s="5">
        <f>(PopTbl6[[#This Row],[2019 Population]]-PopTbl6[[#This Row],[2018 Population]])/PopTbl6[[#This Row],[2018 Population]]</f>
        <v>4.4875808808182011E-3</v>
      </c>
      <c r="H114" s="5">
        <f>(PopTbl6[[#This Row],[2020 Population]]-PopTbl6[[#This Row],[2019 Population]])/PopTbl6[[#This Row],[2019 Population]]</f>
        <v>4.4675324675324674E-3</v>
      </c>
      <c r="I114" s="5">
        <f>(PopTbl6[[#This Row],[2021 Population]]-PopTbl6[[#This Row],[2020 Population]])/PopTbl6[[#This Row],[2020 Population]]</f>
        <v>1.5928837401737693E-2</v>
      </c>
      <c r="J114" s="5">
        <f>AVERAGE(PopTbl6[[#This Row],[% YoY growth: 2018-2019]:[% YoY growth: 2020-2021]])</f>
        <v>8.2946502500294544E-3</v>
      </c>
      <c r="K114" s="5" t="str">
        <f>IF(PopTbl6[[#This Row],[2021 Population]]&gt;PopTbl6[[#This Row],[2011 Population]], "Yes", "No")</f>
        <v>Yes</v>
      </c>
    </row>
    <row r="115" spans="1:11" x14ac:dyDescent="0.2">
      <c r="A115" t="s">
        <v>146</v>
      </c>
      <c r="B115" s="7">
        <v>17646</v>
      </c>
      <c r="C115" s="7">
        <v>18082</v>
      </c>
      <c r="D115" s="7">
        <v>18327</v>
      </c>
      <c r="E115" s="7">
        <v>18565</v>
      </c>
      <c r="F115" s="7">
        <v>18754</v>
      </c>
      <c r="G115" s="5">
        <f>(PopTbl6[[#This Row],[2019 Population]]-PopTbl6[[#This Row],[2018 Population]])/PopTbl6[[#This Row],[2018 Population]]</f>
        <v>1.3549386129852892E-2</v>
      </c>
      <c r="H115" s="5">
        <f>(PopTbl6[[#This Row],[2020 Population]]-PopTbl6[[#This Row],[2019 Population]])/PopTbl6[[#This Row],[2019 Population]]</f>
        <v>1.2986304359687893E-2</v>
      </c>
      <c r="I115" s="5">
        <f>(PopTbl6[[#This Row],[2021 Population]]-PopTbl6[[#This Row],[2020 Population]])/PopTbl6[[#This Row],[2020 Population]]</f>
        <v>1.0180447077834635E-2</v>
      </c>
      <c r="J115" s="5">
        <f>AVERAGE(PopTbl6[[#This Row],[% YoY growth: 2018-2019]:[% YoY growth: 2020-2021]])</f>
        <v>1.2238712522458473E-2</v>
      </c>
      <c r="K115" s="5" t="str">
        <f>IF(PopTbl6[[#This Row],[2021 Population]]&gt;PopTbl6[[#This Row],[2011 Population]], "Yes", "No")</f>
        <v>Yes</v>
      </c>
    </row>
    <row r="116" spans="1:11" x14ac:dyDescent="0.2">
      <c r="A116" t="s">
        <v>147</v>
      </c>
      <c r="B116" s="7">
        <v>41233</v>
      </c>
      <c r="C116" s="7">
        <v>41621</v>
      </c>
      <c r="D116" s="7">
        <v>41908</v>
      </c>
      <c r="E116" s="7">
        <v>42251</v>
      </c>
      <c r="F116" s="7">
        <v>42692</v>
      </c>
      <c r="G116" s="5">
        <f>(PopTbl6[[#This Row],[2019 Population]]-PopTbl6[[#This Row],[2018 Population]])/PopTbl6[[#This Row],[2018 Population]]</f>
        <v>6.895557531054035E-3</v>
      </c>
      <c r="H116" s="5">
        <f>(PopTbl6[[#This Row],[2020 Population]]-PopTbl6[[#This Row],[2019 Population]])/PopTbl6[[#This Row],[2019 Population]]</f>
        <v>8.1845948267633868E-3</v>
      </c>
      <c r="I116" s="5">
        <f>(PopTbl6[[#This Row],[2021 Population]]-PopTbl6[[#This Row],[2020 Population]])/PopTbl6[[#This Row],[2020 Population]]</f>
        <v>1.0437622778159097E-2</v>
      </c>
      <c r="J116" s="5">
        <f>AVERAGE(PopTbl6[[#This Row],[% YoY growth: 2018-2019]:[% YoY growth: 2020-2021]])</f>
        <v>8.5059250453255065E-3</v>
      </c>
      <c r="K116" s="5" t="str">
        <f>IF(PopTbl6[[#This Row],[2021 Population]]&gt;PopTbl6[[#This Row],[2011 Population]], "Yes", "No")</f>
        <v>Yes</v>
      </c>
    </row>
    <row r="117" spans="1:11" x14ac:dyDescent="0.2">
      <c r="A117" t="s">
        <v>148</v>
      </c>
      <c r="B117" s="7">
        <v>11732</v>
      </c>
      <c r="C117" s="7">
        <v>11295</v>
      </c>
      <c r="D117" s="7">
        <v>11216</v>
      </c>
      <c r="E117" s="7">
        <v>11185</v>
      </c>
      <c r="F117" s="7">
        <v>10001</v>
      </c>
      <c r="G117" s="5">
        <f>(PopTbl6[[#This Row],[2019 Population]]-PopTbl6[[#This Row],[2018 Population]])/PopTbl6[[#This Row],[2018 Population]]</f>
        <v>-6.9942452412571935E-3</v>
      </c>
      <c r="H117" s="5">
        <f>(PopTbl6[[#This Row],[2020 Population]]-PopTbl6[[#This Row],[2019 Population]])/PopTbl6[[#This Row],[2019 Population]]</f>
        <v>-2.7639087018544936E-3</v>
      </c>
      <c r="I117" s="5">
        <f>(PopTbl6[[#This Row],[2021 Population]]-PopTbl6[[#This Row],[2020 Population]])/PopTbl6[[#This Row],[2020 Population]]</f>
        <v>-0.10585605721949039</v>
      </c>
      <c r="J117" s="5">
        <f>AVERAGE(PopTbl6[[#This Row],[% YoY growth: 2018-2019]:[% YoY growth: 2020-2021]])</f>
        <v>-3.8538070387534026E-2</v>
      </c>
      <c r="K117" s="5" t="str">
        <f>IF(PopTbl6[[#This Row],[2021 Population]]&gt;PopTbl6[[#This Row],[2011 Population]], "Yes", "No")</f>
        <v>No</v>
      </c>
    </row>
    <row r="118" spans="1:11" x14ac:dyDescent="0.2">
      <c r="A118" t="s">
        <v>149</v>
      </c>
      <c r="B118" s="7">
        <v>21128</v>
      </c>
      <c r="C118" s="7">
        <v>21503</v>
      </c>
      <c r="D118" s="7">
        <v>21691</v>
      </c>
      <c r="E118" s="7">
        <v>21906</v>
      </c>
      <c r="F118" s="7">
        <v>21870</v>
      </c>
      <c r="G118" s="5">
        <f>(PopTbl6[[#This Row],[2019 Population]]-PopTbl6[[#This Row],[2018 Population]])/PopTbl6[[#This Row],[2018 Population]]</f>
        <v>8.7429660977538012E-3</v>
      </c>
      <c r="H118" s="5">
        <f>(PopTbl6[[#This Row],[2020 Population]]-PopTbl6[[#This Row],[2019 Population]])/PopTbl6[[#This Row],[2019 Population]]</f>
        <v>9.9119450463325803E-3</v>
      </c>
      <c r="I118" s="5">
        <f>(PopTbl6[[#This Row],[2021 Population]]-PopTbl6[[#This Row],[2020 Population]])/PopTbl6[[#This Row],[2020 Population]]</f>
        <v>-1.6433853738701725E-3</v>
      </c>
      <c r="J118" s="5">
        <f>AVERAGE(PopTbl6[[#This Row],[% YoY growth: 2018-2019]:[% YoY growth: 2020-2021]])</f>
        <v>5.6705085900720697E-3</v>
      </c>
      <c r="K118" s="5" t="str">
        <f>IF(PopTbl6[[#This Row],[2021 Population]]&gt;PopTbl6[[#This Row],[2011 Population]], "Yes", "No")</f>
        <v>Yes</v>
      </c>
    </row>
    <row r="119" spans="1:11" x14ac:dyDescent="0.2">
      <c r="A119" t="s">
        <v>150</v>
      </c>
      <c r="B119" s="7">
        <v>2489</v>
      </c>
      <c r="C119" s="7">
        <v>2276</v>
      </c>
      <c r="D119" s="7">
        <v>2289</v>
      </c>
      <c r="E119" s="7">
        <v>2290</v>
      </c>
      <c r="F119" s="7">
        <v>2249</v>
      </c>
      <c r="G119" s="5">
        <f>(PopTbl6[[#This Row],[2019 Population]]-PopTbl6[[#This Row],[2018 Population]])/PopTbl6[[#This Row],[2018 Population]]</f>
        <v>5.7117750439367315E-3</v>
      </c>
      <c r="H119" s="5">
        <f>(PopTbl6[[#This Row],[2020 Population]]-PopTbl6[[#This Row],[2019 Population]])/PopTbl6[[#This Row],[2019 Population]]</f>
        <v>4.3687199650502403E-4</v>
      </c>
      <c r="I119" s="5">
        <f>(PopTbl6[[#This Row],[2021 Population]]-PopTbl6[[#This Row],[2020 Population]])/PopTbl6[[#This Row],[2020 Population]]</f>
        <v>-1.7903930131004366E-2</v>
      </c>
      <c r="J119" s="5">
        <f>AVERAGE(PopTbl6[[#This Row],[% YoY growth: 2018-2019]:[% YoY growth: 2020-2021]])</f>
        <v>-3.9184276968542032E-3</v>
      </c>
      <c r="K119" s="5" t="str">
        <f>IF(PopTbl6[[#This Row],[2021 Population]]&gt;PopTbl6[[#This Row],[2011 Population]], "Yes", "No")</f>
        <v>No</v>
      </c>
    </row>
    <row r="120" spans="1:11" x14ac:dyDescent="0.2">
      <c r="A120" t="s">
        <v>151</v>
      </c>
      <c r="B120" s="7">
        <v>16302</v>
      </c>
      <c r="C120" s="7">
        <v>16457</v>
      </c>
      <c r="D120" s="7">
        <v>16645</v>
      </c>
      <c r="E120" s="7">
        <v>16859</v>
      </c>
      <c r="F120" s="7">
        <v>16731</v>
      </c>
      <c r="G120" s="5">
        <f>(PopTbl6[[#This Row],[2019 Population]]-PopTbl6[[#This Row],[2018 Population]])/PopTbl6[[#This Row],[2018 Population]]</f>
        <v>1.1423710275262806E-2</v>
      </c>
      <c r="H120" s="5">
        <f>(PopTbl6[[#This Row],[2020 Population]]-PopTbl6[[#This Row],[2019 Population]])/PopTbl6[[#This Row],[2019 Population]]</f>
        <v>1.28567137278462E-2</v>
      </c>
      <c r="I120" s="5">
        <f>(PopTbl6[[#This Row],[2021 Population]]-PopTbl6[[#This Row],[2020 Population]])/PopTbl6[[#This Row],[2020 Population]]</f>
        <v>-7.5923838899104338E-3</v>
      </c>
      <c r="J120" s="5">
        <f>AVERAGE(PopTbl6[[#This Row],[% YoY growth: 2018-2019]:[% YoY growth: 2020-2021]])</f>
        <v>5.562680037732858E-3</v>
      </c>
      <c r="K120" s="5" t="str">
        <f>IF(PopTbl6[[#This Row],[2021 Population]]&gt;PopTbl6[[#This Row],[2011 Population]], "Yes", "No")</f>
        <v>Yes</v>
      </c>
    </row>
    <row r="121" spans="1:11" x14ac:dyDescent="0.2">
      <c r="A121" t="s">
        <v>152</v>
      </c>
      <c r="B121" s="7">
        <v>7678</v>
      </c>
      <c r="C121" s="7">
        <v>7087</v>
      </c>
      <c r="D121" s="7">
        <v>6973</v>
      </c>
      <c r="E121" s="7">
        <v>6888</v>
      </c>
      <c r="F121" s="7">
        <v>6503</v>
      </c>
      <c r="G121" s="5">
        <f>(PopTbl6[[#This Row],[2019 Population]]-PopTbl6[[#This Row],[2018 Population]])/PopTbl6[[#This Row],[2018 Population]]</f>
        <v>-1.6085790884718499E-2</v>
      </c>
      <c r="H121" s="5">
        <f>(PopTbl6[[#This Row],[2020 Population]]-PopTbl6[[#This Row],[2019 Population]])/PopTbl6[[#This Row],[2019 Population]]</f>
        <v>-1.2189875233041733E-2</v>
      </c>
      <c r="I121" s="5">
        <f>(PopTbl6[[#This Row],[2021 Population]]-PopTbl6[[#This Row],[2020 Population]])/PopTbl6[[#This Row],[2020 Population]]</f>
        <v>-5.589430894308943E-2</v>
      </c>
      <c r="J121" s="5">
        <f>AVERAGE(PopTbl6[[#This Row],[% YoY growth: 2018-2019]:[% YoY growth: 2020-2021]])</f>
        <v>-2.8056658353616554E-2</v>
      </c>
      <c r="K121" s="5" t="str">
        <f>IF(PopTbl6[[#This Row],[2021 Population]]&gt;PopTbl6[[#This Row],[2011 Population]], "Yes", "No")</f>
        <v>No</v>
      </c>
    </row>
    <row r="122" spans="1:11" x14ac:dyDescent="0.2">
      <c r="A122" t="s">
        <v>153</v>
      </c>
      <c r="B122" s="7">
        <v>199100</v>
      </c>
      <c r="C122" s="7">
        <v>201463</v>
      </c>
      <c r="D122" s="7">
        <v>201852</v>
      </c>
      <c r="E122" s="7">
        <v>202178</v>
      </c>
      <c r="F122" s="7">
        <v>205772</v>
      </c>
      <c r="G122" s="5">
        <f>(PopTbl6[[#This Row],[2019 Population]]-PopTbl6[[#This Row],[2018 Population]])/PopTbl6[[#This Row],[2018 Population]]</f>
        <v>1.9308756446593171E-3</v>
      </c>
      <c r="H122" s="5">
        <f>(PopTbl6[[#This Row],[2020 Population]]-PopTbl6[[#This Row],[2019 Population]])/PopTbl6[[#This Row],[2019 Population]]</f>
        <v>1.615044686205735E-3</v>
      </c>
      <c r="I122" s="5">
        <f>(PopTbl6[[#This Row],[2021 Population]]-PopTbl6[[#This Row],[2020 Population]])/PopTbl6[[#This Row],[2020 Population]]</f>
        <v>1.7776414842366629E-2</v>
      </c>
      <c r="J122" s="5">
        <f>AVERAGE(PopTbl6[[#This Row],[% YoY growth: 2018-2019]:[% YoY growth: 2020-2021]])</f>
        <v>7.1074450577438934E-3</v>
      </c>
      <c r="K122" s="5" t="str">
        <f>IF(PopTbl6[[#This Row],[2021 Population]]&gt;PopTbl6[[#This Row],[2011 Population]], "Yes", "No")</f>
        <v>Yes</v>
      </c>
    </row>
    <row r="123" spans="1:11" x14ac:dyDescent="0.2">
      <c r="A123" t="s">
        <v>154</v>
      </c>
      <c r="B123" s="7">
        <v>84303</v>
      </c>
      <c r="C123" s="7">
        <v>89011</v>
      </c>
      <c r="D123" s="7">
        <v>89717</v>
      </c>
      <c r="E123" s="7">
        <v>90155</v>
      </c>
      <c r="F123" s="7">
        <v>92983</v>
      </c>
      <c r="G123" s="5">
        <f>(PopTbl6[[#This Row],[2019 Population]]-PopTbl6[[#This Row],[2018 Population]])/PopTbl6[[#This Row],[2018 Population]]</f>
        <v>7.931603959061239E-3</v>
      </c>
      <c r="H123" s="5">
        <f>(PopTbl6[[#This Row],[2020 Population]]-PopTbl6[[#This Row],[2019 Population]])/PopTbl6[[#This Row],[2019 Population]]</f>
        <v>4.8820179007323028E-3</v>
      </c>
      <c r="I123" s="5">
        <f>(PopTbl6[[#This Row],[2021 Population]]-PopTbl6[[#This Row],[2020 Population]])/PopTbl6[[#This Row],[2020 Population]]</f>
        <v>3.1368199212467418E-2</v>
      </c>
      <c r="J123" s="5">
        <f>AVERAGE(PopTbl6[[#This Row],[% YoY growth: 2018-2019]:[% YoY growth: 2020-2021]])</f>
        <v>1.4727273690753653E-2</v>
      </c>
      <c r="K123" s="5" t="str">
        <f>IF(PopTbl6[[#This Row],[2021 Population]]&gt;PopTbl6[[#This Row],[2011 Population]], "Yes", "No")</f>
        <v>Yes</v>
      </c>
    </row>
    <row r="124" spans="1:11" x14ac:dyDescent="0.2">
      <c r="A124" t="s">
        <v>155</v>
      </c>
      <c r="B124" s="7">
        <v>4885</v>
      </c>
      <c r="C124" s="7">
        <v>5211</v>
      </c>
      <c r="D124" s="7">
        <v>5221</v>
      </c>
      <c r="E124" s="7">
        <v>5215</v>
      </c>
      <c r="F124" s="7">
        <v>4622</v>
      </c>
      <c r="G124" s="5">
        <f>(PopTbl6[[#This Row],[2019 Population]]-PopTbl6[[#This Row],[2018 Population]])/PopTbl6[[#This Row],[2018 Population]]</f>
        <v>1.9190174630589138E-3</v>
      </c>
      <c r="H124" s="5">
        <f>(PopTbl6[[#This Row],[2020 Population]]-PopTbl6[[#This Row],[2019 Population]])/PopTbl6[[#This Row],[2019 Population]]</f>
        <v>-1.1492051331162612E-3</v>
      </c>
      <c r="I124" s="5">
        <f>(PopTbl6[[#This Row],[2021 Population]]-PopTbl6[[#This Row],[2020 Population]])/PopTbl6[[#This Row],[2020 Population]]</f>
        <v>-0.1137104506232023</v>
      </c>
      <c r="J124" s="5">
        <f>AVERAGE(PopTbl6[[#This Row],[% YoY growth: 2018-2019]:[% YoY growth: 2020-2021]])</f>
        <v>-3.764687943108655E-2</v>
      </c>
      <c r="K124" s="5" t="str">
        <f>IF(PopTbl6[[#This Row],[2021 Population]]&gt;PopTbl6[[#This Row],[2011 Population]], "Yes", "No")</f>
        <v>No</v>
      </c>
    </row>
    <row r="125" spans="1:11" x14ac:dyDescent="0.2">
      <c r="A125" t="s">
        <v>156</v>
      </c>
      <c r="B125" s="7">
        <v>14697</v>
      </c>
      <c r="C125" s="7">
        <v>13990</v>
      </c>
      <c r="D125" s="7">
        <v>13989</v>
      </c>
      <c r="E125" s="7">
        <v>13977</v>
      </c>
      <c r="F125" s="7">
        <v>14028</v>
      </c>
      <c r="G125" s="5">
        <f>(PopTbl6[[#This Row],[2019 Population]]-PopTbl6[[#This Row],[2018 Population]])/PopTbl6[[#This Row],[2018 Population]]</f>
        <v>-7.1479628305932806E-5</v>
      </c>
      <c r="H125" s="5">
        <f>(PopTbl6[[#This Row],[2020 Population]]-PopTbl6[[#This Row],[2019 Population]])/PopTbl6[[#This Row],[2019 Population]]</f>
        <v>-8.5781685610122243E-4</v>
      </c>
      <c r="I125" s="5">
        <f>(PopTbl6[[#This Row],[2021 Population]]-PopTbl6[[#This Row],[2020 Population]])/PopTbl6[[#This Row],[2020 Population]]</f>
        <v>3.6488516849109251E-3</v>
      </c>
      <c r="J125" s="5">
        <f>AVERAGE(PopTbl6[[#This Row],[% YoY growth: 2018-2019]:[% YoY growth: 2020-2021]])</f>
        <v>9.0651840016792336E-4</v>
      </c>
      <c r="K125" s="5" t="str">
        <f>IF(PopTbl6[[#This Row],[2021 Population]]&gt;PopTbl6[[#This Row],[2011 Population]], "Yes", "No")</f>
        <v>No</v>
      </c>
    </row>
    <row r="126" spans="1:11" x14ac:dyDescent="0.2">
      <c r="A126" t="s">
        <v>157</v>
      </c>
      <c r="B126" s="7">
        <v>8784</v>
      </c>
      <c r="C126" s="7">
        <v>8437</v>
      </c>
      <c r="D126" s="7">
        <v>8321</v>
      </c>
      <c r="E126" s="7">
        <v>8218</v>
      </c>
      <c r="F126" s="7">
        <v>9108</v>
      </c>
      <c r="G126" s="5">
        <f>(PopTbl6[[#This Row],[2019 Population]]-PopTbl6[[#This Row],[2018 Population]])/PopTbl6[[#This Row],[2018 Population]]</f>
        <v>-1.3748962901505275E-2</v>
      </c>
      <c r="H126" s="5">
        <f>(PopTbl6[[#This Row],[2020 Population]]-PopTbl6[[#This Row],[2019 Population]])/PopTbl6[[#This Row],[2019 Population]]</f>
        <v>-1.2378319913471939E-2</v>
      </c>
      <c r="I126" s="5">
        <f>(PopTbl6[[#This Row],[2021 Population]]-PopTbl6[[#This Row],[2020 Population]])/PopTbl6[[#This Row],[2020 Population]]</f>
        <v>0.10829885616938428</v>
      </c>
      <c r="J126" s="5">
        <f>AVERAGE(PopTbl6[[#This Row],[% YoY growth: 2018-2019]:[% YoY growth: 2020-2021]])</f>
        <v>2.7390524451469025E-2</v>
      </c>
      <c r="K126" s="5" t="str">
        <f>IF(PopTbl6[[#This Row],[2021 Population]]&gt;PopTbl6[[#This Row],[2011 Population]], "Yes", "No")</f>
        <v>Yes</v>
      </c>
    </row>
    <row r="127" spans="1:11" x14ac:dyDescent="0.2">
      <c r="A127" t="s">
        <v>158</v>
      </c>
      <c r="B127" s="7">
        <v>63713</v>
      </c>
      <c r="C127" s="7">
        <v>64719</v>
      </c>
      <c r="D127" s="7">
        <v>65306</v>
      </c>
      <c r="E127" s="7">
        <v>66043</v>
      </c>
      <c r="F127" s="7">
        <v>66722</v>
      </c>
      <c r="G127" s="5">
        <f>(PopTbl6[[#This Row],[2019 Population]]-PopTbl6[[#This Row],[2018 Population]])/PopTbl6[[#This Row],[2018 Population]]</f>
        <v>9.0699794496206677E-3</v>
      </c>
      <c r="H127" s="5">
        <f>(PopTbl6[[#This Row],[2020 Population]]-PopTbl6[[#This Row],[2019 Population]])/PopTbl6[[#This Row],[2019 Population]]</f>
        <v>1.1285333660000613E-2</v>
      </c>
      <c r="I127" s="5">
        <f>(PopTbl6[[#This Row],[2021 Population]]-PopTbl6[[#This Row],[2020 Population]])/PopTbl6[[#This Row],[2020 Population]]</f>
        <v>1.0281180443044683E-2</v>
      </c>
      <c r="J127" s="5">
        <f>AVERAGE(PopTbl6[[#This Row],[% YoY growth: 2018-2019]:[% YoY growth: 2020-2021]])</f>
        <v>1.0212164517555321E-2</v>
      </c>
      <c r="K127" s="5" t="str">
        <f>IF(PopTbl6[[#This Row],[2021 Population]]&gt;PopTbl6[[#This Row],[2011 Population]], "Yes", "No")</f>
        <v>Yes</v>
      </c>
    </row>
    <row r="128" spans="1:11" x14ac:dyDescent="0.2">
      <c r="A128" t="s">
        <v>159</v>
      </c>
      <c r="B128" s="7">
        <v>25964</v>
      </c>
      <c r="C128" s="7">
        <v>25676</v>
      </c>
      <c r="D128" s="7">
        <v>25750</v>
      </c>
      <c r="E128" s="7">
        <v>25934</v>
      </c>
      <c r="F128" s="7">
        <v>26641</v>
      </c>
      <c r="G128" s="5">
        <f>(PopTbl6[[#This Row],[2019 Population]]-PopTbl6[[#This Row],[2018 Population]])/PopTbl6[[#This Row],[2018 Population]]</f>
        <v>2.8820688580775823E-3</v>
      </c>
      <c r="H128" s="5">
        <f>(PopTbl6[[#This Row],[2020 Population]]-PopTbl6[[#This Row],[2019 Population]])/PopTbl6[[#This Row],[2019 Population]]</f>
        <v>7.1456310679611649E-3</v>
      </c>
      <c r="I128" s="5">
        <f>(PopTbl6[[#This Row],[2021 Population]]-PopTbl6[[#This Row],[2020 Population]])/PopTbl6[[#This Row],[2020 Population]]</f>
        <v>2.7261509986889799E-2</v>
      </c>
      <c r="J128" s="5">
        <f>AVERAGE(PopTbl6[[#This Row],[% YoY growth: 2018-2019]:[% YoY growth: 2020-2021]])</f>
        <v>1.2429736637642847E-2</v>
      </c>
      <c r="K128" s="5" t="str">
        <f>IF(PopTbl6[[#This Row],[2021 Population]]&gt;PopTbl6[[#This Row],[2011 Population]], "Yes", "No")</f>
        <v>Yes</v>
      </c>
    </row>
    <row r="129" spans="1:11" x14ac:dyDescent="0.2">
      <c r="A129" t="s">
        <v>160</v>
      </c>
      <c r="B129" s="7">
        <v>5887</v>
      </c>
      <c r="C129" s="7">
        <v>6042</v>
      </c>
      <c r="D129" s="7">
        <v>6293</v>
      </c>
      <c r="E129" s="7">
        <v>6446</v>
      </c>
      <c r="F129" s="7">
        <v>5347</v>
      </c>
      <c r="G129" s="5">
        <f>(PopTbl6[[#This Row],[2019 Population]]-PopTbl6[[#This Row],[2018 Population]])/PopTbl6[[#This Row],[2018 Population]]</f>
        <v>4.1542535584243631E-2</v>
      </c>
      <c r="H129" s="5">
        <f>(PopTbl6[[#This Row],[2020 Population]]-PopTbl6[[#This Row],[2019 Population]])/PopTbl6[[#This Row],[2019 Population]]</f>
        <v>2.4312728428412523E-2</v>
      </c>
      <c r="I129" s="5">
        <f>(PopTbl6[[#This Row],[2021 Population]]-PopTbl6[[#This Row],[2020 Population]])/PopTbl6[[#This Row],[2020 Population]]</f>
        <v>-0.17049332919640087</v>
      </c>
      <c r="J129" s="5">
        <f>AVERAGE(PopTbl6[[#This Row],[% YoY growth: 2018-2019]:[% YoY growth: 2020-2021]])</f>
        <v>-3.4879355061248236E-2</v>
      </c>
      <c r="K129" s="5" t="str">
        <f>IF(PopTbl6[[#This Row],[2021 Population]]&gt;PopTbl6[[#This Row],[2011 Population]], "Yes", "No")</f>
        <v>No</v>
      </c>
    </row>
    <row r="130" spans="1:11" x14ac:dyDescent="0.2">
      <c r="A130" t="s">
        <v>161</v>
      </c>
      <c r="B130" s="7">
        <v>32825</v>
      </c>
      <c r="C130" s="7">
        <v>30352</v>
      </c>
      <c r="D130" s="7">
        <v>30064</v>
      </c>
      <c r="E130" s="7">
        <v>29714</v>
      </c>
      <c r="F130" s="7">
        <v>29690</v>
      </c>
      <c r="G130" s="5">
        <f>(PopTbl6[[#This Row],[2019 Population]]-PopTbl6[[#This Row],[2018 Population]])/PopTbl6[[#This Row],[2018 Population]]</f>
        <v>-9.4886663152345813E-3</v>
      </c>
      <c r="H130" s="5">
        <f>(PopTbl6[[#This Row],[2020 Population]]-PopTbl6[[#This Row],[2019 Population]])/PopTbl6[[#This Row],[2019 Population]]</f>
        <v>-1.1641830761043108E-2</v>
      </c>
      <c r="I130" s="5">
        <f>(PopTbl6[[#This Row],[2021 Population]]-PopTbl6[[#This Row],[2020 Population]])/PopTbl6[[#This Row],[2020 Population]]</f>
        <v>-8.077000740391734E-4</v>
      </c>
      <c r="J130" s="5">
        <f>AVERAGE(PopTbl6[[#This Row],[% YoY growth: 2018-2019]:[% YoY growth: 2020-2021]])</f>
        <v>-7.3127323834389539E-3</v>
      </c>
      <c r="K130" s="5" t="str">
        <f>IF(PopTbl6[[#This Row],[2021 Population]]&gt;PopTbl6[[#This Row],[2011 Population]], "Yes", "No")</f>
        <v>No</v>
      </c>
    </row>
    <row r="131" spans="1:11" x14ac:dyDescent="0.2">
      <c r="A131" t="s">
        <v>162</v>
      </c>
      <c r="B131" s="7">
        <v>6879</v>
      </c>
      <c r="C131" s="7">
        <v>6378</v>
      </c>
      <c r="D131" s="7">
        <v>6321</v>
      </c>
      <c r="E131" s="7">
        <v>6245</v>
      </c>
      <c r="F131" s="7">
        <v>5837</v>
      </c>
      <c r="G131" s="5">
        <f>(PopTbl6[[#This Row],[2019 Population]]-PopTbl6[[#This Row],[2018 Population]])/PopTbl6[[#This Row],[2018 Population]]</f>
        <v>-8.9369708372530575E-3</v>
      </c>
      <c r="H131" s="5">
        <f>(PopTbl6[[#This Row],[2020 Population]]-PopTbl6[[#This Row],[2019 Population]])/PopTbl6[[#This Row],[2019 Population]]</f>
        <v>-1.2023414016769499E-2</v>
      </c>
      <c r="I131" s="5">
        <f>(PopTbl6[[#This Row],[2021 Population]]-PopTbl6[[#This Row],[2020 Population]])/PopTbl6[[#This Row],[2020 Population]]</f>
        <v>-6.5332265812650114E-2</v>
      </c>
      <c r="J131" s="5">
        <f>AVERAGE(PopTbl6[[#This Row],[% YoY growth: 2018-2019]:[% YoY growth: 2020-2021]])</f>
        <v>-2.876421688889089E-2</v>
      </c>
      <c r="K131" s="5" t="str">
        <f>IF(PopTbl6[[#This Row],[2021 Population]]&gt;PopTbl6[[#This Row],[2011 Population]], "Yes", "No")</f>
        <v>No</v>
      </c>
    </row>
    <row r="132" spans="1:11" x14ac:dyDescent="0.2">
      <c r="A132" t="s">
        <v>163</v>
      </c>
      <c r="B132" s="7">
        <v>1791</v>
      </c>
      <c r="C132" s="7">
        <v>1665</v>
      </c>
      <c r="D132" s="7">
        <v>1611</v>
      </c>
      <c r="E132" s="7">
        <v>1596</v>
      </c>
      <c r="F132" s="7">
        <v>1574</v>
      </c>
      <c r="G132" s="5">
        <f>(PopTbl6[[#This Row],[2019 Population]]-PopTbl6[[#This Row],[2018 Population]])/PopTbl6[[#This Row],[2018 Population]]</f>
        <v>-3.2432432432432434E-2</v>
      </c>
      <c r="H132" s="5">
        <f>(PopTbl6[[#This Row],[2020 Population]]-PopTbl6[[#This Row],[2019 Population]])/PopTbl6[[#This Row],[2019 Population]]</f>
        <v>-9.3109869646182501E-3</v>
      </c>
      <c r="I132" s="5">
        <f>(PopTbl6[[#This Row],[2021 Population]]-PopTbl6[[#This Row],[2020 Population]])/PopTbl6[[#This Row],[2020 Population]]</f>
        <v>-1.3784461152882205E-2</v>
      </c>
      <c r="J132" s="5">
        <f>AVERAGE(PopTbl6[[#This Row],[% YoY growth: 2018-2019]:[% YoY growth: 2020-2021]])</f>
        <v>-1.8509293516644296E-2</v>
      </c>
      <c r="K132" s="5" t="str">
        <f>IF(PopTbl6[[#This Row],[2021 Population]]&gt;PopTbl6[[#This Row],[2011 Population]], "Yes", "No")</f>
        <v>No</v>
      </c>
    </row>
    <row r="133" spans="1:11" x14ac:dyDescent="0.2">
      <c r="A133" t="s">
        <v>164</v>
      </c>
      <c r="B133" s="7">
        <v>24720</v>
      </c>
      <c r="C133" s="7">
        <v>25353</v>
      </c>
      <c r="D133" s="7">
        <v>25382</v>
      </c>
      <c r="E133" s="7">
        <v>25392</v>
      </c>
      <c r="F133" s="7">
        <v>23211</v>
      </c>
      <c r="G133" s="5">
        <f>(PopTbl6[[#This Row],[2019 Population]]-PopTbl6[[#This Row],[2018 Population]])/PopTbl6[[#This Row],[2018 Population]]</f>
        <v>1.1438488541789926E-3</v>
      </c>
      <c r="H133" s="5">
        <f>(PopTbl6[[#This Row],[2020 Population]]-PopTbl6[[#This Row],[2019 Population]])/PopTbl6[[#This Row],[2019 Population]]</f>
        <v>3.939799858167205E-4</v>
      </c>
      <c r="I133" s="5">
        <f>(PopTbl6[[#This Row],[2021 Population]]-PopTbl6[[#This Row],[2020 Population]])/PopTbl6[[#This Row],[2020 Population]]</f>
        <v>-8.589319470699433E-2</v>
      </c>
      <c r="J133" s="5">
        <f>AVERAGE(PopTbl6[[#This Row],[% YoY growth: 2018-2019]:[% YoY growth: 2020-2021]])</f>
        <v>-2.8118455288999537E-2</v>
      </c>
      <c r="K133" s="5" t="str">
        <f>IF(PopTbl6[[#This Row],[2021 Population]]&gt;PopTbl6[[#This Row],[2011 Population]], "Yes", "No")</f>
        <v>No</v>
      </c>
    </row>
    <row r="134" spans="1:11" x14ac:dyDescent="0.2">
      <c r="A134" t="s">
        <v>165</v>
      </c>
      <c r="B134" s="7">
        <v>8794</v>
      </c>
      <c r="C134" s="7">
        <v>8193</v>
      </c>
      <c r="D134" s="7">
        <v>8116</v>
      </c>
      <c r="E134" s="7">
        <v>8126</v>
      </c>
      <c r="F134" s="7">
        <v>7857</v>
      </c>
      <c r="G134" s="5">
        <f>(PopTbl6[[#This Row],[2019 Population]]-PopTbl6[[#This Row],[2018 Population]])/PopTbl6[[#This Row],[2018 Population]]</f>
        <v>-9.3982668131331621E-3</v>
      </c>
      <c r="H134" s="5">
        <f>(PopTbl6[[#This Row],[2020 Population]]-PopTbl6[[#This Row],[2019 Population]])/PopTbl6[[#This Row],[2019 Population]]</f>
        <v>1.2321340561853129E-3</v>
      </c>
      <c r="I134" s="5">
        <f>(PopTbl6[[#This Row],[2021 Population]]-PopTbl6[[#This Row],[2020 Population]])/PopTbl6[[#This Row],[2020 Population]]</f>
        <v>-3.3103618016244153E-2</v>
      </c>
      <c r="J134" s="5">
        <f>AVERAGE(PopTbl6[[#This Row],[% YoY growth: 2018-2019]:[% YoY growth: 2020-2021]])</f>
        <v>-1.3756583591064001E-2</v>
      </c>
      <c r="K134" s="5" t="str">
        <f>IF(PopTbl6[[#This Row],[2021 Population]]&gt;PopTbl6[[#This Row],[2011 Population]], "Yes", "No")</f>
        <v>No</v>
      </c>
    </row>
    <row r="135" spans="1:11" x14ac:dyDescent="0.2">
      <c r="A135" t="s">
        <v>166</v>
      </c>
      <c r="B135" s="7">
        <v>16177</v>
      </c>
      <c r="C135" s="7">
        <v>16115</v>
      </c>
      <c r="D135" s="7">
        <v>16035</v>
      </c>
      <c r="E135" s="7">
        <v>15871</v>
      </c>
      <c r="F135" s="7">
        <v>12860</v>
      </c>
      <c r="G135" s="5">
        <f>(PopTbl6[[#This Row],[2019 Population]]-PopTbl6[[#This Row],[2018 Population]])/PopTbl6[[#This Row],[2018 Population]]</f>
        <v>-4.9643189574930186E-3</v>
      </c>
      <c r="H135" s="5">
        <f>(PopTbl6[[#This Row],[2020 Population]]-PopTbl6[[#This Row],[2019 Population]])/PopTbl6[[#This Row],[2019 Population]]</f>
        <v>-1.0227627065793577E-2</v>
      </c>
      <c r="I135" s="5">
        <f>(PopTbl6[[#This Row],[2021 Population]]-PopTbl6[[#This Row],[2020 Population]])/PopTbl6[[#This Row],[2020 Population]]</f>
        <v>-0.189717094070947</v>
      </c>
      <c r="J135" s="5">
        <f>AVERAGE(PopTbl6[[#This Row],[% YoY growth: 2018-2019]:[% YoY growth: 2020-2021]])</f>
        <v>-6.8303013364744536E-2</v>
      </c>
      <c r="K135" s="5" t="str">
        <f>IF(PopTbl6[[#This Row],[2021 Population]]&gt;PopTbl6[[#This Row],[2011 Population]], "Yes", "No")</f>
        <v>No</v>
      </c>
    </row>
    <row r="136" spans="1:11" x14ac:dyDescent="0.2">
      <c r="A136" t="s">
        <v>167</v>
      </c>
      <c r="B136" s="7">
        <v>9530</v>
      </c>
      <c r="C136" s="7">
        <v>8859</v>
      </c>
      <c r="D136" s="7">
        <v>8737</v>
      </c>
      <c r="E136" s="7">
        <v>8654</v>
      </c>
      <c r="F136" s="7">
        <v>9102</v>
      </c>
      <c r="G136" s="5">
        <f>(PopTbl6[[#This Row],[2019 Population]]-PopTbl6[[#This Row],[2018 Population]])/PopTbl6[[#This Row],[2018 Population]]</f>
        <v>-1.3771306016480415E-2</v>
      </c>
      <c r="H136" s="5">
        <f>(PopTbl6[[#This Row],[2020 Population]]-PopTbl6[[#This Row],[2019 Population]])/PopTbl6[[#This Row],[2019 Population]]</f>
        <v>-9.4998283163557282E-3</v>
      </c>
      <c r="I136" s="5">
        <f>(PopTbl6[[#This Row],[2021 Population]]-PopTbl6[[#This Row],[2020 Population]])/PopTbl6[[#This Row],[2020 Population]]</f>
        <v>5.1767968569447653E-2</v>
      </c>
      <c r="J136" s="5">
        <f>AVERAGE(PopTbl6[[#This Row],[% YoY growth: 2018-2019]:[% YoY growth: 2020-2021]])</f>
        <v>9.4989447455371707E-3</v>
      </c>
      <c r="K136" s="5" t="str">
        <f>IF(PopTbl6[[#This Row],[2021 Population]]&gt;PopTbl6[[#This Row],[2011 Population]], "Yes", "No")</f>
        <v>No</v>
      </c>
    </row>
    <row r="137" spans="1:11" x14ac:dyDescent="0.2">
      <c r="A137" t="s">
        <v>168</v>
      </c>
      <c r="B137" s="7">
        <v>44609</v>
      </c>
      <c r="C137" s="7">
        <v>44730</v>
      </c>
      <c r="D137" s="7">
        <v>44630</v>
      </c>
      <c r="E137" s="7">
        <v>44545</v>
      </c>
      <c r="F137" s="7">
        <v>45669</v>
      </c>
      <c r="G137" s="5">
        <f>(PopTbl6[[#This Row],[2019 Population]]-PopTbl6[[#This Row],[2018 Population]])/PopTbl6[[#This Row],[2018 Population]]</f>
        <v>-2.2356360384529397E-3</v>
      </c>
      <c r="H137" s="5">
        <f>(PopTbl6[[#This Row],[2020 Population]]-PopTbl6[[#This Row],[2019 Population]])/PopTbl6[[#This Row],[2019 Population]]</f>
        <v>-1.9045485099708716E-3</v>
      </c>
      <c r="I137" s="5">
        <f>(PopTbl6[[#This Row],[2021 Population]]-PopTbl6[[#This Row],[2020 Population]])/PopTbl6[[#This Row],[2020 Population]]</f>
        <v>2.523291053990347E-2</v>
      </c>
      <c r="J137" s="5">
        <f>AVERAGE(PopTbl6[[#This Row],[% YoY growth: 2018-2019]:[% YoY growth: 2020-2021]])</f>
        <v>7.0309086638265525E-3</v>
      </c>
      <c r="K137" s="5" t="str">
        <f>IF(PopTbl6[[#This Row],[2021 Population]]&gt;PopTbl6[[#This Row],[2011 Population]], "Yes", "No")</f>
        <v>Yes</v>
      </c>
    </row>
    <row r="138" spans="1:11" x14ac:dyDescent="0.2">
      <c r="A138" t="s">
        <v>169</v>
      </c>
      <c r="B138" s="7">
        <v>40204</v>
      </c>
      <c r="C138" s="7">
        <v>40510</v>
      </c>
      <c r="D138" s="7">
        <v>40541</v>
      </c>
      <c r="E138" s="7">
        <v>40590</v>
      </c>
      <c r="F138" s="7">
        <v>41148</v>
      </c>
      <c r="G138" s="5">
        <f>(PopTbl6[[#This Row],[2019 Population]]-PopTbl6[[#This Row],[2018 Population]])/PopTbl6[[#This Row],[2018 Population]]</f>
        <v>7.6524314983954581E-4</v>
      </c>
      <c r="H138" s="5">
        <f>(PopTbl6[[#This Row],[2020 Population]]-PopTbl6[[#This Row],[2019 Population]])/PopTbl6[[#This Row],[2019 Population]]</f>
        <v>1.2086529685996891E-3</v>
      </c>
      <c r="I138" s="5">
        <f>(PopTbl6[[#This Row],[2021 Population]]-PopTbl6[[#This Row],[2020 Population]])/PopTbl6[[#This Row],[2020 Population]]</f>
        <v>1.3747228381374724E-2</v>
      </c>
      <c r="J138" s="5">
        <f>AVERAGE(PopTbl6[[#This Row],[% YoY growth: 2018-2019]:[% YoY growth: 2020-2021]])</f>
        <v>5.240374833271319E-3</v>
      </c>
      <c r="K138" s="5" t="str">
        <f>IF(PopTbl6[[#This Row],[2021 Population]]&gt;PopTbl6[[#This Row],[2011 Population]], "Yes", "No")</f>
        <v>Yes</v>
      </c>
    </row>
    <row r="139" spans="1:11" x14ac:dyDescent="0.2">
      <c r="A139" t="s">
        <v>170</v>
      </c>
      <c r="B139" s="7">
        <v>27269</v>
      </c>
      <c r="C139" s="7">
        <v>27048</v>
      </c>
      <c r="D139" s="7">
        <v>26972</v>
      </c>
      <c r="E139" s="7">
        <v>26947</v>
      </c>
      <c r="F139" s="7">
        <v>26956</v>
      </c>
      <c r="G139" s="5">
        <f>(PopTbl6[[#This Row],[2019 Population]]-PopTbl6[[#This Row],[2018 Population]])/PopTbl6[[#This Row],[2018 Population]]</f>
        <v>-2.8098195800059155E-3</v>
      </c>
      <c r="H139" s="5">
        <f>(PopTbl6[[#This Row],[2020 Population]]-PopTbl6[[#This Row],[2019 Population]])/PopTbl6[[#This Row],[2019 Population]]</f>
        <v>-9.2688714222156313E-4</v>
      </c>
      <c r="I139" s="5">
        <f>(PopTbl6[[#This Row],[2021 Population]]-PopTbl6[[#This Row],[2020 Population]])/PopTbl6[[#This Row],[2020 Population]]</f>
        <v>3.3398894125505623E-4</v>
      </c>
      <c r="J139" s="5">
        <f>AVERAGE(PopTbl6[[#This Row],[% YoY growth: 2018-2019]:[% YoY growth: 2020-2021]])</f>
        <v>-1.1342392603241409E-3</v>
      </c>
      <c r="K139" s="5" t="str">
        <f>IF(PopTbl6[[#This Row],[2021 Population]]&gt;PopTbl6[[#This Row],[2011 Population]], "Yes", "No")</f>
        <v>No</v>
      </c>
    </row>
    <row r="140" spans="1:11" x14ac:dyDescent="0.2">
      <c r="A140" t="s">
        <v>171</v>
      </c>
      <c r="B140" s="7">
        <v>10502</v>
      </c>
      <c r="C140" s="7">
        <v>11417</v>
      </c>
      <c r="D140" s="7">
        <v>11617</v>
      </c>
      <c r="E140" s="7">
        <v>11815</v>
      </c>
      <c r="F140" s="7">
        <v>12300</v>
      </c>
      <c r="G140" s="5">
        <f>(PopTbl6[[#This Row],[2019 Population]]-PopTbl6[[#This Row],[2018 Population]])/PopTbl6[[#This Row],[2018 Population]]</f>
        <v>1.7517736708417272E-2</v>
      </c>
      <c r="H140" s="5">
        <f>(PopTbl6[[#This Row],[2020 Population]]-PopTbl6[[#This Row],[2019 Population]])/PopTbl6[[#This Row],[2019 Population]]</f>
        <v>1.7043987260049926E-2</v>
      </c>
      <c r="I140" s="5">
        <f>(PopTbl6[[#This Row],[2021 Population]]-PopTbl6[[#This Row],[2020 Population]])/PopTbl6[[#This Row],[2020 Population]]</f>
        <v>4.1049513330512058E-2</v>
      </c>
      <c r="J140" s="5">
        <f>AVERAGE(PopTbl6[[#This Row],[% YoY growth: 2018-2019]:[% YoY growth: 2020-2021]])</f>
        <v>2.5203745766326419E-2</v>
      </c>
      <c r="K140" s="5" t="str">
        <f>IF(PopTbl6[[#This Row],[2021 Population]]&gt;PopTbl6[[#This Row],[2011 Population]], "Yes", "No")</f>
        <v>Yes</v>
      </c>
    </row>
    <row r="141" spans="1:11" x14ac:dyDescent="0.2">
      <c r="A141" t="s">
        <v>172</v>
      </c>
      <c r="B141" s="7">
        <v>6846</v>
      </c>
      <c r="C141" s="7">
        <v>6777</v>
      </c>
      <c r="D141" s="7">
        <v>6795</v>
      </c>
      <c r="E141" s="7">
        <v>6787</v>
      </c>
      <c r="F141" s="7">
        <v>6410</v>
      </c>
      <c r="G141" s="5">
        <f>(PopTbl6[[#This Row],[2019 Population]]-PopTbl6[[#This Row],[2018 Population]])/PopTbl6[[#This Row],[2018 Population]]</f>
        <v>2.6560424966799467E-3</v>
      </c>
      <c r="H141" s="5">
        <f>(PopTbl6[[#This Row],[2020 Population]]-PopTbl6[[#This Row],[2019 Population]])/PopTbl6[[#This Row],[2019 Population]]</f>
        <v>-1.177336276674025E-3</v>
      </c>
      <c r="I141" s="5">
        <f>(PopTbl6[[#This Row],[2021 Population]]-PopTbl6[[#This Row],[2020 Population]])/PopTbl6[[#This Row],[2020 Population]]</f>
        <v>-5.5547369972005302E-2</v>
      </c>
      <c r="J141" s="5">
        <f>AVERAGE(PopTbl6[[#This Row],[% YoY growth: 2018-2019]:[% YoY growth: 2020-2021]])</f>
        <v>-1.8022887917333127E-2</v>
      </c>
      <c r="K141" s="5" t="str">
        <f>IF(PopTbl6[[#This Row],[2021 Population]]&gt;PopTbl6[[#This Row],[2011 Population]], "Yes", "No")</f>
        <v>No</v>
      </c>
    </row>
    <row r="142" spans="1:11" x14ac:dyDescent="0.2">
      <c r="A142" t="s">
        <v>173</v>
      </c>
      <c r="B142" s="7">
        <v>66422</v>
      </c>
      <c r="C142" s="7">
        <v>69774</v>
      </c>
      <c r="D142" s="7">
        <v>69919</v>
      </c>
      <c r="E142" s="7">
        <v>70095</v>
      </c>
      <c r="F142" s="7">
        <v>69483</v>
      </c>
      <c r="G142" s="5">
        <f>(PopTbl6[[#This Row],[2019 Population]]-PopTbl6[[#This Row],[2018 Population]])/PopTbl6[[#This Row],[2018 Population]]</f>
        <v>2.0781379883624274E-3</v>
      </c>
      <c r="H142" s="5">
        <f>(PopTbl6[[#This Row],[2020 Population]]-PopTbl6[[#This Row],[2019 Population]])/PopTbl6[[#This Row],[2019 Population]]</f>
        <v>2.5171984725181995E-3</v>
      </c>
      <c r="I142" s="5">
        <f>(PopTbl6[[#This Row],[2021 Population]]-PopTbl6[[#This Row],[2020 Population]])/PopTbl6[[#This Row],[2020 Population]]</f>
        <v>-8.7310079178258074E-3</v>
      </c>
      <c r="J142" s="5">
        <f>AVERAGE(PopTbl6[[#This Row],[% YoY growth: 2018-2019]:[% YoY growth: 2020-2021]])</f>
        <v>-1.37855715231506E-3</v>
      </c>
      <c r="K142" s="5" t="str">
        <f>IF(PopTbl6[[#This Row],[2021 Population]]&gt;PopTbl6[[#This Row],[2011 Population]], "Yes", "No")</f>
        <v>Yes</v>
      </c>
    </row>
    <row r="143" spans="1:11" x14ac:dyDescent="0.2">
      <c r="A143" t="s">
        <v>174</v>
      </c>
      <c r="B143" s="7">
        <v>8973</v>
      </c>
      <c r="C143" s="7">
        <v>7962</v>
      </c>
      <c r="D143" s="7">
        <v>7943</v>
      </c>
      <c r="E143" s="7">
        <v>7920</v>
      </c>
      <c r="F143" s="7">
        <v>8856</v>
      </c>
      <c r="G143" s="5">
        <f>(PopTbl6[[#This Row],[2019 Population]]-PopTbl6[[#This Row],[2018 Population]])/PopTbl6[[#This Row],[2018 Population]]</f>
        <v>-2.3863350916855063E-3</v>
      </c>
      <c r="H143" s="5">
        <f>(PopTbl6[[#This Row],[2020 Population]]-PopTbl6[[#This Row],[2019 Population]])/PopTbl6[[#This Row],[2019 Population]]</f>
        <v>-2.8956313735364471E-3</v>
      </c>
      <c r="I143" s="5">
        <f>(PopTbl6[[#This Row],[2021 Population]]-PopTbl6[[#This Row],[2020 Population]])/PopTbl6[[#This Row],[2020 Population]]</f>
        <v>0.11818181818181818</v>
      </c>
      <c r="J143" s="5">
        <f>AVERAGE(PopTbl6[[#This Row],[% YoY growth: 2018-2019]:[% YoY growth: 2020-2021]])</f>
        <v>3.7633283905532076E-2</v>
      </c>
      <c r="K143" s="5" t="str">
        <f>IF(PopTbl6[[#This Row],[2021 Population]]&gt;PopTbl6[[#This Row],[2011 Population]], "Yes", "No")</f>
        <v>No</v>
      </c>
    </row>
    <row r="144" spans="1:11" x14ac:dyDescent="0.2">
      <c r="A144" t="s">
        <v>175</v>
      </c>
      <c r="B144" s="7">
        <v>9200</v>
      </c>
      <c r="C144" s="7">
        <v>8284</v>
      </c>
      <c r="D144" s="7">
        <v>8229</v>
      </c>
      <c r="E144" s="7">
        <v>8195</v>
      </c>
      <c r="F144" s="7">
        <v>8034</v>
      </c>
      <c r="G144" s="5">
        <f>(PopTbl6[[#This Row],[2019 Population]]-PopTbl6[[#This Row],[2018 Population]])/PopTbl6[[#This Row],[2018 Population]]</f>
        <v>-6.6393046837276678E-3</v>
      </c>
      <c r="H144" s="5">
        <f>(PopTbl6[[#This Row],[2020 Population]]-PopTbl6[[#This Row],[2019 Population]])/PopTbl6[[#This Row],[2019 Population]]</f>
        <v>-4.1317292502126629E-3</v>
      </c>
      <c r="I144" s="5">
        <f>(PopTbl6[[#This Row],[2021 Population]]-PopTbl6[[#This Row],[2020 Population]])/PopTbl6[[#This Row],[2020 Population]]</f>
        <v>-1.9646125686394143E-2</v>
      </c>
      <c r="J144" s="5">
        <f>AVERAGE(PopTbl6[[#This Row],[% YoY growth: 2018-2019]:[% YoY growth: 2020-2021]])</f>
        <v>-1.0139053206778157E-2</v>
      </c>
      <c r="K144" s="5" t="str">
        <f>IF(PopTbl6[[#This Row],[2021 Population]]&gt;PopTbl6[[#This Row],[2011 Population]], "Yes", "No")</f>
        <v>No</v>
      </c>
    </row>
    <row r="145" spans="1:11" x14ac:dyDescent="0.2">
      <c r="A145" t="s">
        <v>176</v>
      </c>
      <c r="B145" s="7">
        <v>21217</v>
      </c>
      <c r="C145" s="7">
        <v>22775</v>
      </c>
      <c r="D145" s="7">
        <v>23288</v>
      </c>
      <c r="E145" s="7">
        <v>23999</v>
      </c>
      <c r="F145" s="7">
        <v>24183</v>
      </c>
      <c r="G145" s="5">
        <f>(PopTbl6[[#This Row],[2019 Population]]-PopTbl6[[#This Row],[2018 Population]])/PopTbl6[[#This Row],[2018 Population]]</f>
        <v>2.2524698133918771E-2</v>
      </c>
      <c r="H145" s="5">
        <f>(PopTbl6[[#This Row],[2020 Population]]-PopTbl6[[#This Row],[2019 Population]])/PopTbl6[[#This Row],[2019 Population]]</f>
        <v>3.0530745448299552E-2</v>
      </c>
      <c r="I145" s="5">
        <f>(PopTbl6[[#This Row],[2021 Population]]-PopTbl6[[#This Row],[2020 Population]])/PopTbl6[[#This Row],[2020 Population]]</f>
        <v>7.6669861244218511E-3</v>
      </c>
      <c r="J145" s="5">
        <f>AVERAGE(PopTbl6[[#This Row],[% YoY growth: 2018-2019]:[% YoY growth: 2020-2021]])</f>
        <v>2.0240809902213389E-2</v>
      </c>
      <c r="K145" s="5" t="str">
        <f>IF(PopTbl6[[#This Row],[2021 Population]]&gt;PopTbl6[[#This Row],[2011 Population]], "Yes", "No")</f>
        <v>Yes</v>
      </c>
    </row>
    <row r="146" spans="1:11" x14ac:dyDescent="0.2">
      <c r="A146" t="s">
        <v>177</v>
      </c>
      <c r="B146" s="7">
        <v>27235</v>
      </c>
      <c r="C146" s="7">
        <v>26216</v>
      </c>
      <c r="D146" s="7">
        <v>26236</v>
      </c>
      <c r="E146" s="7">
        <v>26329</v>
      </c>
      <c r="F146" s="7">
        <v>27424</v>
      </c>
      <c r="G146" s="5">
        <f>(PopTbl6[[#This Row],[2019 Population]]-PopTbl6[[#This Row],[2018 Population]])/PopTbl6[[#This Row],[2018 Population]]</f>
        <v>7.628928898382667E-4</v>
      </c>
      <c r="H146" s="5">
        <f>(PopTbl6[[#This Row],[2020 Population]]-PopTbl6[[#This Row],[2019 Population]])/PopTbl6[[#This Row],[2019 Population]]</f>
        <v>3.5447476749504497E-3</v>
      </c>
      <c r="I146" s="5">
        <f>(PopTbl6[[#This Row],[2021 Population]]-PopTbl6[[#This Row],[2020 Population]])/PopTbl6[[#This Row],[2020 Population]]</f>
        <v>4.1589122260625166E-2</v>
      </c>
      <c r="J146" s="5">
        <f>AVERAGE(PopTbl6[[#This Row],[% YoY growth: 2018-2019]:[% YoY growth: 2020-2021]])</f>
        <v>1.5298920941804628E-2</v>
      </c>
      <c r="K146" s="5" t="str">
        <f>IF(PopTbl6[[#This Row],[2021 Population]]&gt;PopTbl6[[#This Row],[2011 Population]], "Yes", "No")</f>
        <v>Yes</v>
      </c>
    </row>
    <row r="147" spans="1:11" x14ac:dyDescent="0.2">
      <c r="A147" t="s">
        <v>178</v>
      </c>
      <c r="B147" s="7">
        <v>68370</v>
      </c>
      <c r="C147" s="7">
        <v>68824</v>
      </c>
      <c r="D147" s="7">
        <v>69039</v>
      </c>
      <c r="E147" s="7">
        <v>69398</v>
      </c>
      <c r="F147" s="7">
        <v>67772</v>
      </c>
      <c r="G147" s="5">
        <f>(PopTbl6[[#This Row],[2019 Population]]-PopTbl6[[#This Row],[2018 Population]])/PopTbl6[[#This Row],[2018 Population]]</f>
        <v>3.1239102638614437E-3</v>
      </c>
      <c r="H147" s="5">
        <f>(PopTbl6[[#This Row],[2020 Population]]-PopTbl6[[#This Row],[2019 Population]])/PopTbl6[[#This Row],[2019 Population]]</f>
        <v>5.1999594432132566E-3</v>
      </c>
      <c r="I147" s="5">
        <f>(PopTbl6[[#This Row],[2021 Population]]-PopTbl6[[#This Row],[2020 Population]])/PopTbl6[[#This Row],[2020 Population]]</f>
        <v>-2.3430070030836622E-2</v>
      </c>
      <c r="J147" s="5">
        <f>AVERAGE(PopTbl6[[#This Row],[% YoY growth: 2018-2019]:[% YoY growth: 2020-2021]])</f>
        <v>-5.0354001079206409E-3</v>
      </c>
      <c r="K147" s="5" t="str">
        <f>IF(PopTbl6[[#This Row],[2021 Population]]&gt;PopTbl6[[#This Row],[2011 Population]], "Yes", "No")</f>
        <v>No</v>
      </c>
    </row>
    <row r="148" spans="1:11" x14ac:dyDescent="0.2">
      <c r="A148" t="s">
        <v>179</v>
      </c>
      <c r="B148" s="7">
        <v>83003</v>
      </c>
      <c r="C148" s="7">
        <v>90132</v>
      </c>
      <c r="D148" s="7">
        <v>91442</v>
      </c>
      <c r="E148" s="7">
        <v>93284</v>
      </c>
      <c r="F148" s="7">
        <v>95453</v>
      </c>
      <c r="G148" s="5">
        <f>(PopTbl6[[#This Row],[2019 Population]]-PopTbl6[[#This Row],[2018 Population]])/PopTbl6[[#This Row],[2018 Population]]</f>
        <v>1.4534238672169707E-2</v>
      </c>
      <c r="H148" s="5">
        <f>(PopTbl6[[#This Row],[2020 Population]]-PopTbl6[[#This Row],[2019 Population]])/PopTbl6[[#This Row],[2019 Population]]</f>
        <v>2.0143916362284291E-2</v>
      </c>
      <c r="I148" s="5">
        <f>(PopTbl6[[#This Row],[2021 Population]]-PopTbl6[[#This Row],[2020 Population]])/PopTbl6[[#This Row],[2020 Population]]</f>
        <v>2.3251575832940269E-2</v>
      </c>
      <c r="J148" s="5">
        <f>AVERAGE(PopTbl6[[#This Row],[% YoY growth: 2018-2019]:[% YoY growth: 2020-2021]])</f>
        <v>1.9309910289131423E-2</v>
      </c>
      <c r="K148" s="5" t="str">
        <f>IF(PopTbl6[[#This Row],[2021 Population]]&gt;PopTbl6[[#This Row],[2011 Population]], "Yes", "No")</f>
        <v>Yes</v>
      </c>
    </row>
    <row r="149" spans="1:11" x14ac:dyDescent="0.2">
      <c r="A149" t="s">
        <v>180</v>
      </c>
      <c r="B149" s="7">
        <v>36181</v>
      </c>
      <c r="C149" s="7">
        <v>35599</v>
      </c>
      <c r="D149" s="7">
        <v>35593</v>
      </c>
      <c r="E149" s="7">
        <v>35745</v>
      </c>
      <c r="F149" s="7">
        <v>36084</v>
      </c>
      <c r="G149" s="5">
        <f>(PopTbl6[[#This Row],[2019 Population]]-PopTbl6[[#This Row],[2018 Population]])/PopTbl6[[#This Row],[2018 Population]]</f>
        <v>-1.6854406022641084E-4</v>
      </c>
      <c r="H149" s="5">
        <f>(PopTbl6[[#This Row],[2020 Population]]-PopTbl6[[#This Row],[2019 Population]])/PopTbl6[[#This Row],[2019 Population]]</f>
        <v>4.2705026269210236E-3</v>
      </c>
      <c r="I149" s="5">
        <f>(PopTbl6[[#This Row],[2021 Population]]-PopTbl6[[#This Row],[2020 Population]])/PopTbl6[[#This Row],[2020 Population]]</f>
        <v>9.4838438942509446E-3</v>
      </c>
      <c r="J149" s="5">
        <f>AVERAGE(PopTbl6[[#This Row],[% YoY growth: 2018-2019]:[% YoY growth: 2020-2021]])</f>
        <v>4.5286008203151854E-3</v>
      </c>
      <c r="K149" s="5" t="str">
        <f>IF(PopTbl6[[#This Row],[2021 Population]]&gt;PopTbl6[[#This Row],[2011 Population]], "Yes", "No")</f>
        <v>No</v>
      </c>
    </row>
    <row r="150" spans="1:11" x14ac:dyDescent="0.2">
      <c r="A150" t="s">
        <v>181</v>
      </c>
      <c r="B150" s="7">
        <v>5873</v>
      </c>
      <c r="C150" s="7">
        <v>5346</v>
      </c>
      <c r="D150" s="7">
        <v>5297</v>
      </c>
      <c r="E150" s="7">
        <v>5259</v>
      </c>
      <c r="F150" s="7">
        <v>5218</v>
      </c>
      <c r="G150" s="5">
        <f>(PopTbl6[[#This Row],[2019 Population]]-PopTbl6[[#This Row],[2018 Population]])/PopTbl6[[#This Row],[2018 Population]]</f>
        <v>-9.1657313879536101E-3</v>
      </c>
      <c r="H150" s="5">
        <f>(PopTbl6[[#This Row],[2020 Population]]-PopTbl6[[#This Row],[2019 Population]])/PopTbl6[[#This Row],[2019 Population]]</f>
        <v>-7.1738720030205773E-3</v>
      </c>
      <c r="I150" s="5">
        <f>(PopTbl6[[#This Row],[2021 Population]]-PopTbl6[[#This Row],[2020 Population]])/PopTbl6[[#This Row],[2020 Population]]</f>
        <v>-7.7961589655828108E-3</v>
      </c>
      <c r="J150" s="5">
        <f>AVERAGE(PopTbl6[[#This Row],[% YoY growth: 2018-2019]:[% YoY growth: 2020-2021]])</f>
        <v>-8.0452541188523324E-3</v>
      </c>
      <c r="K150" s="5" t="str">
        <f>IF(PopTbl6[[#This Row],[2021 Population]]&gt;PopTbl6[[#This Row],[2011 Population]], "Yes", "No")</f>
        <v>No</v>
      </c>
    </row>
    <row r="151" spans="1:11" x14ac:dyDescent="0.2">
      <c r="A151" t="s">
        <v>182</v>
      </c>
      <c r="B151" s="7">
        <v>21175</v>
      </c>
      <c r="C151" s="7">
        <v>20461</v>
      </c>
      <c r="D151" s="7">
        <v>20436</v>
      </c>
      <c r="E151" s="7">
        <v>20316</v>
      </c>
      <c r="F151" s="7">
        <v>20052</v>
      </c>
      <c r="G151" s="5">
        <f>(PopTbl6[[#This Row],[2019 Population]]-PopTbl6[[#This Row],[2018 Population]])/PopTbl6[[#This Row],[2018 Population]]</f>
        <v>-1.2218366648746395E-3</v>
      </c>
      <c r="H151" s="5">
        <f>(PopTbl6[[#This Row],[2020 Population]]-PopTbl6[[#This Row],[2019 Population]])/PopTbl6[[#This Row],[2019 Population]]</f>
        <v>-5.8719906048150319E-3</v>
      </c>
      <c r="I151" s="5">
        <f>(PopTbl6[[#This Row],[2021 Population]]-PopTbl6[[#This Row],[2020 Population]])/PopTbl6[[#This Row],[2020 Population]]</f>
        <v>-1.299468399291199E-2</v>
      </c>
      <c r="J151" s="5">
        <f>AVERAGE(PopTbl6[[#This Row],[% YoY growth: 2018-2019]:[% YoY growth: 2020-2021]])</f>
        <v>-6.6961704208672208E-3</v>
      </c>
      <c r="K151" s="5" t="str">
        <f>IF(PopTbl6[[#This Row],[2021 Population]]&gt;PopTbl6[[#This Row],[2011 Population]], "Yes", "No")</f>
        <v>No</v>
      </c>
    </row>
    <row r="152" spans="1:11" x14ac:dyDescent="0.2">
      <c r="A152" t="s">
        <v>183</v>
      </c>
      <c r="B152" s="7">
        <v>29988</v>
      </c>
      <c r="C152" s="7">
        <v>29767</v>
      </c>
      <c r="D152" s="7">
        <v>29788</v>
      </c>
      <c r="E152" s="7">
        <v>29959</v>
      </c>
      <c r="F152" s="7">
        <v>30118</v>
      </c>
      <c r="G152" s="5">
        <f>(PopTbl6[[#This Row],[2019 Population]]-PopTbl6[[#This Row],[2018 Population]])/PopTbl6[[#This Row],[2018 Population]]</f>
        <v>7.0547922195720095E-4</v>
      </c>
      <c r="H152" s="5">
        <f>(PopTbl6[[#This Row],[2020 Population]]-PopTbl6[[#This Row],[2019 Population]])/PopTbl6[[#This Row],[2019 Population]]</f>
        <v>5.740566671142742E-3</v>
      </c>
      <c r="I152" s="5">
        <f>(PopTbl6[[#This Row],[2021 Population]]-PopTbl6[[#This Row],[2020 Population]])/PopTbl6[[#This Row],[2020 Population]]</f>
        <v>5.3072532461030074E-3</v>
      </c>
      <c r="J152" s="5">
        <f>AVERAGE(PopTbl6[[#This Row],[% YoY growth: 2018-2019]:[% YoY growth: 2020-2021]])</f>
        <v>3.9177663797343165E-3</v>
      </c>
      <c r="K152" s="5" t="str">
        <f>IF(PopTbl6[[#This Row],[2021 Population]]&gt;PopTbl6[[#This Row],[2011 Population]], "Yes", "No")</f>
        <v>Yes</v>
      </c>
    </row>
    <row r="153" spans="1:11" x14ac:dyDescent="0.2">
      <c r="A153" t="s">
        <v>184</v>
      </c>
      <c r="B153" s="7">
        <v>2760</v>
      </c>
      <c r="C153" s="7">
        <v>2613</v>
      </c>
      <c r="D153" s="7">
        <v>2610</v>
      </c>
      <c r="E153" s="7">
        <v>2587</v>
      </c>
      <c r="F153" s="7">
        <v>2372</v>
      </c>
      <c r="G153" s="5">
        <f>(PopTbl6[[#This Row],[2019 Population]]-PopTbl6[[#This Row],[2018 Population]])/PopTbl6[[#This Row],[2018 Population]]</f>
        <v>-1.148105625717566E-3</v>
      </c>
      <c r="H153" s="5">
        <f>(PopTbl6[[#This Row],[2020 Population]]-PopTbl6[[#This Row],[2019 Population]])/PopTbl6[[#This Row],[2019 Population]]</f>
        <v>-8.8122605363984679E-3</v>
      </c>
      <c r="I153" s="5">
        <f>(PopTbl6[[#This Row],[2021 Population]]-PopTbl6[[#This Row],[2020 Population]])/PopTbl6[[#This Row],[2020 Population]]</f>
        <v>-8.3107846926942411E-2</v>
      </c>
      <c r="J153" s="5">
        <f>AVERAGE(PopTbl6[[#This Row],[% YoY growth: 2018-2019]:[% YoY growth: 2020-2021]])</f>
        <v>-3.1022737696352814E-2</v>
      </c>
      <c r="K153" s="5" t="str">
        <f>IF(PopTbl6[[#This Row],[2021 Population]]&gt;PopTbl6[[#This Row],[2011 Population]], "Yes", "No")</f>
        <v>No</v>
      </c>
    </row>
    <row r="154" spans="1:11" x14ac:dyDescent="0.2">
      <c r="A154" t="s">
        <v>185</v>
      </c>
      <c r="B154" s="7">
        <v>7354</v>
      </c>
      <c r="C154" s="7">
        <v>7939</v>
      </c>
      <c r="D154" s="7">
        <v>7928</v>
      </c>
      <c r="E154" s="7">
        <v>7897</v>
      </c>
      <c r="F154" s="7">
        <v>7568</v>
      </c>
      <c r="G154" s="5">
        <f>(PopTbl6[[#This Row],[2019 Population]]-PopTbl6[[#This Row],[2018 Population]])/PopTbl6[[#This Row],[2018 Population]]</f>
        <v>-1.3855649326111601E-3</v>
      </c>
      <c r="H154" s="5">
        <f>(PopTbl6[[#This Row],[2020 Population]]-PopTbl6[[#This Row],[2019 Population]])/PopTbl6[[#This Row],[2019 Population]]</f>
        <v>-3.9101917255297677E-3</v>
      </c>
      <c r="I154" s="5">
        <f>(PopTbl6[[#This Row],[2021 Population]]-PopTbl6[[#This Row],[2020 Population]])/PopTbl6[[#This Row],[2020 Population]]</f>
        <v>-4.1661390401418259E-2</v>
      </c>
      <c r="J154" s="5">
        <f>AVERAGE(PopTbl6[[#This Row],[% YoY growth: 2018-2019]:[% YoY growth: 2020-2021]])</f>
        <v>-1.5652382353186396E-2</v>
      </c>
      <c r="K154" s="5" t="str">
        <f>IF(PopTbl6[[#This Row],[2021 Population]]&gt;PopTbl6[[#This Row],[2011 Population]], "Yes", "No")</f>
        <v>Yes</v>
      </c>
    </row>
    <row r="155" spans="1:11" x14ac:dyDescent="0.2">
      <c r="A155" t="s">
        <v>186</v>
      </c>
      <c r="B155" s="7">
        <v>26840</v>
      </c>
      <c r="C155" s="7">
        <v>28928</v>
      </c>
      <c r="D155" s="7">
        <v>29489</v>
      </c>
      <c r="E155" s="7">
        <v>29962</v>
      </c>
      <c r="F155" s="7">
        <v>27886</v>
      </c>
      <c r="G155" s="5">
        <f>(PopTbl6[[#This Row],[2019 Population]]-PopTbl6[[#This Row],[2018 Population]])/PopTbl6[[#This Row],[2018 Population]]</f>
        <v>1.9392975663716814E-2</v>
      </c>
      <c r="H155" s="5">
        <f>(PopTbl6[[#This Row],[2020 Population]]-PopTbl6[[#This Row],[2019 Population]])/PopTbl6[[#This Row],[2019 Population]]</f>
        <v>1.603987927701855E-2</v>
      </c>
      <c r="I155" s="5">
        <f>(PopTbl6[[#This Row],[2021 Population]]-PopTbl6[[#This Row],[2020 Population]])/PopTbl6[[#This Row],[2020 Population]]</f>
        <v>-6.9287764501702154E-2</v>
      </c>
      <c r="J155" s="5">
        <f>AVERAGE(PopTbl6[[#This Row],[% YoY growth: 2018-2019]:[% YoY growth: 2020-2021]])</f>
        <v>-1.1284969853655596E-2</v>
      </c>
      <c r="K155" s="5" t="str">
        <f>IF(PopTbl6[[#This Row],[2021 Population]]&gt;PopTbl6[[#This Row],[2011 Population]], "Yes", "No")</f>
        <v>Yes</v>
      </c>
    </row>
    <row r="156" spans="1:11" x14ac:dyDescent="0.2">
      <c r="A156" t="s">
        <v>187</v>
      </c>
      <c r="B156" s="7">
        <v>101234</v>
      </c>
      <c r="C156" s="7">
        <v>103849</v>
      </c>
      <c r="D156" s="7">
        <v>104237</v>
      </c>
      <c r="E156" s="7">
        <v>104122</v>
      </c>
      <c r="F156" s="7">
        <v>103076</v>
      </c>
      <c r="G156" s="5">
        <f>(PopTbl6[[#This Row],[2019 Population]]-PopTbl6[[#This Row],[2018 Population]])/PopTbl6[[#This Row],[2018 Population]]</f>
        <v>3.7361938969080106E-3</v>
      </c>
      <c r="H156" s="5">
        <f>(PopTbl6[[#This Row],[2020 Population]]-PopTbl6[[#This Row],[2019 Population]])/PopTbl6[[#This Row],[2019 Population]]</f>
        <v>-1.1032550821685199E-3</v>
      </c>
      <c r="I156" s="5">
        <f>(PopTbl6[[#This Row],[2021 Population]]-PopTbl6[[#This Row],[2020 Population]])/PopTbl6[[#This Row],[2020 Population]]</f>
        <v>-1.0045907685215421E-2</v>
      </c>
      <c r="J156" s="5">
        <f>AVERAGE(PopTbl6[[#This Row],[% YoY growth: 2018-2019]:[% YoY growth: 2020-2021]])</f>
        <v>-2.4709896234919766E-3</v>
      </c>
      <c r="K156" s="5" t="str">
        <f>IF(PopTbl6[[#This Row],[2021 Population]]&gt;PopTbl6[[#This Row],[2011 Population]], "Yes", "No")</f>
        <v>Yes</v>
      </c>
    </row>
    <row r="157" spans="1:11" x14ac:dyDescent="0.2">
      <c r="A157" t="s">
        <v>188</v>
      </c>
      <c r="B157" s="7">
        <v>9131</v>
      </c>
      <c r="C157" s="7">
        <v>8846</v>
      </c>
      <c r="D157" s="7">
        <v>8824</v>
      </c>
      <c r="E157" s="7">
        <v>8701</v>
      </c>
      <c r="F157" s="7">
        <v>8841</v>
      </c>
      <c r="G157" s="5">
        <f>(PopTbl6[[#This Row],[2019 Population]]-PopTbl6[[#This Row],[2018 Population]])/PopTbl6[[#This Row],[2018 Population]]</f>
        <v>-2.4869997739091114E-3</v>
      </c>
      <c r="H157" s="5">
        <f>(PopTbl6[[#This Row],[2020 Population]]-PopTbl6[[#This Row],[2019 Population]])/PopTbl6[[#This Row],[2019 Population]]</f>
        <v>-1.3939256572982775E-2</v>
      </c>
      <c r="I157" s="5">
        <f>(PopTbl6[[#This Row],[2021 Population]]-PopTbl6[[#This Row],[2020 Population]])/PopTbl6[[#This Row],[2020 Population]]</f>
        <v>1.6090104585679808E-2</v>
      </c>
      <c r="J157" s="5">
        <f>AVERAGE(PopTbl6[[#This Row],[% YoY growth: 2018-2019]:[% YoY growth: 2020-2021]])</f>
        <v>-1.120505870706931E-4</v>
      </c>
      <c r="K157" s="5" t="str">
        <f>IF(PopTbl6[[#This Row],[2021 Population]]&gt;PopTbl6[[#This Row],[2011 Population]], "Yes", "No")</f>
        <v>No</v>
      </c>
    </row>
    <row r="158" spans="1:11" x14ac:dyDescent="0.2">
      <c r="A158" t="s">
        <v>189</v>
      </c>
      <c r="B158" s="7">
        <v>10485</v>
      </c>
      <c r="C158" s="7">
        <v>9884</v>
      </c>
      <c r="D158" s="7">
        <v>9844</v>
      </c>
      <c r="E158" s="7">
        <v>9797</v>
      </c>
      <c r="F158" s="7">
        <v>9643</v>
      </c>
      <c r="G158" s="5">
        <f>(PopTbl6[[#This Row],[2019 Population]]-PopTbl6[[#This Row],[2018 Population]])/PopTbl6[[#This Row],[2018 Population]]</f>
        <v>-4.0469445568595708E-3</v>
      </c>
      <c r="H158" s="5">
        <f>(PopTbl6[[#This Row],[2020 Population]]-PopTbl6[[#This Row],[2019 Population]])/PopTbl6[[#This Row],[2019 Population]]</f>
        <v>-4.7744819179195448E-3</v>
      </c>
      <c r="I158" s="5">
        <f>(PopTbl6[[#This Row],[2021 Population]]-PopTbl6[[#This Row],[2020 Population]])/PopTbl6[[#This Row],[2020 Population]]</f>
        <v>-1.5719097682964173E-2</v>
      </c>
      <c r="J158" s="5">
        <f>AVERAGE(PopTbl6[[#This Row],[% YoY growth: 2018-2019]:[% YoY growth: 2020-2021]])</f>
        <v>-8.1801747192477622E-3</v>
      </c>
      <c r="K158" s="5" t="str">
        <f>IF(PopTbl6[[#This Row],[2021 Population]]&gt;PopTbl6[[#This Row],[2011 Population]], "Yes", "No")</f>
        <v>No</v>
      </c>
    </row>
    <row r="159" spans="1:11" x14ac:dyDescent="0.2">
      <c r="A159" t="s">
        <v>190</v>
      </c>
      <c r="B159" s="7">
        <v>9617</v>
      </c>
      <c r="C159" s="7">
        <v>9078</v>
      </c>
      <c r="D159" s="7">
        <v>9010</v>
      </c>
      <c r="E159" s="7">
        <v>8945</v>
      </c>
      <c r="F159" s="7">
        <v>8931</v>
      </c>
      <c r="G159" s="5">
        <f>(PopTbl6[[#This Row],[2019 Population]]-PopTbl6[[#This Row],[2018 Population]])/PopTbl6[[#This Row],[2018 Population]]</f>
        <v>-7.4906367041198503E-3</v>
      </c>
      <c r="H159" s="5">
        <f>(PopTbl6[[#This Row],[2020 Population]]-PopTbl6[[#This Row],[2019 Population]])/PopTbl6[[#This Row],[2019 Population]]</f>
        <v>-7.2142064372918979E-3</v>
      </c>
      <c r="I159" s="5">
        <f>(PopTbl6[[#This Row],[2021 Population]]-PopTbl6[[#This Row],[2020 Population]])/PopTbl6[[#This Row],[2020 Population]]</f>
        <v>-1.5651201788708777E-3</v>
      </c>
      <c r="J159" s="5">
        <f>AVERAGE(PopTbl6[[#This Row],[% YoY growth: 2018-2019]:[% YoY growth: 2020-2021]])</f>
        <v>-5.4233211067608754E-3</v>
      </c>
      <c r="K159" s="5" t="str">
        <f>IF(PopTbl6[[#This Row],[2021 Population]]&gt;PopTbl6[[#This Row],[2011 Population]], "Yes", "No")</f>
        <v>No</v>
      </c>
    </row>
    <row r="160" spans="1:11" x14ac:dyDescent="0.2">
      <c r="A160" t="s">
        <v>191</v>
      </c>
      <c r="B160" s="7">
        <v>21741</v>
      </c>
      <c r="C160" s="7">
        <v>20656</v>
      </c>
      <c r="D160" s="7">
        <v>20494</v>
      </c>
      <c r="E160" s="7">
        <v>20346</v>
      </c>
      <c r="F160" s="7">
        <v>20824</v>
      </c>
      <c r="G160" s="5">
        <f>(PopTbl6[[#This Row],[2019 Population]]-PopTbl6[[#This Row],[2018 Population]])/PopTbl6[[#This Row],[2018 Population]]</f>
        <v>-7.8427575522850498E-3</v>
      </c>
      <c r="H160" s="5">
        <f>(PopTbl6[[#This Row],[2020 Population]]-PopTbl6[[#This Row],[2019 Population]])/PopTbl6[[#This Row],[2019 Population]]</f>
        <v>-7.2216258417097685E-3</v>
      </c>
      <c r="I160" s="5">
        <f>(PopTbl6[[#This Row],[2021 Population]]-PopTbl6[[#This Row],[2020 Population]])/PopTbl6[[#This Row],[2020 Population]]</f>
        <v>2.3493561387987812E-2</v>
      </c>
      <c r="J160" s="5">
        <f>AVERAGE(PopTbl6[[#This Row],[% YoY growth: 2018-2019]:[% YoY growth: 2020-2021]])</f>
        <v>2.8097259979976644E-3</v>
      </c>
      <c r="K160" s="5" t="str">
        <f>IF(PopTbl6[[#This Row],[2021 Population]]&gt;PopTbl6[[#This Row],[2011 Population]], "Yes", "No")</f>
        <v>No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A2A25E5621E4FB01A6656374D9759" ma:contentTypeVersion="29" ma:contentTypeDescription="Create a new document." ma:contentTypeScope="" ma:versionID="2efd77c618412e8968f733a63b9ef8c5">
  <xsd:schema xmlns:xsd="http://www.w3.org/2001/XMLSchema" xmlns:xs="http://www.w3.org/2001/XMLSchema" xmlns:p="http://schemas.microsoft.com/office/2006/metadata/properties" xmlns:ns2="431100d4-4470-42c1-96bc-46686c1829ae" xmlns:ns3="07da3740-463b-4cf7-bfb8-6875f2c449a4" targetNamespace="http://schemas.microsoft.com/office/2006/metadata/properties" ma:root="true" ma:fieldsID="bb2bc792dc2787258c498f933954a811" ns2:_="" ns3:_="">
    <xsd:import namespace="431100d4-4470-42c1-96bc-46686c1829ae"/>
    <xsd:import namespace="07da3740-463b-4cf7-bfb8-6875f2c449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100d4-4470-42c1-96bc-46686c1829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5" nillable="true" ma:displayName="Taxonomy Catch All Column" ma:hidden="true" ma:list="{9e4df687-44af-4f4f-83ce-cc549dc79046}" ma:internalName="TaxCatchAll" ma:showField="CatchAllData" ma:web="431100d4-4470-42c1-96bc-46686c1829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a3740-463b-4cf7-bfb8-6875f2c44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e84caa5-4932-4209-ae5a-cc2c42c66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100d4-4470-42c1-96bc-46686c1829ae" xsi:nil="true"/>
    <lcf76f155ced4ddcb4097134ff3c332f xmlns="07da3740-463b-4cf7-bfb8-6875f2c449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44B2EA-7EC8-46A8-95E3-EA03747D61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0C407-014D-458C-8A3E-52B52D7863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1100d4-4470-42c1-96bc-46686c1829ae"/>
    <ds:schemaRef ds:uri="07da3740-463b-4cf7-bfb8-6875f2c44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2C862-910F-44D4-B75A-027E6BC7157B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07da3740-463b-4cf7-bfb8-6875f2c449a4"/>
    <ds:schemaRef ds:uri="http://schemas.microsoft.com/office/infopath/2007/PartnerControls"/>
    <ds:schemaRef ds:uri="431100d4-4470-42c1-96bc-46686c1829a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Sources</vt:lpstr>
      <vt:lpstr>Housing Problems</vt:lpstr>
      <vt:lpstr>Housing Problems (Cost Burden)</vt:lpstr>
      <vt:lpstr>Housing Problems (Facilities)</vt:lpstr>
      <vt:lpstr>Housing Problems (Overcrowd)</vt:lpstr>
      <vt:lpstr>Housing Problems v1</vt:lpstr>
      <vt:lpstr>Housing Problems Calculations</vt:lpstr>
      <vt:lpstr>Population Growth</vt:lpstr>
      <vt:lpstr>Population Growth Calculations</vt:lpstr>
      <vt:lpstr>Employment 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Conville</dc:creator>
  <cp:keywords/>
  <dc:description/>
  <cp:lastModifiedBy>Julia Barringer</cp:lastModifiedBy>
  <cp:revision/>
  <dcterms:created xsi:type="dcterms:W3CDTF">2023-08-10T23:58:20Z</dcterms:created>
  <dcterms:modified xsi:type="dcterms:W3CDTF">2025-06-03T16:35:34Z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0x0101008D9A2A25E5621E4FB01A6656374D9759</vt:lpwstr>
  </property>
  <property fmtid="{D5CDD505-2E9C-101B-9397-08002B2CF9AE}" pid="3" name="MediaServiceImageTags">
    <vt:lpwstr/>
  </property>
</Properties>
</file>