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yay\OneDrive\Desktop\training(assignments)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S4" i="1"/>
  <c r="T5" i="1"/>
  <c r="T6" i="1"/>
  <c r="T7" i="1"/>
  <c r="T8" i="1"/>
  <c r="T9" i="1"/>
  <c r="T10" i="1"/>
  <c r="T11" i="1"/>
  <c r="T12" i="1"/>
  <c r="T13" i="1"/>
  <c r="T14" i="1"/>
  <c r="S5" i="1"/>
  <c r="S6" i="1"/>
  <c r="S7" i="1"/>
  <c r="S8" i="1"/>
  <c r="S9" i="1"/>
  <c r="S10" i="1"/>
  <c r="S11" i="1"/>
  <c r="S12" i="1"/>
  <c r="S13" i="1"/>
  <c r="S14" i="1"/>
  <c r="L4" i="1"/>
  <c r="L5" i="1"/>
  <c r="L6" i="1"/>
  <c r="L7" i="1"/>
  <c r="L8" i="1"/>
  <c r="L9" i="1"/>
  <c r="L10" i="1"/>
  <c r="L11" i="1"/>
  <c r="L12" i="1"/>
  <c r="L13" i="1"/>
  <c r="L14" i="1"/>
  <c r="O5" i="1" l="1"/>
  <c r="O4" i="1"/>
  <c r="O6" i="1"/>
  <c r="O7" i="1"/>
  <c r="O8" i="1"/>
  <c r="O9" i="1"/>
  <c r="O10" i="1"/>
  <c r="O11" i="1"/>
  <c r="O12" i="1"/>
  <c r="O13" i="1"/>
  <c r="O14" i="1"/>
  <c r="Q4" i="1"/>
  <c r="Q5" i="1"/>
  <c r="Q6" i="1"/>
  <c r="Q7" i="1"/>
  <c r="Q8" i="1"/>
  <c r="Q9" i="1"/>
  <c r="Q10" i="1"/>
  <c r="Q11" i="1"/>
  <c r="Q12" i="1"/>
  <c r="Q13" i="1"/>
  <c r="Q14" i="1"/>
  <c r="N4" i="1"/>
  <c r="N5" i="1"/>
  <c r="N6" i="1"/>
  <c r="N7" i="1"/>
  <c r="N8" i="1"/>
  <c r="N9" i="1"/>
  <c r="N10" i="1"/>
  <c r="N11" i="1"/>
  <c r="N12" i="1"/>
  <c r="N13" i="1"/>
  <c r="N14" i="1"/>
  <c r="K4" i="1" l="1"/>
  <c r="K5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<sst xmlns="http://schemas.openxmlformats.org/spreadsheetml/2006/main" count="93" uniqueCount="50">
  <si>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</si>
  <si>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</si>
  <si>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</si>
  <si>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</si>
  <si>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</si>
  <si>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</si>
  <si>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</si>
  <si>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</si>
  <si>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</si>
  <si>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Discount</t>
  </si>
  <si>
    <t>Total Fees</t>
  </si>
  <si>
    <t>Ramesh</t>
  </si>
  <si>
    <t>saniana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</si>
  <si>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</si>
  <si>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</si>
  <si>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</si>
  <si>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</si>
  <si>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</si>
  <si>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</si>
  <si>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</si>
  <si>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</si>
  <si>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>curve</t>
  </si>
  <si>
    <t>Total</t>
  </si>
  <si>
    <t>BCA</t>
  </si>
  <si>
    <t>MCA</t>
  </si>
  <si>
    <t>SCHOLERSHIP</t>
  </si>
  <si>
    <t>Courses</t>
  </si>
  <si>
    <t>B.TECH</t>
  </si>
  <si>
    <t>MTECH</t>
  </si>
  <si>
    <t>Fees(per sem)</t>
  </si>
  <si>
    <t>Category</t>
  </si>
  <si>
    <t>SC</t>
  </si>
  <si>
    <t>ST</t>
  </si>
  <si>
    <t>OBC</t>
  </si>
  <si>
    <t>GENERAL</t>
  </si>
  <si>
    <t>Transport</t>
  </si>
  <si>
    <t>Marks&gt;= 700  =20%</t>
  </si>
  <si>
    <t>Marks&gt;=500 =  15%</t>
  </si>
  <si>
    <t>Marks&gt;= 300 = 10%</t>
  </si>
  <si>
    <t>Marks&gt;= 200 = 7%</t>
  </si>
  <si>
    <t>Course fee</t>
  </si>
  <si>
    <t>percentage&gt;=95%</t>
  </si>
  <si>
    <t>yes</t>
  </si>
  <si>
    <t>no</t>
  </si>
  <si>
    <t>STUDENT SCORE TABLE</t>
  </si>
  <si>
    <t>S.No.</t>
  </si>
  <si>
    <t>Percentage</t>
  </si>
  <si>
    <t>Course</t>
  </si>
  <si>
    <t>Scholarship</t>
  </si>
  <si>
    <t>Transport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</si>
</sst>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5" borderId="0" xfId="0" applyFill="1"/>
    <xf numFmtId="2" fontId="0" fillId="0" borderId="0" xfId="0" applyNumberFormat="1"/>
    <xf numFmtId="0" fontId="0" fillId="7" borderId="0" xfId="0" applyFill="1"/>
    <xf numFmtId="0" fontId="0" fillId="8" borderId="0" xfId="0" applyFill="1"/>
    <xf numFmtId="9" fontId="0" fillId="8" borderId="0" xfId="0" applyNumberForma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6" borderId="1" xfId="0" applyFill="1" applyBorder="1"/>
    <xf numFmtId="9" fontId="0" fillId="6" borderId="1" xfId="0" applyNumberFormat="1" applyFill="1" applyBorder="1"/>
  </cellXfs>
  <cellStyles count="1">
    <cellStyle name="Normal" xfId="0" builtinId="0"/>
  </cellStyles>
  <dxfs count="3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T15" totalsRowCount="1">
  <tableColumns count="20">
    <tableColumn id="1" name="S.No." dataDxfId="30" totalsRowDxfId="10"/>
    <tableColumn id="2" name="Student Name" dataDxfId="29" totalsRowDxfId="9"/>
    <tableColumn id="3" name="Test1" dataDxfId="28" totalsRowDxfId="8"/>
    <tableColumn id="4" name="Test2" dataDxfId="27" totalsRowDxfId="7"/>
    <tableColumn id="5" name="Test3" dataDxfId="26" totalsRowDxfId="6"/>
    <tableColumn id="6" name="Test4" dataDxfId="25" totalsRowDxfId="5"/>
    <tableColumn id="7" name="Test5" dataDxfId="24" totalsRowDxfId="4"/>
    <tableColumn id="8" name="Test6" dataDxfId="23" totalsRowDxfId="3"/>
    <tableColumn id="9" name="Test7" dataDxfId="22" totalsRowDxfId="2"/>
    <tableColumn id="10" name="Test8" dataDxfId="21" totalsRowDxfId="1"/>
    <tableColumn id="18" name="Total" dataDxfId="20" totalsRowDxfId="0">
      <calculatedColumnFormula>SUM(C4:J4)</calculatedColumnFormula>
    </tableColumn>
    <tableColumn id="11" name="Percentage" dataDxfId="19">
      <calculatedColumnFormula>(Table1[Total]/800)*100</calculatedColumnFormula>
    </tableColumn>
    <tableColumn id="12" name="Course" dataDxfId="18"/>
    <tableColumn id="20" name="Course fee" dataDxfId="17">
      <calculatedColumnFormula>IF(Table1[[#This Row],[Course]]="bca",D19,IF(Table1[[#This Row],[Course]]="btech",$D$20,IF(Table1[[#This Row],[Course]]="mca",$D$21,$D$22)))</calculatedColumnFormula>
    </tableColumn>
    <tableColumn id="13" name="Scholarship" dataDxfId="16">
      <calculatedColumnFormula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calculatedColumnFormula>
    </tableColumn>
    <tableColumn id="19" name="Transport" dataDxfId="15"/>
    <tableColumn id="14" name="Transport fee" dataDxfId="14">
      <calculatedColumnFormula>IF(Table1[[#This Row],[Transport]]="yes",$H$19,0)</calculatedColumnFormula>
    </tableColumn>
    <tableColumn id="15" name="Category" dataDxfId="13"/>
    <tableColumn id="16" name="Discount" dataDxfId="12">
      <calculatedColumnFormula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calculatedColumnFormula>
    </tableColumn>
    <tableColumn id="17" name="Total Fees" dataDxfId="11">
      <calculatedColumnFormula>(Table1[[#This Row],[Course fee]]-Table1[[#This Row],[Scholarship]] +Table1[[#This Row],[Transport fee]])-Table1[[#This Row],[Discount]]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zoomScale="115" zoomScaleNormal="115" workbookViewId="0">
      <selection activeCell="I22" sqref="I22"/>
    </sheetView>
  </sheetViews>
  <sheetFormatPr defaultRowHeight="14.5" x14ac:dyDescent="0.35"/>
  <cols>
    <col min="2" max="2" width="18.1796875" customWidth="1"/>
    <col min="3" max="3" width="9.7265625" customWidth="1"/>
    <col min="12" max="12" width="12.1796875" customWidth="1"/>
    <col min="14" max="14" width="10.453125" customWidth="1"/>
    <col min="15" max="16" width="13.26953125" customWidth="1"/>
    <col min="17" max="17" width="14.7265625" customWidth="1"/>
    <col min="18" max="18" width="12.453125" customWidth="1"/>
    <col min="19" max="19" width="10.81640625" customWidth="1"/>
    <col min="20" max="20" width="12.1796875" customWidth="1"/>
  </cols>
  <sheetData>
    <row r="1" spans="1:20" ht="26" x14ac:dyDescent="0.6">
      <c r="F1" s="10" t="s">
        <v>44</v>
      </c>
      <c r="I1" s="8"/>
      <c r="J1" s="8"/>
      <c r="K1" s="8"/>
      <c r="L1" s="9"/>
    </row>
    <row r="3" spans="1:20" x14ac:dyDescent="0.35">
      <c r="A3" t="s">
        <v>45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22</v>
      </c>
      <c r="L3" t="s">
        <v>46</v>
      </c>
      <c r="M3" t="s">
        <v>47</v>
      </c>
      <c r="N3" t="s">
        <v>40</v>
      </c>
      <c r="O3" t="s">
        <v>48</v>
      </c>
      <c r="P3" t="s">
        <v>35</v>
      </c>
      <c r="Q3" t="s">
        <v>49</v>
      </c>
      <c r="R3" t="s">
        <v>30</v>
      </c>
      <c r="S3" t="s">
        <v>9</v>
      </c>
      <c r="T3" t="s">
        <v>10</v>
      </c>
    </row>
    <row r="4" spans="1:20" x14ac:dyDescent="0.35">
      <c r="A4" s="1">
        <v>1</v>
      </c>
      <c r="B4" s="1" t="s">
        <v>11</v>
      </c>
      <c r="C4" s="1">
        <v>85</v>
      </c>
      <c r="D4" s="1">
        <v>90</v>
      </c>
      <c r="E4" s="1">
        <v>80</v>
      </c>
      <c r="F4" s="1">
        <v>85</v>
      </c>
      <c r="G4" s="1">
        <v>88</v>
      </c>
      <c r="H4" s="1">
        <v>92</v>
      </c>
      <c r="I4" s="1">
        <v>87</v>
      </c>
      <c r="J4" s="1">
        <v>90</v>
      </c>
      <c r="K4" s="1">
        <f t="shared" ref="K4:K14" si="0">SUM(C4:J4)</f>
        <v>697</v>
      </c>
      <c r="L4" s="1">
        <f>(Table1[Total]/800)*100</f>
        <v>87.125</v>
      </c>
      <c r="M4" s="1" t="s">
        <v>23</v>
      </c>
      <c r="N4" s="1">
        <f>IF(Table1[[#This Row],[Course]]="bca",D19,IF(Table1[[#This Row],[Course]]="btech",$D$20,IF(Table1[[#This Row],[Course]]="mca",$D$21,$D$22)))</f>
        <v>50000</v>
      </c>
      <c r="O4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7500</v>
      </c>
      <c r="P4" s="1" t="s">
        <v>42</v>
      </c>
      <c r="Q4" s="1">
        <f>IF(Table1[[#This Row],[Transport]]="yes",$H$19,0)</f>
        <v>2000</v>
      </c>
      <c r="R4" s="1" t="s">
        <v>31</v>
      </c>
      <c r="S4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25000</v>
      </c>
      <c r="T4">
        <f>(Table1[[#This Row],[Course fee]]-Table1[[#This Row],[Scholarship]] +Table1[[#This Row],[Transport fee]])-Table1[[#This Row],[Discount]]</f>
        <v>19500</v>
      </c>
    </row>
    <row r="5" spans="1:20" x14ac:dyDescent="0.35">
      <c r="A5" s="1">
        <v>2</v>
      </c>
      <c r="B5" s="1" t="s">
        <v>12</v>
      </c>
      <c r="C5" s="1">
        <v>70</v>
      </c>
      <c r="D5" s="1">
        <v>75</v>
      </c>
      <c r="E5" s="1">
        <v>65</v>
      </c>
      <c r="F5" s="1">
        <v>72</v>
      </c>
      <c r="G5" s="1">
        <v>78</v>
      </c>
      <c r="H5" s="1">
        <v>68</v>
      </c>
      <c r="I5" s="1">
        <v>70</v>
      </c>
      <c r="J5" s="1">
        <v>75</v>
      </c>
      <c r="K5" s="1">
        <f t="shared" si="0"/>
        <v>573</v>
      </c>
      <c r="L5" s="1">
        <f>(Table1[Total]/800)*100</f>
        <v>71.625</v>
      </c>
      <c r="M5" s="1" t="s">
        <v>23</v>
      </c>
      <c r="N5" s="1">
        <f>IF(Table1[[#This Row],[Course]]="bca",D20,IF(Table1[[#This Row],[Course]]="btech",$D$20,IF(Table1[[#This Row],[Course]]="mca",$D$21,$D$22)))</f>
        <v>70000</v>
      </c>
      <c r="O5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4900.0000000000009</v>
      </c>
      <c r="P5" s="1" t="s">
        <v>42</v>
      </c>
      <c r="Q5" s="1">
        <f>IF(Table1[[#This Row],[Transport]]="yes",$H$19,0)</f>
        <v>2000</v>
      </c>
      <c r="R5" s="1" t="s">
        <v>31</v>
      </c>
      <c r="S5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35000</v>
      </c>
      <c r="T5">
        <f>(Table1[[#This Row],[Course fee]]-Table1[[#This Row],[Scholarship]] +Table1[[#This Row],[Transport fee]])-Table1[[#This Row],[Discount]]</f>
        <v>32100</v>
      </c>
    </row>
    <row r="6" spans="1:20" x14ac:dyDescent="0.35">
      <c r="A6" s="1">
        <v>3</v>
      </c>
      <c r="B6" s="1" t="s">
        <v>13</v>
      </c>
      <c r="C6" s="1">
        <v>92</v>
      </c>
      <c r="D6" s="1">
        <v>88</v>
      </c>
      <c r="E6" s="1">
        <v>95</v>
      </c>
      <c r="F6" s="1">
        <v>90</v>
      </c>
      <c r="G6" s="1">
        <v>87</v>
      </c>
      <c r="H6" s="1">
        <v>93</v>
      </c>
      <c r="I6" s="1">
        <v>88</v>
      </c>
      <c r="J6" s="1">
        <v>92</v>
      </c>
      <c r="K6" s="1">
        <f t="shared" si="0"/>
        <v>725</v>
      </c>
      <c r="L6" s="1">
        <f>(Table1[Total]/800)*100</f>
        <v>90.625</v>
      </c>
      <c r="M6" s="1" t="s">
        <v>28</v>
      </c>
      <c r="N6" s="1">
        <f>IF(Table1[[#This Row],[Course]]="bca",D21,IF(Table1[[#This Row],[Course]]="btech",$D$20,IF(Table1[[#This Row],[Course]]="mca",$D$21,$D$22)))</f>
        <v>80000</v>
      </c>
      <c r="O6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12000</v>
      </c>
      <c r="P6" s="1" t="s">
        <v>43</v>
      </c>
      <c r="Q6" s="1">
        <f>IF(Table1[[#This Row],[Transport]]="yes",$H$19,0)</f>
        <v>0</v>
      </c>
      <c r="R6" s="1" t="s">
        <v>33</v>
      </c>
      <c r="S6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32000</v>
      </c>
      <c r="T6">
        <f>(Table1[[#This Row],[Course fee]]-Table1[[#This Row],[Scholarship]] +Table1[[#This Row],[Transport fee]])-Table1[[#This Row],[Discount]]</f>
        <v>36000</v>
      </c>
    </row>
    <row r="7" spans="1:20" x14ac:dyDescent="0.35">
      <c r="A7" s="1">
        <v>4</v>
      </c>
      <c r="B7" s="1" t="s">
        <v>14</v>
      </c>
      <c r="C7" s="1">
        <v>80</v>
      </c>
      <c r="D7" s="1">
        <v>82</v>
      </c>
      <c r="E7" s="1">
        <v>85</v>
      </c>
      <c r="F7" s="1">
        <v>88</v>
      </c>
      <c r="G7" s="1">
        <v>80</v>
      </c>
      <c r="H7" s="1">
        <v>85</v>
      </c>
      <c r="I7" s="1">
        <v>83</v>
      </c>
      <c r="J7" s="1">
        <v>86</v>
      </c>
      <c r="K7" s="1">
        <f t="shared" si="0"/>
        <v>669</v>
      </c>
      <c r="L7" s="1">
        <f>(Table1[Total]/800)*100</f>
        <v>83.625</v>
      </c>
      <c r="M7" s="1" t="s">
        <v>27</v>
      </c>
      <c r="N7" s="1">
        <f>IF(Table1[[#This Row],[Course]]="bca",D22,IF(Table1[[#This Row],[Course]]="btech",$D$20,IF(Table1[[#This Row],[Course]]="mca",$D$21,$D$22)))</f>
        <v>80000</v>
      </c>
      <c r="O7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8000</v>
      </c>
      <c r="P7" s="1" t="s">
        <v>43</v>
      </c>
      <c r="Q7" s="1">
        <f>IF(Table1[[#This Row],[Transport]]="yes",$H$19,0)</f>
        <v>0</v>
      </c>
      <c r="R7" s="1" t="s">
        <v>34</v>
      </c>
      <c r="S7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7">
        <f>(Table1[[#This Row],[Course fee]]-Table1[[#This Row],[Scholarship]] +Table1[[#This Row],[Transport fee]])-Table1[[#This Row],[Discount]]</f>
        <v>72000</v>
      </c>
    </row>
    <row r="8" spans="1:20" x14ac:dyDescent="0.35">
      <c r="A8" s="1">
        <v>5</v>
      </c>
      <c r="B8" s="1" t="s">
        <v>15</v>
      </c>
      <c r="C8" s="1">
        <v>75</v>
      </c>
      <c r="D8" s="1">
        <v>78</v>
      </c>
      <c r="E8" s="1">
        <v>80</v>
      </c>
      <c r="F8" s="1">
        <v>82</v>
      </c>
      <c r="G8" s="1">
        <v>76</v>
      </c>
      <c r="H8" s="1">
        <v>78</v>
      </c>
      <c r="I8" s="1">
        <v>80</v>
      </c>
      <c r="J8" s="1">
        <v>82</v>
      </c>
      <c r="K8" s="1">
        <f t="shared" si="0"/>
        <v>631</v>
      </c>
      <c r="L8" s="1">
        <f>(Table1[Total]/800)*100</f>
        <v>78.875</v>
      </c>
      <c r="M8" s="1" t="s">
        <v>23</v>
      </c>
      <c r="N8" s="1">
        <f>IF(Table1[[#This Row],[Course]]="bca",D23,IF(Table1[[#This Row],[Course]]="btech",$D$20,IF(Table1[[#This Row],[Course]]="mca",$D$21,$D$22)))</f>
        <v>0</v>
      </c>
      <c r="O8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0</v>
      </c>
      <c r="P8" s="1" t="s">
        <v>43</v>
      </c>
      <c r="Q8" s="1">
        <f>IF(Table1[[#This Row],[Transport]]="yes",$H$19,0)</f>
        <v>0</v>
      </c>
      <c r="R8" s="1" t="s">
        <v>31</v>
      </c>
      <c r="S8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8">
        <f>(Table1[[#This Row],[Course fee]]-Table1[[#This Row],[Scholarship]] +Table1[[#This Row],[Transport fee]])-Table1[[#This Row],[Discount]]</f>
        <v>0</v>
      </c>
    </row>
    <row r="9" spans="1:20" x14ac:dyDescent="0.35">
      <c r="A9" s="1">
        <v>6</v>
      </c>
      <c r="B9" s="1" t="s">
        <v>16</v>
      </c>
      <c r="C9" s="1">
        <v>85</v>
      </c>
      <c r="D9" s="1">
        <v>86</v>
      </c>
      <c r="E9" s="1">
        <v>88</v>
      </c>
      <c r="F9" s="1">
        <v>90</v>
      </c>
      <c r="G9" s="1">
        <v>85</v>
      </c>
      <c r="H9" s="1">
        <v>88</v>
      </c>
      <c r="I9" s="1">
        <v>86</v>
      </c>
      <c r="J9" s="1">
        <v>89</v>
      </c>
      <c r="K9" s="1">
        <f t="shared" si="0"/>
        <v>697</v>
      </c>
      <c r="L9" s="1">
        <f>(Table1[Total]/800)*100</f>
        <v>87.125</v>
      </c>
      <c r="M9" s="1" t="s">
        <v>24</v>
      </c>
      <c r="N9" s="1">
        <f>IF(Table1[[#This Row],[Course]]="bca",D24,IF(Table1[[#This Row],[Course]]="btech",$D$20,IF(Table1[[#This Row],[Course]]="mca",$D$21,$D$22)))</f>
        <v>55000</v>
      </c>
      <c r="O9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8250</v>
      </c>
      <c r="P9" s="1" t="s">
        <v>42</v>
      </c>
      <c r="Q9" s="1">
        <f>IF(Table1[[#This Row],[Transport]]="yes",$H$19,0)</f>
        <v>2000</v>
      </c>
      <c r="R9" s="1" t="s">
        <v>33</v>
      </c>
      <c r="S9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22000</v>
      </c>
      <c r="T9">
        <f>(Table1[[#This Row],[Course fee]]-Table1[[#This Row],[Scholarship]] +Table1[[#This Row],[Transport fee]])-Table1[[#This Row],[Discount]]</f>
        <v>26750</v>
      </c>
    </row>
    <row r="10" spans="1:20" x14ac:dyDescent="0.35">
      <c r="A10" s="1">
        <v>7</v>
      </c>
      <c r="B10" s="1" t="s">
        <v>17</v>
      </c>
      <c r="C10" s="1">
        <v>90</v>
      </c>
      <c r="D10" s="1">
        <v>92</v>
      </c>
      <c r="E10" s="1">
        <v>95</v>
      </c>
      <c r="F10" s="1">
        <v>92</v>
      </c>
      <c r="G10" s="1">
        <v>90</v>
      </c>
      <c r="H10" s="1">
        <v>94</v>
      </c>
      <c r="I10" s="1">
        <v>92</v>
      </c>
      <c r="J10" s="1">
        <v>95</v>
      </c>
      <c r="K10" s="1">
        <f t="shared" si="0"/>
        <v>740</v>
      </c>
      <c r="L10" s="1">
        <f>(Table1[Total]/800)*100</f>
        <v>92.5</v>
      </c>
      <c r="M10" s="1" t="s">
        <v>24</v>
      </c>
      <c r="N10" s="1">
        <f>IF(Table1[[#This Row],[Course]]="bca",D25,IF(Table1[[#This Row],[Course]]="btech",$D$20,IF(Table1[[#This Row],[Course]]="mca",$D$21,$D$22)))</f>
        <v>55000</v>
      </c>
      <c r="O10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8250</v>
      </c>
      <c r="P10" s="1" t="s">
        <v>43</v>
      </c>
      <c r="Q10" s="1">
        <f>IF(Table1[[#This Row],[Transport]]="yes",$H$19,0)</f>
        <v>0</v>
      </c>
      <c r="R10" s="1" t="s">
        <v>33</v>
      </c>
      <c r="S10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22000</v>
      </c>
      <c r="T10">
        <f>(Table1[[#This Row],[Course fee]]-Table1[[#This Row],[Scholarship]] +Table1[[#This Row],[Transport fee]])-Table1[[#This Row],[Discount]]</f>
        <v>24750</v>
      </c>
    </row>
    <row r="11" spans="1:20" x14ac:dyDescent="0.35">
      <c r="A11" s="1">
        <v>8</v>
      </c>
      <c r="B11" s="1" t="s">
        <v>18</v>
      </c>
      <c r="C11" s="1">
        <v>78</v>
      </c>
      <c r="D11" s="1">
        <v>80</v>
      </c>
      <c r="E11" s="1">
        <v>82</v>
      </c>
      <c r="F11" s="1">
        <v>85</v>
      </c>
      <c r="G11" s="1">
        <v>78</v>
      </c>
      <c r="H11" s="1">
        <v>80</v>
      </c>
      <c r="I11" s="1">
        <v>82</v>
      </c>
      <c r="J11" s="1">
        <v>85</v>
      </c>
      <c r="K11" s="1">
        <f t="shared" si="0"/>
        <v>650</v>
      </c>
      <c r="L11" s="1">
        <f>(Table1[Total]/800)*100</f>
        <v>81.25</v>
      </c>
      <c r="M11" s="1" t="s">
        <v>28</v>
      </c>
      <c r="N11" s="1">
        <f>IF(Table1[[#This Row],[Course]]="bca",D26,IF(Table1[[#This Row],[Course]]="btech",$D$20,IF(Table1[[#This Row],[Course]]="mca",$D$21,$D$22)))</f>
        <v>80000</v>
      </c>
      <c r="O11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8000</v>
      </c>
      <c r="P11" s="1" t="s">
        <v>43</v>
      </c>
      <c r="Q11" s="1">
        <f>IF(Table1[[#This Row],[Transport]]="yes",$H$19,0)</f>
        <v>0</v>
      </c>
      <c r="R11" s="1" t="s">
        <v>32</v>
      </c>
      <c r="S11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24000</v>
      </c>
      <c r="T11">
        <f>(Table1[[#This Row],[Course fee]]-Table1[[#This Row],[Scholarship]] +Table1[[#This Row],[Transport fee]])-Table1[[#This Row],[Discount]]</f>
        <v>48000</v>
      </c>
    </row>
    <row r="12" spans="1:20" x14ac:dyDescent="0.35">
      <c r="A12" s="1">
        <v>9</v>
      </c>
      <c r="B12" s="1" t="s">
        <v>19</v>
      </c>
      <c r="C12" s="1">
        <v>85</v>
      </c>
      <c r="D12" s="1">
        <v>8</v>
      </c>
      <c r="E12" s="1">
        <v>90</v>
      </c>
      <c r="F12" s="1">
        <v>92</v>
      </c>
      <c r="G12" s="1">
        <v>85</v>
      </c>
      <c r="H12" s="1">
        <v>88</v>
      </c>
      <c r="I12" s="1">
        <v>90</v>
      </c>
      <c r="J12" s="1">
        <v>92</v>
      </c>
      <c r="K12" s="1">
        <f t="shared" si="0"/>
        <v>630</v>
      </c>
      <c r="L12" s="1">
        <f>(Table1[Total]/800)*100</f>
        <v>78.75</v>
      </c>
      <c r="M12" s="1" t="s">
        <v>23</v>
      </c>
      <c r="N12" s="1">
        <f>IF(Table1[[#This Row],[Course]]="bca",D27,IF(Table1[[#This Row],[Course]]="btech",$D$20,IF(Table1[[#This Row],[Course]]="mca",$D$21,$D$22)))</f>
        <v>0</v>
      </c>
      <c r="O12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0</v>
      </c>
      <c r="P12" s="1" t="s">
        <v>42</v>
      </c>
      <c r="Q12" s="1">
        <f>IF(Table1[[#This Row],[Transport]]="yes",$H$19,0)</f>
        <v>2000</v>
      </c>
      <c r="R12" s="1" t="s">
        <v>32</v>
      </c>
      <c r="S12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12">
        <f>(Table1[[#This Row],[Course fee]]-Table1[[#This Row],[Scholarship]] +Table1[[#This Row],[Transport fee]])-Table1[[#This Row],[Discount]]</f>
        <v>2000</v>
      </c>
    </row>
    <row r="13" spans="1:20" x14ac:dyDescent="0.35">
      <c r="A13" s="1">
        <v>10</v>
      </c>
      <c r="B13" s="1" t="s">
        <v>20</v>
      </c>
      <c r="C13" s="1">
        <v>92</v>
      </c>
      <c r="D13" s="1">
        <v>95</v>
      </c>
      <c r="E13" s="1">
        <v>98</v>
      </c>
      <c r="F13" s="1">
        <v>92</v>
      </c>
      <c r="G13" s="1">
        <v>92</v>
      </c>
      <c r="H13" s="1">
        <v>95</v>
      </c>
      <c r="I13" s="1">
        <v>98</v>
      </c>
      <c r="J13" s="1">
        <v>92</v>
      </c>
      <c r="K13" s="1">
        <f t="shared" si="0"/>
        <v>754</v>
      </c>
      <c r="L13" s="1">
        <f>(Table1[Total]/800)*100</f>
        <v>94.25</v>
      </c>
      <c r="M13" s="1" t="s">
        <v>27</v>
      </c>
      <c r="N13" s="1">
        <f>IF(Table1[[#This Row],[Course]]="bca",D28,IF(Table1[[#This Row],[Course]]="btech",$D$20,IF(Table1[[#This Row],[Course]]="mca",$D$21,$D$22)))</f>
        <v>80000</v>
      </c>
      <c r="O13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12000</v>
      </c>
      <c r="P13" s="1" t="s">
        <v>42</v>
      </c>
      <c r="Q13" s="1">
        <f>IF(Table1[[#This Row],[Transport]]="yes",$H$19,0)</f>
        <v>2000</v>
      </c>
      <c r="R13" s="1" t="s">
        <v>34</v>
      </c>
      <c r="S13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13">
        <f>(Table1[[#This Row],[Course fee]]-Table1[[#This Row],[Scholarship]] +Table1[[#This Row],[Transport fee]])-Table1[[#This Row],[Discount]]</f>
        <v>70000</v>
      </c>
    </row>
    <row r="14" spans="1:20" x14ac:dyDescent="0.35">
      <c r="A14" s="1">
        <v>11</v>
      </c>
      <c r="B14" s="1" t="s">
        <v>21</v>
      </c>
      <c r="C14" s="1">
        <v>5</v>
      </c>
      <c r="D14" s="1">
        <v>10</v>
      </c>
      <c r="E14" s="1">
        <v>8</v>
      </c>
      <c r="F14" s="1">
        <v>6</v>
      </c>
      <c r="G14" s="1">
        <v>7</v>
      </c>
      <c r="H14" s="1">
        <v>5</v>
      </c>
      <c r="I14" s="1">
        <v>10</v>
      </c>
      <c r="J14" s="1">
        <v>8</v>
      </c>
      <c r="K14" s="1">
        <f t="shared" si="0"/>
        <v>59</v>
      </c>
      <c r="L14" s="1">
        <f>(Table1[Total]/800)*100</f>
        <v>7.375</v>
      </c>
      <c r="M14" s="1" t="s">
        <v>28</v>
      </c>
      <c r="N14" s="1">
        <f>IF(Table1[[#This Row],[Course]]="bca",D29,IF(Table1[[#This Row],[Course]]="btech",$D$20,IF(Table1[[#This Row],[Course]]="mca",$D$21,$D$22)))</f>
        <v>80000</v>
      </c>
      <c r="O14" s="1">
        <f>IF(Table1[[#This Row],[Percentage]]&gt;=95,Table1[[#This Row],[Course fee]]*$A$18,IF(Table1[[#This Row],[Percentage]]&gt;=85,Table1[[#This Row],[Course fee]]*$A$19,IF(Table1[[#This Row],[Percentage]]&gt;=75,Table1[[#This Row],[Course fee]]*$A$20,IF(Table1[[#This Row],[Percentage]]&gt;=65,Table1[[#This Row],[Course fee]]*$A$21,))))</f>
        <v>0</v>
      </c>
      <c r="P14" s="1" t="s">
        <v>42</v>
      </c>
      <c r="Q14" s="1">
        <f>IF(Table1[[#This Row],[Transport]]="yes",$H$19,0)</f>
        <v>2000</v>
      </c>
      <c r="R14" s="1" t="s">
        <v>34</v>
      </c>
      <c r="S14" s="4">
        <f>IF(Table1[[#This Row],[Category]]=$P$18,$Q$18*Table1[[#This Row],[Course fee]],IF(Table1[[#This Row],[Category]]=$P$19,$Q$19*Table1[[#This Row],[Course fee]],IF(Table1[[#This Row],[Category]]=$P$20,$Q$20*Table1[[#This Row],[Course fee]],IF(Table1[[#This Row],[Category]]=$P$21,$Q$21*Table1[[#This Row],[Course fee]]))))</f>
        <v>0</v>
      </c>
      <c r="T14">
        <f>(Table1[[#This Row],[Course fee]]-Table1[[#This Row],[Scholarship]] +Table1[[#This Row],[Transport fee]])-Table1[[#This Row],[Discount]]</f>
        <v>82000</v>
      </c>
    </row>
    <row r="15" spans="1:2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8" spans="1:19" x14ac:dyDescent="0.35">
      <c r="A18" s="2">
        <v>0.2</v>
      </c>
      <c r="B18" s="11" t="s">
        <v>25</v>
      </c>
      <c r="C18" s="12" t="s">
        <v>26</v>
      </c>
      <c r="D18" s="12" t="s">
        <v>29</v>
      </c>
      <c r="E18" s="12"/>
      <c r="F18" s="13" t="s">
        <v>30</v>
      </c>
      <c r="G18" s="13" t="s">
        <v>9</v>
      </c>
      <c r="H18" s="3" t="s">
        <v>35</v>
      </c>
      <c r="K18" s="9"/>
      <c r="L18" s="15" t="s">
        <v>41</v>
      </c>
      <c r="M18" s="16">
        <v>0.95</v>
      </c>
      <c r="P18" s="6" t="s">
        <v>31</v>
      </c>
      <c r="Q18" s="7">
        <v>0.5</v>
      </c>
      <c r="S18" s="5" t="s">
        <v>42</v>
      </c>
    </row>
    <row r="19" spans="1:19" x14ac:dyDescent="0.35">
      <c r="A19" s="2">
        <v>0.15</v>
      </c>
      <c r="B19" s="11" t="s">
        <v>36</v>
      </c>
      <c r="C19" s="12" t="s">
        <v>23</v>
      </c>
      <c r="D19" s="12">
        <v>50000</v>
      </c>
      <c r="E19" s="12"/>
      <c r="F19" s="13" t="s">
        <v>31</v>
      </c>
      <c r="G19" s="14">
        <v>0.5</v>
      </c>
      <c r="H19" s="3">
        <v>2000</v>
      </c>
      <c r="K19" s="9"/>
      <c r="L19" s="15" t="s">
        <v>41</v>
      </c>
      <c r="M19" s="16">
        <v>0.85</v>
      </c>
      <c r="P19" s="6" t="s">
        <v>33</v>
      </c>
      <c r="Q19" s="7">
        <v>0.4</v>
      </c>
      <c r="S19" s="5" t="s">
        <v>43</v>
      </c>
    </row>
    <row r="20" spans="1:19" x14ac:dyDescent="0.35">
      <c r="A20" s="2">
        <v>0.1</v>
      </c>
      <c r="B20" s="11" t="s">
        <v>37</v>
      </c>
      <c r="C20" s="12" t="s">
        <v>27</v>
      </c>
      <c r="D20" s="12">
        <v>70000</v>
      </c>
      <c r="E20" s="12"/>
      <c r="F20" s="13" t="s">
        <v>32</v>
      </c>
      <c r="G20" s="14">
        <v>0.4</v>
      </c>
      <c r="K20" s="9"/>
      <c r="L20" s="15" t="s">
        <v>41</v>
      </c>
      <c r="M20" s="16">
        <v>0.75</v>
      </c>
      <c r="P20" s="6" t="s">
        <v>32</v>
      </c>
      <c r="Q20" s="7">
        <v>0.3</v>
      </c>
    </row>
    <row r="21" spans="1:19" x14ac:dyDescent="0.35">
      <c r="A21" s="2">
        <v>7.0000000000000007E-2</v>
      </c>
      <c r="B21" s="11" t="s">
        <v>38</v>
      </c>
      <c r="C21" s="12" t="s">
        <v>24</v>
      </c>
      <c r="D21" s="12">
        <v>55000</v>
      </c>
      <c r="E21" s="12"/>
      <c r="F21" s="13" t="s">
        <v>33</v>
      </c>
      <c r="G21" s="14">
        <v>0.3</v>
      </c>
      <c r="K21" s="9"/>
      <c r="L21" s="15" t="s">
        <v>41</v>
      </c>
      <c r="M21" s="16">
        <v>0.65</v>
      </c>
      <c r="P21" s="6" t="s">
        <v>34</v>
      </c>
      <c r="Q21" s="7">
        <v>0</v>
      </c>
    </row>
    <row r="22" spans="1:19" x14ac:dyDescent="0.35">
      <c r="B22" s="11" t="s">
        <v>39</v>
      </c>
      <c r="C22" s="12" t="s">
        <v>28</v>
      </c>
      <c r="D22" s="12">
        <v>80000</v>
      </c>
      <c r="E22" s="12"/>
      <c r="F22" s="13" t="s">
        <v>34</v>
      </c>
      <c r="G22" s="14">
        <v>0</v>
      </c>
      <c r="P22" s="6"/>
      <c r="Q22" s="6"/>
    </row>
  </sheetData>
  <phoneticPr fontId="2" type="noConversion"/>
  <dataValidations count="4">
    <dataValidation type="list" allowBlank="1" showInputMessage="1" showErrorMessage="1" sqref="M4:M14">
      <formula1>$C$19:$C$22</formula1>
    </dataValidation>
    <dataValidation type="list" allowBlank="1" showInputMessage="1" showErrorMessage="1" sqref="R4:R14">
      <formula1>$F$19:$F$22</formula1>
    </dataValidation>
    <dataValidation type="list" allowBlank="1" showInputMessage="1" showErrorMessage="1" sqref="S18">
      <formula1>$P$19:$P$20</formula1>
    </dataValidation>
    <dataValidation type="list" allowBlank="1" showInputMessage="1" showErrorMessage="1" sqref="P4:P14">
      <formula1>$S$18:$S$19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Riya Yadav</cp:lastModifiedBy>
  <dcterms:created xsi:type="dcterms:W3CDTF">2024-03-05T16:04:06Z</dcterms:created>
  <dcterms:modified xsi:type="dcterms:W3CDTF">2024-03-06T14:47:19Z</dcterms:modified>
</cp:coreProperties>
</file>