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"/>
    </mc:Choice>
  </mc:AlternateContent>
  <xr:revisionPtr revIDLastSave="0" documentId="13_ncr:1_{3ED328DA-7EB4-43E4-9FD4-09610D95DFB8}" xr6:coauthVersionLast="47" xr6:coauthVersionMax="47" xr10:uidLastSave="{00000000-0000-0000-0000-000000000000}"/>
  <bookViews>
    <workbookView xWindow="-108" yWindow="-108" windowWidth="23256" windowHeight="12456" activeTab="4" xr2:uid="{C8A634E0-2218-4F2D-9126-D94A1B0F0A7F}"/>
  </bookViews>
  <sheets>
    <sheet name="Status" sheetId="1" r:id="rId1"/>
    <sheet name="Grades" sheetId="7" r:id="rId2"/>
    <sheet name="PREPrimary" sheetId="9" r:id="rId3"/>
    <sheet name="TPLANS" sheetId="5" r:id="rId4"/>
    <sheet name="Remove" sheetId="8" r:id="rId5"/>
    <sheet name="Sheet3" sheetId="14" r:id="rId6"/>
    <sheet name="Sheet4" sheetId="15" r:id="rId7"/>
    <sheet name="Sheet5" sheetId="16" r:id="rId8"/>
    <sheet name="Sheet6" sheetId="17" r:id="rId9"/>
    <sheet name="Sheet7" sheetId="18" r:id="rId10"/>
    <sheet name="Sheet2" sheetId="11" r:id="rId11"/>
    <sheet name="daily" sheetId="12" r:id="rId12"/>
    <sheet name="weekly" sheetId="13" r:id="rId13"/>
  </sheets>
  <definedNames>
    <definedName name="_xlnm._FilterDatabase" localSheetId="0" hidden="1">Status!$A$1:$E$68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2" l="1"/>
  <c r="K3" i="11"/>
  <c r="K4" i="11"/>
  <c r="K5" i="11"/>
  <c r="K2" i="11"/>
  <c r="I5" i="11"/>
  <c r="G5" i="11"/>
  <c r="H5" i="11" s="1"/>
  <c r="J5" i="11" s="1"/>
  <c r="D5" i="11"/>
  <c r="R9" i="13"/>
  <c r="Y19" i="13"/>
  <c r="W19" i="13"/>
  <c r="U19" i="13"/>
  <c r="S19" i="13"/>
  <c r="R19" i="13"/>
  <c r="Y18" i="13"/>
  <c r="W18" i="13"/>
  <c r="U18" i="13"/>
  <c r="S18" i="13"/>
  <c r="R18" i="13"/>
  <c r="Y17" i="13"/>
  <c r="W17" i="13"/>
  <c r="U17" i="13"/>
  <c r="S17" i="13"/>
  <c r="R17" i="13"/>
  <c r="Y16" i="13"/>
  <c r="W16" i="13"/>
  <c r="U16" i="13"/>
  <c r="S16" i="13"/>
  <c r="R16" i="13"/>
  <c r="Y15" i="13"/>
  <c r="W15" i="13"/>
  <c r="U15" i="13"/>
  <c r="S15" i="13"/>
  <c r="R15" i="13"/>
  <c r="Y14" i="13"/>
  <c r="W14" i="13"/>
  <c r="U14" i="13"/>
  <c r="S14" i="13"/>
  <c r="R14" i="13"/>
  <c r="Y13" i="13"/>
  <c r="W13" i="13"/>
  <c r="U13" i="13"/>
  <c r="S13" i="13"/>
  <c r="R13" i="13"/>
  <c r="Y12" i="13"/>
  <c r="W12" i="13"/>
  <c r="U12" i="13"/>
  <c r="S12" i="13"/>
  <c r="R12" i="13"/>
  <c r="Y11" i="13"/>
  <c r="W11" i="13"/>
  <c r="U11" i="13"/>
  <c r="S11" i="13"/>
  <c r="R11" i="13"/>
  <c r="Y10" i="13"/>
  <c r="W10" i="13"/>
  <c r="U10" i="13"/>
  <c r="S10" i="13"/>
  <c r="R10" i="13"/>
  <c r="Y9" i="13"/>
  <c r="W9" i="13"/>
  <c r="U9" i="13"/>
  <c r="S9" i="13"/>
  <c r="Y8" i="13"/>
  <c r="W8" i="13"/>
  <c r="U8" i="13"/>
  <c r="S8" i="13"/>
  <c r="R8" i="13"/>
  <c r="Y7" i="13"/>
  <c r="W7" i="13"/>
  <c r="U7" i="13"/>
  <c r="S7" i="13"/>
  <c r="R7" i="13"/>
  <c r="Y6" i="13"/>
  <c r="W6" i="13"/>
  <c r="U6" i="13"/>
  <c r="S6" i="13"/>
  <c r="R6" i="13"/>
  <c r="Y5" i="13"/>
  <c r="W5" i="13"/>
  <c r="U5" i="13"/>
  <c r="S5" i="13"/>
  <c r="R5" i="13"/>
  <c r="Y4" i="13"/>
  <c r="W4" i="13"/>
  <c r="U4" i="13"/>
  <c r="S4" i="13"/>
  <c r="R4" i="13"/>
  <c r="S16" i="12"/>
  <c r="S15" i="12"/>
  <c r="S14" i="12"/>
  <c r="S13" i="12"/>
  <c r="S12" i="12"/>
  <c r="S10" i="12"/>
  <c r="S9" i="12"/>
  <c r="S8" i="12"/>
  <c r="S7" i="12"/>
  <c r="S6" i="12"/>
  <c r="S5" i="12"/>
  <c r="S11" i="12"/>
  <c r="S17" i="12"/>
  <c r="S18" i="12"/>
  <c r="S19" i="12"/>
  <c r="S4" i="12"/>
  <c r="T5" i="12"/>
  <c r="V5" i="12"/>
  <c r="X5" i="12"/>
  <c r="Z5" i="12"/>
  <c r="T6" i="12"/>
  <c r="V6" i="12"/>
  <c r="X6" i="12"/>
  <c r="Z6" i="12"/>
  <c r="T7" i="12"/>
  <c r="U7" i="12" s="1"/>
  <c r="V7" i="12"/>
  <c r="X7" i="12"/>
  <c r="Z7" i="12"/>
  <c r="T8" i="12"/>
  <c r="V8" i="12"/>
  <c r="X8" i="12"/>
  <c r="Z8" i="12"/>
  <c r="T9" i="12"/>
  <c r="V9" i="12"/>
  <c r="X9" i="12"/>
  <c r="Z9" i="12"/>
  <c r="T10" i="12"/>
  <c r="V10" i="12"/>
  <c r="X10" i="12"/>
  <c r="Z10" i="12"/>
  <c r="T11" i="12"/>
  <c r="V11" i="12"/>
  <c r="X11" i="12"/>
  <c r="Z11" i="12"/>
  <c r="T12" i="12"/>
  <c r="V12" i="12"/>
  <c r="X12" i="12"/>
  <c r="Z12" i="12"/>
  <c r="T13" i="12"/>
  <c r="V13" i="12"/>
  <c r="X13" i="12"/>
  <c r="Z13" i="12"/>
  <c r="T14" i="12"/>
  <c r="V14" i="12"/>
  <c r="X14" i="12"/>
  <c r="Z14" i="12"/>
  <c r="T15" i="12"/>
  <c r="V15" i="12"/>
  <c r="X15" i="12"/>
  <c r="Z15" i="12"/>
  <c r="T16" i="12"/>
  <c r="V16" i="12"/>
  <c r="X16" i="12"/>
  <c r="Z16" i="12"/>
  <c r="T17" i="12"/>
  <c r="V17" i="12"/>
  <c r="X17" i="12"/>
  <c r="Z17" i="12"/>
  <c r="T18" i="12"/>
  <c r="V18" i="12"/>
  <c r="X18" i="12"/>
  <c r="Z18" i="12"/>
  <c r="T19" i="12"/>
  <c r="V19" i="12"/>
  <c r="X19" i="12"/>
  <c r="Z19" i="12"/>
  <c r="Z4" i="12"/>
  <c r="X4" i="12"/>
  <c r="V4" i="12"/>
  <c r="T4" i="1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U5" i="12" l="1"/>
  <c r="I4" i="11"/>
  <c r="G4" i="11"/>
  <c r="H4" i="11" s="1"/>
  <c r="D4" i="11"/>
  <c r="I3" i="11"/>
  <c r="G3" i="11"/>
  <c r="H3" i="11" s="1"/>
  <c r="D3" i="11"/>
  <c r="I2" i="11"/>
  <c r="G2" i="11"/>
  <c r="H2" i="11" s="1"/>
  <c r="D2" i="11"/>
  <c r="J2" i="11" l="1"/>
  <c r="J4" i="11"/>
  <c r="J3" i="11"/>
  <c r="G3" i="8" l="1"/>
  <c r="G4" i="8" s="1"/>
  <c r="G5" i="8" s="1"/>
  <c r="G6" i="8" s="1"/>
  <c r="C26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9" i="8" s="1"/>
  <c r="C40" i="8" s="1"/>
  <c r="C41" i="8" s="1"/>
  <c r="C42" i="8" s="1"/>
  <c r="C43" i="8" s="1"/>
  <c r="C4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2" i="8" s="1"/>
  <c r="A33" i="8" s="1"/>
  <c r="A34" i="8" s="1"/>
  <c r="A35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J3" i="7"/>
  <c r="J4" i="7" s="1"/>
  <c r="J5" i="7" s="1"/>
  <c r="J6" i="7" s="1"/>
  <c r="M5" i="5"/>
  <c r="M8" i="5"/>
  <c r="M11" i="5"/>
  <c r="M14" i="5"/>
  <c r="M17" i="5"/>
  <c r="L3" i="5"/>
  <c r="Q3" i="5"/>
  <c r="R3" i="5" s="1"/>
  <c r="P3" i="5"/>
  <c r="O3" i="5"/>
  <c r="N3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A3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6" i="8" l="1"/>
  <c r="A37" i="8" s="1"/>
  <c r="A38" i="8" s="1"/>
  <c r="A39" i="8" s="1"/>
  <c r="A40" i="8" s="1"/>
  <c r="A41" i="8" s="1"/>
  <c r="A42" i="8" s="1"/>
  <c r="A43" i="8" s="1"/>
  <c r="A44" i="8" s="1"/>
  <c r="A45" i="8" s="1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N17" i="5"/>
</calcChain>
</file>

<file path=xl/sharedStrings.xml><?xml version="1.0" encoding="utf-8"?>
<sst xmlns="http://schemas.openxmlformats.org/spreadsheetml/2006/main" count="607" uniqueCount="259">
  <si>
    <t>Centers</t>
  </si>
  <si>
    <t>Promotions</t>
  </si>
  <si>
    <t>Nagaram</t>
  </si>
  <si>
    <t>Dammaiguda</t>
  </si>
  <si>
    <t>Bowenpally</t>
  </si>
  <si>
    <t>Gajularamam</t>
  </si>
  <si>
    <t>Seethamadhara</t>
  </si>
  <si>
    <t>SriNagar</t>
  </si>
  <si>
    <t>Kothapet</t>
  </si>
  <si>
    <t>Suncity</t>
  </si>
  <si>
    <t>Gachibowli</t>
  </si>
  <si>
    <t>Vasantnagar</t>
  </si>
  <si>
    <t>Yapral</t>
  </si>
  <si>
    <t>Medipally</t>
  </si>
  <si>
    <t>Hafeezpet</t>
  </si>
  <si>
    <t>Kompally</t>
  </si>
  <si>
    <t>Siddipet</t>
  </si>
  <si>
    <t>Nirmal</t>
  </si>
  <si>
    <t>Manikonda</t>
  </si>
  <si>
    <t>Nizampet</t>
  </si>
  <si>
    <t>Ameerpet</t>
  </si>
  <si>
    <t>Tadepalli</t>
  </si>
  <si>
    <t>Nallagandla</t>
  </si>
  <si>
    <t>PadmaRaoNagar</t>
  </si>
  <si>
    <t>Defence colony</t>
  </si>
  <si>
    <t>Narasapuram</t>
  </si>
  <si>
    <t>Malkajgiri</t>
  </si>
  <si>
    <t>HMTSwarnapuri</t>
  </si>
  <si>
    <t>VivekaNandaNagar</t>
  </si>
  <si>
    <t>Bandlaguda</t>
  </si>
  <si>
    <t>Adilabad</t>
  </si>
  <si>
    <t>Kurnool</t>
  </si>
  <si>
    <t>Thumkunta</t>
  </si>
  <si>
    <t>Beeramguda</t>
  </si>
  <si>
    <t>Warangal</t>
  </si>
  <si>
    <t>Patamata</t>
  </si>
  <si>
    <t>Ballari</t>
  </si>
  <si>
    <t>Done</t>
  </si>
  <si>
    <t>S.No</t>
  </si>
  <si>
    <t>ASRaonagar</t>
  </si>
  <si>
    <t>HMT Shatavahana</t>
  </si>
  <si>
    <t>WestMarrepally</t>
  </si>
  <si>
    <t>Uppal</t>
  </si>
  <si>
    <t>Kondapur</t>
  </si>
  <si>
    <t>KPHB Phase V</t>
  </si>
  <si>
    <t>Karimnagar</t>
  </si>
  <si>
    <t>NallaKunta</t>
  </si>
  <si>
    <t>Ameenpur</t>
  </si>
  <si>
    <t>Bowrampet</t>
  </si>
  <si>
    <t>Deeptisrinagar</t>
  </si>
  <si>
    <t>Chandanagar</t>
  </si>
  <si>
    <t>Alkapur</t>
  </si>
  <si>
    <t>Pragathi Nagar</t>
  </si>
  <si>
    <t>Sullurpeta</t>
  </si>
  <si>
    <t>Shantinagar</t>
  </si>
  <si>
    <t>Mayurinagar</t>
  </si>
  <si>
    <t>Banjara Hills</t>
  </si>
  <si>
    <t>Madanepalli</t>
  </si>
  <si>
    <t>Ranasthalam</t>
  </si>
  <si>
    <t>PaschimVihar</t>
  </si>
  <si>
    <t>Gandhinagar</t>
  </si>
  <si>
    <t>WorldSchool</t>
  </si>
  <si>
    <t>Neotown</t>
  </si>
  <si>
    <t>NEW</t>
  </si>
  <si>
    <t>Tadepalligudem</t>
  </si>
  <si>
    <t>Kokapet</t>
  </si>
  <si>
    <t>Mangalgiri</t>
  </si>
  <si>
    <t>Financial Dist</t>
  </si>
  <si>
    <t>Vanasthalipuram</t>
  </si>
  <si>
    <t>Location</t>
  </si>
  <si>
    <t>Telangana</t>
  </si>
  <si>
    <t>Karnataka</t>
  </si>
  <si>
    <t>Andhrapradesh</t>
  </si>
  <si>
    <t>Delhi</t>
  </si>
  <si>
    <t>Bhaktapur</t>
  </si>
  <si>
    <t>Dhungeadda</t>
  </si>
  <si>
    <t>Thankot</t>
  </si>
  <si>
    <t>Nepal</t>
  </si>
  <si>
    <t>City</t>
  </si>
  <si>
    <t>Hyd</t>
  </si>
  <si>
    <t>NR</t>
  </si>
  <si>
    <t>Subject</t>
  </si>
  <si>
    <t>Eng</t>
  </si>
  <si>
    <t>Gr1</t>
  </si>
  <si>
    <t>Chapters</t>
  </si>
  <si>
    <t>Ch1</t>
  </si>
  <si>
    <t>Ch2</t>
  </si>
  <si>
    <t>Gr2</t>
  </si>
  <si>
    <t>Gr3</t>
  </si>
  <si>
    <t>Gr4</t>
  </si>
  <si>
    <t>Gr5</t>
  </si>
  <si>
    <t>Total</t>
  </si>
  <si>
    <t>Ch3</t>
  </si>
  <si>
    <t>Tots</t>
  </si>
  <si>
    <t>Nursery</t>
  </si>
  <si>
    <t>Jr.KG</t>
  </si>
  <si>
    <t>Sr.KG</t>
  </si>
  <si>
    <t>Maths</t>
  </si>
  <si>
    <t>Evs</t>
  </si>
  <si>
    <t>Teaching Plan files for 2024</t>
  </si>
  <si>
    <t>Ict</t>
  </si>
  <si>
    <t>Hindi</t>
  </si>
  <si>
    <t>TOTAL</t>
  </si>
  <si>
    <t>Month</t>
  </si>
  <si>
    <t>Sir, Fee not willing to share due to Taxation</t>
  </si>
  <si>
    <t>Sithammadhara</t>
  </si>
  <si>
    <t>Thankoat</t>
  </si>
  <si>
    <t>Pragathinagar</t>
  </si>
  <si>
    <t>Hospet</t>
  </si>
  <si>
    <t>Bhakthapur</t>
  </si>
  <si>
    <t>HMT Swarnapuri</t>
  </si>
  <si>
    <t>Narsapur</t>
  </si>
  <si>
    <t>Paschim Vihar</t>
  </si>
  <si>
    <t>TadepalliGudem</t>
  </si>
  <si>
    <t>NeoTown</t>
  </si>
  <si>
    <t>Mangalagiri</t>
  </si>
  <si>
    <t>Beerumguda</t>
  </si>
  <si>
    <t>HMT Sathavahana</t>
  </si>
  <si>
    <t>Srinagar Colony</t>
  </si>
  <si>
    <t>Padmarao Nagar</t>
  </si>
  <si>
    <t>Aminpur</t>
  </si>
  <si>
    <t>Removed</t>
  </si>
  <si>
    <t>Marredpally</t>
  </si>
  <si>
    <t>Ballary</t>
  </si>
  <si>
    <t xml:space="preserve">Hafizpet </t>
  </si>
  <si>
    <t>Sakalya</t>
  </si>
  <si>
    <t>Gajularamaram</t>
  </si>
  <si>
    <t>Tarnaka</t>
  </si>
  <si>
    <t>Florets</t>
  </si>
  <si>
    <t>Defence Colony</t>
  </si>
  <si>
    <t>kurnool</t>
  </si>
  <si>
    <t>Sullurpet</t>
  </si>
  <si>
    <t>Nallakunta</t>
  </si>
  <si>
    <t>Mallakajgiri</t>
  </si>
  <si>
    <t>Vasanthnagar</t>
  </si>
  <si>
    <t>Vivekanandanagar</t>
  </si>
  <si>
    <t>A. S. Rao Nagar</t>
  </si>
  <si>
    <t>Kadapa</t>
  </si>
  <si>
    <t>IFWS</t>
  </si>
  <si>
    <t>Madanapalli</t>
  </si>
  <si>
    <t>Grades</t>
  </si>
  <si>
    <t>IRIS FLORETS</t>
  </si>
  <si>
    <t>PuliVendala</t>
  </si>
  <si>
    <t>(Given to Abdulhadi)</t>
  </si>
  <si>
    <t>Uganda</t>
  </si>
  <si>
    <t>Iris early years</t>
  </si>
  <si>
    <t>IEYears</t>
  </si>
  <si>
    <t>Tirupati</t>
  </si>
  <si>
    <t>IRIS FLORETS &amp; SAKALYA</t>
  </si>
  <si>
    <t>World School</t>
  </si>
  <si>
    <t>August</t>
  </si>
  <si>
    <t>Path</t>
  </si>
  <si>
    <t>Events</t>
  </si>
  <si>
    <t>Preprimary</t>
  </si>
  <si>
    <t>Independence Day</t>
  </si>
  <si>
    <t>Rakshabandhan</t>
  </si>
  <si>
    <t xml:space="preserve">Sri Krishna Janmashtami </t>
  </si>
  <si>
    <t>Theme 3 Animal World</t>
  </si>
  <si>
    <t>Freedom Fighters Awareness Week</t>
  </si>
  <si>
    <t>Friendship Day</t>
  </si>
  <si>
    <t>Monthly syllabus</t>
  </si>
  <si>
    <t>Day Plans</t>
  </si>
  <si>
    <t>Yes</t>
  </si>
  <si>
    <t>Juniors</t>
  </si>
  <si>
    <t>Seniors</t>
  </si>
  <si>
    <t>Activity Sheets</t>
  </si>
  <si>
    <t>No</t>
  </si>
  <si>
    <t>Home-&gt;Course Management-&gt;Teaching Plans-&gt; (Select grade)</t>
  </si>
  <si>
    <t>Home-&gt;StaffWall-&gt;2024-25 PP Events-&gt;</t>
  </si>
  <si>
    <t>Uploaded Date</t>
  </si>
  <si>
    <t>19th July 2024</t>
  </si>
  <si>
    <t>18th July 2024</t>
  </si>
  <si>
    <t>Term 1 Syllabus &amp; TT</t>
  </si>
  <si>
    <t>Home-&gt;StaffWall-&gt;2024-2025-&gt;PrePrimary Term 1 Syllabus &amp; TT</t>
  </si>
  <si>
    <t>15th July 2024</t>
  </si>
  <si>
    <t>Upload Date</t>
  </si>
  <si>
    <t>Not willing to share Fee</t>
  </si>
  <si>
    <t>Fee not willing to share</t>
  </si>
  <si>
    <t>NA</t>
  </si>
  <si>
    <t>40 by this month</t>
  </si>
  <si>
    <t>128+86 by this month</t>
  </si>
  <si>
    <t>Requesting other Center # to check how good</t>
  </si>
  <si>
    <t>They'll try in Kokapet/not happpy wth Mcb Srvs</t>
  </si>
  <si>
    <t>ACMR</t>
  </si>
  <si>
    <t>SOFI</t>
  </si>
  <si>
    <t>Photronics</t>
  </si>
  <si>
    <t>plab</t>
  </si>
  <si>
    <t>gitlab</t>
  </si>
  <si>
    <t>celsius</t>
  </si>
  <si>
    <t>celh</t>
  </si>
  <si>
    <t>confluent</t>
  </si>
  <si>
    <t>cflt</t>
  </si>
  <si>
    <t>indie semiconductor</t>
  </si>
  <si>
    <t>indi</t>
  </si>
  <si>
    <t>navitas</t>
  </si>
  <si>
    <t>nvts</t>
  </si>
  <si>
    <t>visa</t>
  </si>
  <si>
    <t>v</t>
  </si>
  <si>
    <t>AMZN</t>
  </si>
  <si>
    <t>lululemon</t>
  </si>
  <si>
    <t>and ios issue for chats</t>
  </si>
  <si>
    <t>Spoke</t>
  </si>
  <si>
    <t>BAL</t>
  </si>
  <si>
    <t>By Mid Sep UDISE/Sir said</t>
  </si>
  <si>
    <t>Spoke woried abt data, calling for admissions</t>
  </si>
  <si>
    <t>Not interested</t>
  </si>
  <si>
    <t>Sent template file, waiting for dir update</t>
  </si>
  <si>
    <t>31st msg/call</t>
  </si>
  <si>
    <t>Template given / NA</t>
  </si>
  <si>
    <t>Not required Dimple Mam Spoke</t>
  </si>
  <si>
    <t>Visit 21st Sep</t>
  </si>
  <si>
    <t>template shared</t>
  </si>
  <si>
    <t>Yellow</t>
  </si>
  <si>
    <t>Later</t>
  </si>
  <si>
    <t>Spoke to Shivani Mam check on 12th sep</t>
  </si>
  <si>
    <t>Shared Template 9th sep</t>
  </si>
  <si>
    <t>Check 12th Sep</t>
  </si>
  <si>
    <t>Ready</t>
  </si>
  <si>
    <t>sent again 19 sep</t>
  </si>
  <si>
    <t>Name</t>
  </si>
  <si>
    <t>PB</t>
  </si>
  <si>
    <t>AQ</t>
  </si>
  <si>
    <t>Amt</t>
  </si>
  <si>
    <t>CP</t>
  </si>
  <si>
    <t>Qty to pur</t>
  </si>
  <si>
    <t>Tot Amt</t>
  </si>
  <si>
    <t>Tot Qty</t>
  </si>
  <si>
    <t>New Avg</t>
  </si>
  <si>
    <t>AWL</t>
  </si>
  <si>
    <t>Graphite</t>
  </si>
  <si>
    <t>Tanla</t>
  </si>
  <si>
    <t>Motherson</t>
  </si>
  <si>
    <t>RVNL</t>
  </si>
  <si>
    <t>VOLTAS</t>
  </si>
  <si>
    <t>200sma, uptrend, below 40rsi</t>
  </si>
  <si>
    <t>PCBL</t>
  </si>
  <si>
    <t>HSCL</t>
  </si>
  <si>
    <t>GLENMARK</t>
  </si>
  <si>
    <t>QUESS</t>
  </si>
  <si>
    <t>Qty</t>
  </si>
  <si>
    <t>ARAvindfash</t>
  </si>
  <si>
    <t>piind</t>
  </si>
  <si>
    <t>smspharma</t>
  </si>
  <si>
    <t>symphony</t>
  </si>
  <si>
    <t>matrimony</t>
  </si>
  <si>
    <t>vishnu</t>
  </si>
  <si>
    <t>hilmil daily</t>
  </si>
  <si>
    <t>hilmil weekly</t>
  </si>
  <si>
    <t>Dec</t>
  </si>
  <si>
    <t>Reliance</t>
  </si>
  <si>
    <t>IRCTC</t>
  </si>
  <si>
    <t>Grindwell</t>
  </si>
  <si>
    <t>dpwires</t>
  </si>
  <si>
    <t>goldtech</t>
  </si>
  <si>
    <t>rosellind</t>
  </si>
  <si>
    <t>3L</t>
  </si>
  <si>
    <t>45M</t>
  </si>
  <si>
    <t>wipro</t>
  </si>
  <si>
    <t>Cprofit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</si>
</sst>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0" fillId="5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" xfId="0" applyBorder="1"/>
    <xf numFmtId="0" fontId="0" fillId="5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" fontId="0" fillId="0" borderId="1" xfId="0" applyNumberFormat="1" applyBorder="1"/>
    <xf numFmtId="16" fontId="0" fillId="0" borderId="1" xfId="0" applyNumberFormat="1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0" fillId="11" borderId="1" xfId="0" applyFill="1" applyBorder="1"/>
    <xf numFmtId="0" fontId="0" fillId="14" borderId="1" xfId="0" applyFill="1" applyBorder="1"/>
    <xf numFmtId="9" fontId="0" fillId="11" borderId="1" xfId="0" applyNumberFormat="1" applyFill="1" applyBorder="1" applyAlignment="1">
      <alignment horizontal="center"/>
    </xf>
    <xf numFmtId="9" fontId="0" fillId="11" borderId="1" xfId="0" applyNumberFormat="1" applyFill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A7E6-5624-44CB-AEE8-8B4D16294A37}">
  <dimension ref="A1:J102"/>
  <sheetViews>
    <sheetView workbookViewId="0">
      <pane ySplit="1" topLeftCell="A47" activePane="bottomLeft" state="frozen"/>
      <selection pane="bottomLeft" activeCell="F68" sqref="F68"/>
    </sheetView>
  </sheetViews>
  <sheetFormatPr defaultColWidth="9.109375" defaultRowHeight="14.4" x14ac:dyDescent="0.3"/>
  <cols>
    <col min="1" max="1" width="5.109375" style="4" bestFit="1" customWidth="1"/>
    <col min="2" max="2" width="18.109375" style="4" bestFit="1" customWidth="1"/>
    <col min="3" max="3" width="14.6640625" style="4" bestFit="1" customWidth="1"/>
    <col min="4" max="4" width="14.6640625" style="4" customWidth="1"/>
    <col min="5" max="5" width="10.44140625" style="4" bestFit="1" customWidth="1"/>
    <col min="6" max="6" width="39.6640625" style="4" bestFit="1" customWidth="1"/>
    <col min="7" max="7" width="19.109375" style="4" bestFit="1" customWidth="1"/>
    <col min="8" max="8" width="36.5546875" style="4" customWidth="1"/>
    <col min="9" max="9" width="20" style="4" bestFit="1" customWidth="1"/>
    <col min="10" max="16384" width="9.109375" style="4"/>
  </cols>
  <sheetData>
    <row r="1" spans="1:8" x14ac:dyDescent="0.3">
      <c r="A1" s="2" t="s">
        <v>38</v>
      </c>
      <c r="B1" s="2" t="s">
        <v>0</v>
      </c>
      <c r="C1" s="2" t="s">
        <v>69</v>
      </c>
      <c r="D1" s="2" t="s">
        <v>78</v>
      </c>
      <c r="E1" s="2" t="s">
        <v>1</v>
      </c>
      <c r="F1" s="4" t="s">
        <v>37</v>
      </c>
      <c r="G1" s="4" t="s">
        <v>202</v>
      </c>
    </row>
    <row r="2" spans="1:8" x14ac:dyDescent="0.3">
      <c r="A2" s="10">
        <v>1</v>
      </c>
      <c r="B2" s="6" t="s">
        <v>61</v>
      </c>
      <c r="C2" s="6" t="s">
        <v>70</v>
      </c>
      <c r="D2" s="6" t="s">
        <v>79</v>
      </c>
      <c r="E2" s="6" t="s">
        <v>37</v>
      </c>
      <c r="F2" s="6">
        <v>476</v>
      </c>
      <c r="G2" s="6">
        <v>0</v>
      </c>
    </row>
    <row r="3" spans="1:8" x14ac:dyDescent="0.3">
      <c r="A3" s="10">
        <f>1+A2</f>
        <v>2</v>
      </c>
      <c r="B3" s="7" t="s">
        <v>28</v>
      </c>
      <c r="C3" s="7" t="s">
        <v>70</v>
      </c>
      <c r="D3" s="7" t="s">
        <v>79</v>
      </c>
      <c r="E3" s="6" t="s">
        <v>37</v>
      </c>
      <c r="F3" s="6">
        <v>63</v>
      </c>
      <c r="G3" s="6">
        <v>0</v>
      </c>
    </row>
    <row r="4" spans="1:8" x14ac:dyDescent="0.3">
      <c r="A4" s="10">
        <f t="shared" ref="A4:A49" si="0">1+A3</f>
        <v>3</v>
      </c>
      <c r="B4" s="7" t="s">
        <v>8</v>
      </c>
      <c r="C4" s="7" t="s">
        <v>70</v>
      </c>
      <c r="D4" s="7" t="s">
        <v>79</v>
      </c>
      <c r="E4" s="6" t="s">
        <v>37</v>
      </c>
      <c r="F4" s="6">
        <v>96</v>
      </c>
      <c r="G4" s="6">
        <v>0</v>
      </c>
    </row>
    <row r="5" spans="1:8" x14ac:dyDescent="0.3">
      <c r="A5" s="10">
        <f t="shared" si="0"/>
        <v>4</v>
      </c>
      <c r="B5" s="7" t="s">
        <v>24</v>
      </c>
      <c r="C5" s="7" t="s">
        <v>70</v>
      </c>
      <c r="D5" s="7" t="s">
        <v>79</v>
      </c>
      <c r="E5" s="6" t="s">
        <v>37</v>
      </c>
      <c r="F5" s="6">
        <v>124</v>
      </c>
      <c r="G5" s="6">
        <v>0</v>
      </c>
    </row>
    <row r="6" spans="1:8" x14ac:dyDescent="0.3">
      <c r="A6" s="10">
        <f t="shared" si="0"/>
        <v>5</v>
      </c>
      <c r="B6" s="8" t="s">
        <v>57</v>
      </c>
      <c r="C6" s="8" t="s">
        <v>72</v>
      </c>
      <c r="D6" s="8" t="s">
        <v>80</v>
      </c>
      <c r="E6" s="6" t="s">
        <v>37</v>
      </c>
      <c r="F6" s="6">
        <v>143</v>
      </c>
      <c r="G6" s="6">
        <v>0</v>
      </c>
    </row>
    <row r="7" spans="1:8" x14ac:dyDescent="0.3">
      <c r="A7" s="10">
        <f t="shared" si="0"/>
        <v>6</v>
      </c>
      <c r="B7" s="8" t="s">
        <v>18</v>
      </c>
      <c r="C7" s="8" t="s">
        <v>70</v>
      </c>
      <c r="D7" s="8" t="s">
        <v>79</v>
      </c>
      <c r="E7" s="6" t="s">
        <v>37</v>
      </c>
      <c r="F7" s="6">
        <v>42</v>
      </c>
      <c r="G7" s="6">
        <v>0</v>
      </c>
      <c r="H7" s="66" t="s">
        <v>177</v>
      </c>
    </row>
    <row r="8" spans="1:8" x14ac:dyDescent="0.3">
      <c r="A8" s="10">
        <f t="shared" si="0"/>
        <v>7</v>
      </c>
      <c r="B8" s="7" t="s">
        <v>19</v>
      </c>
      <c r="C8" s="7" t="s">
        <v>70</v>
      </c>
      <c r="D8" s="7" t="s">
        <v>79</v>
      </c>
      <c r="E8" s="6" t="s">
        <v>37</v>
      </c>
      <c r="F8" s="6">
        <v>99</v>
      </c>
      <c r="G8" s="6">
        <v>0</v>
      </c>
    </row>
    <row r="9" spans="1:8" x14ac:dyDescent="0.3">
      <c r="A9" s="10">
        <f t="shared" si="0"/>
        <v>8</v>
      </c>
      <c r="B9" s="8" t="s">
        <v>60</v>
      </c>
      <c r="C9" s="8" t="s">
        <v>70</v>
      </c>
      <c r="D9" s="8" t="s">
        <v>79</v>
      </c>
      <c r="E9" s="6" t="s">
        <v>63</v>
      </c>
      <c r="F9" s="6">
        <v>23</v>
      </c>
      <c r="G9" s="6">
        <v>0</v>
      </c>
    </row>
    <row r="10" spans="1:8" x14ac:dyDescent="0.3">
      <c r="A10" s="10">
        <f t="shared" si="0"/>
        <v>9</v>
      </c>
      <c r="B10" s="8" t="s">
        <v>21</v>
      </c>
      <c r="C10" s="8" t="s">
        <v>72</v>
      </c>
      <c r="D10" s="8" t="s">
        <v>80</v>
      </c>
      <c r="E10" s="6" t="s">
        <v>37</v>
      </c>
      <c r="F10" s="6">
        <v>55</v>
      </c>
      <c r="G10" s="6">
        <v>0</v>
      </c>
    </row>
    <row r="11" spans="1:8" x14ac:dyDescent="0.3">
      <c r="A11" s="10">
        <f t="shared" si="0"/>
        <v>10</v>
      </c>
      <c r="B11" s="8" t="s">
        <v>64</v>
      </c>
      <c r="C11" s="8" t="s">
        <v>72</v>
      </c>
      <c r="D11" s="8" t="s">
        <v>80</v>
      </c>
      <c r="E11" s="6" t="s">
        <v>63</v>
      </c>
      <c r="F11" s="6">
        <v>50</v>
      </c>
      <c r="G11" s="6">
        <v>0</v>
      </c>
    </row>
    <row r="12" spans="1:8" x14ac:dyDescent="0.3">
      <c r="A12" s="10">
        <f t="shared" si="0"/>
        <v>11</v>
      </c>
      <c r="B12" s="8" t="s">
        <v>62</v>
      </c>
      <c r="C12" s="8" t="s">
        <v>71</v>
      </c>
      <c r="D12" s="8" t="s">
        <v>80</v>
      </c>
      <c r="E12" s="6" t="s">
        <v>63</v>
      </c>
      <c r="F12" s="6">
        <v>45</v>
      </c>
      <c r="G12" s="6">
        <v>0</v>
      </c>
    </row>
    <row r="13" spans="1:8" x14ac:dyDescent="0.3">
      <c r="A13" s="10">
        <f t="shared" si="0"/>
        <v>12</v>
      </c>
      <c r="B13" s="8" t="s">
        <v>66</v>
      </c>
      <c r="C13" s="8" t="s">
        <v>70</v>
      </c>
      <c r="D13" s="8" t="s">
        <v>79</v>
      </c>
      <c r="E13" s="9" t="s">
        <v>63</v>
      </c>
      <c r="F13" s="6">
        <v>5</v>
      </c>
      <c r="G13" s="6">
        <v>0</v>
      </c>
    </row>
    <row r="14" spans="1:8" x14ac:dyDescent="0.3">
      <c r="A14" s="10">
        <f t="shared" si="0"/>
        <v>13</v>
      </c>
      <c r="B14" s="8" t="s">
        <v>30</v>
      </c>
      <c r="C14" s="8" t="s">
        <v>70</v>
      </c>
      <c r="D14" s="8" t="s">
        <v>80</v>
      </c>
      <c r="E14" s="6" t="s">
        <v>37</v>
      </c>
      <c r="F14" s="6">
        <v>132</v>
      </c>
      <c r="G14" s="6">
        <v>0</v>
      </c>
    </row>
    <row r="15" spans="1:8" x14ac:dyDescent="0.3">
      <c r="A15" s="10">
        <f t="shared" si="0"/>
        <v>14</v>
      </c>
      <c r="B15" s="7" t="s">
        <v>20</v>
      </c>
      <c r="C15" s="7" t="s">
        <v>70</v>
      </c>
      <c r="D15" s="7" t="s">
        <v>79</v>
      </c>
      <c r="E15" s="6" t="s">
        <v>37</v>
      </c>
      <c r="F15" s="6">
        <v>104</v>
      </c>
      <c r="G15" s="6">
        <v>0</v>
      </c>
    </row>
    <row r="16" spans="1:8" x14ac:dyDescent="0.3">
      <c r="A16" s="10">
        <f t="shared" si="0"/>
        <v>15</v>
      </c>
      <c r="B16" s="7" t="s">
        <v>16</v>
      </c>
      <c r="C16" s="7" t="s">
        <v>70</v>
      </c>
      <c r="D16" s="7" t="s">
        <v>80</v>
      </c>
      <c r="E16" s="6" t="s">
        <v>37</v>
      </c>
      <c r="F16" s="6">
        <v>139</v>
      </c>
      <c r="G16" s="6">
        <v>0</v>
      </c>
    </row>
    <row r="17" spans="1:8" x14ac:dyDescent="0.3">
      <c r="A17" s="10">
        <f t="shared" si="0"/>
        <v>16</v>
      </c>
      <c r="B17" s="8" t="s">
        <v>33</v>
      </c>
      <c r="C17" s="8" t="s">
        <v>70</v>
      </c>
      <c r="D17" s="8" t="s">
        <v>79</v>
      </c>
      <c r="E17" s="6" t="s">
        <v>37</v>
      </c>
      <c r="F17" s="6">
        <v>79</v>
      </c>
      <c r="G17" s="6">
        <v>0</v>
      </c>
    </row>
    <row r="18" spans="1:8" x14ac:dyDescent="0.3">
      <c r="A18" s="10">
        <f t="shared" si="0"/>
        <v>17</v>
      </c>
      <c r="B18" s="8" t="s">
        <v>26</v>
      </c>
      <c r="C18" s="8" t="s">
        <v>70</v>
      </c>
      <c r="D18" s="8" t="s">
        <v>79</v>
      </c>
      <c r="E18" s="9" t="s">
        <v>37</v>
      </c>
      <c r="F18" s="6">
        <v>34</v>
      </c>
      <c r="G18" s="6">
        <v>0</v>
      </c>
    </row>
    <row r="19" spans="1:8" x14ac:dyDescent="0.3">
      <c r="A19" s="10">
        <f t="shared" si="0"/>
        <v>18</v>
      </c>
      <c r="B19" s="8" t="s">
        <v>27</v>
      </c>
      <c r="C19" s="8" t="s">
        <v>70</v>
      </c>
      <c r="D19" s="8" t="s">
        <v>79</v>
      </c>
      <c r="E19" s="6" t="s">
        <v>37</v>
      </c>
      <c r="F19" s="6">
        <v>27</v>
      </c>
      <c r="G19" s="6">
        <v>0</v>
      </c>
    </row>
    <row r="20" spans="1:8" x14ac:dyDescent="0.3">
      <c r="A20" s="10">
        <f t="shared" si="0"/>
        <v>19</v>
      </c>
      <c r="B20" s="7" t="s">
        <v>6</v>
      </c>
      <c r="C20" s="7" t="s">
        <v>72</v>
      </c>
      <c r="D20" s="7" t="s">
        <v>80</v>
      </c>
      <c r="E20" s="6" t="s">
        <v>37</v>
      </c>
      <c r="F20" s="6">
        <v>16</v>
      </c>
      <c r="G20" s="6">
        <v>0</v>
      </c>
    </row>
    <row r="21" spans="1:8" x14ac:dyDescent="0.3">
      <c r="A21" s="10">
        <f t="shared" si="0"/>
        <v>20</v>
      </c>
      <c r="B21" s="70" t="s">
        <v>43</v>
      </c>
      <c r="C21" s="70" t="s">
        <v>70</v>
      </c>
      <c r="D21" s="70" t="s">
        <v>79</v>
      </c>
      <c r="E21" s="67" t="s">
        <v>37</v>
      </c>
      <c r="F21" s="69">
        <v>72</v>
      </c>
      <c r="G21" s="69">
        <v>0</v>
      </c>
      <c r="H21" s="66" t="s">
        <v>104</v>
      </c>
    </row>
    <row r="22" spans="1:8" x14ac:dyDescent="0.3">
      <c r="A22" s="10">
        <f t="shared" si="0"/>
        <v>21</v>
      </c>
      <c r="B22" s="8" t="s">
        <v>34</v>
      </c>
      <c r="C22" s="8" t="s">
        <v>70</v>
      </c>
      <c r="D22" s="8" t="s">
        <v>80</v>
      </c>
      <c r="E22" s="6" t="s">
        <v>37</v>
      </c>
      <c r="F22" s="6">
        <v>52</v>
      </c>
      <c r="G22" s="6">
        <v>0</v>
      </c>
    </row>
    <row r="23" spans="1:8" x14ac:dyDescent="0.3">
      <c r="A23" s="10">
        <f t="shared" si="0"/>
        <v>22</v>
      </c>
      <c r="B23" s="8" t="s">
        <v>31</v>
      </c>
      <c r="C23" s="8" t="s">
        <v>72</v>
      </c>
      <c r="D23" s="8" t="s">
        <v>80</v>
      </c>
      <c r="E23" s="9" t="s">
        <v>37</v>
      </c>
      <c r="F23" s="6">
        <v>59</v>
      </c>
      <c r="G23" s="6">
        <v>0</v>
      </c>
    </row>
    <row r="24" spans="1:8" x14ac:dyDescent="0.3">
      <c r="A24" s="10">
        <f t="shared" si="0"/>
        <v>23</v>
      </c>
      <c r="B24" s="70" t="s">
        <v>40</v>
      </c>
      <c r="C24" s="70" t="s">
        <v>70</v>
      </c>
      <c r="D24" s="70" t="s">
        <v>79</v>
      </c>
      <c r="E24" s="67" t="s">
        <v>37</v>
      </c>
      <c r="F24" s="67">
        <v>63</v>
      </c>
      <c r="G24" s="6">
        <v>0</v>
      </c>
      <c r="H24" s="66" t="s">
        <v>176</v>
      </c>
    </row>
    <row r="25" spans="1:8" x14ac:dyDescent="0.3">
      <c r="A25" s="10">
        <f t="shared" si="0"/>
        <v>24</v>
      </c>
      <c r="B25" s="7" t="s">
        <v>12</v>
      </c>
      <c r="C25" s="7" t="s">
        <v>70</v>
      </c>
      <c r="D25" s="7" t="s">
        <v>79</v>
      </c>
      <c r="E25" s="6" t="s">
        <v>37</v>
      </c>
      <c r="F25" s="69">
        <v>69</v>
      </c>
      <c r="G25" s="69">
        <v>0</v>
      </c>
    </row>
    <row r="26" spans="1:8" x14ac:dyDescent="0.3">
      <c r="A26" s="10">
        <f t="shared" si="0"/>
        <v>25</v>
      </c>
      <c r="B26" s="6" t="s">
        <v>68</v>
      </c>
      <c r="C26" s="6" t="s">
        <v>70</v>
      </c>
      <c r="D26" s="6" t="s">
        <v>79</v>
      </c>
      <c r="E26" s="6" t="s">
        <v>63</v>
      </c>
      <c r="F26" s="6">
        <v>20</v>
      </c>
      <c r="G26" s="6">
        <v>0</v>
      </c>
    </row>
    <row r="27" spans="1:8" x14ac:dyDescent="0.3">
      <c r="A27" s="10">
        <f t="shared" si="0"/>
        <v>26</v>
      </c>
      <c r="B27" s="8" t="s">
        <v>67</v>
      </c>
      <c r="C27" s="8" t="s">
        <v>70</v>
      </c>
      <c r="D27" s="8" t="s">
        <v>79</v>
      </c>
      <c r="E27" s="6" t="s">
        <v>63</v>
      </c>
      <c r="F27" s="6">
        <v>6</v>
      </c>
      <c r="G27" s="6">
        <v>0</v>
      </c>
    </row>
    <row r="28" spans="1:8" x14ac:dyDescent="0.3">
      <c r="A28" s="10">
        <f t="shared" si="0"/>
        <v>27</v>
      </c>
      <c r="B28" s="7" t="s">
        <v>2</v>
      </c>
      <c r="C28" s="7" t="s">
        <v>70</v>
      </c>
      <c r="D28" s="7" t="s">
        <v>79</v>
      </c>
      <c r="E28" s="6" t="s">
        <v>37</v>
      </c>
      <c r="F28" s="6">
        <v>60</v>
      </c>
      <c r="G28" s="6">
        <v>0</v>
      </c>
    </row>
    <row r="29" spans="1:8" x14ac:dyDescent="0.3">
      <c r="A29" s="10">
        <f t="shared" si="0"/>
        <v>28</v>
      </c>
      <c r="B29" s="7" t="s">
        <v>4</v>
      </c>
      <c r="C29" s="7" t="s">
        <v>70</v>
      </c>
      <c r="D29" s="7" t="s">
        <v>79</v>
      </c>
      <c r="E29" s="6" t="s">
        <v>37</v>
      </c>
      <c r="F29" s="66">
        <v>66</v>
      </c>
      <c r="G29" s="6">
        <v>0</v>
      </c>
    </row>
    <row r="30" spans="1:8" x14ac:dyDescent="0.3">
      <c r="A30" s="10">
        <f t="shared" si="0"/>
        <v>29</v>
      </c>
      <c r="B30" s="71" t="s">
        <v>49</v>
      </c>
      <c r="C30" s="71" t="s">
        <v>70</v>
      </c>
      <c r="D30" s="71" t="s">
        <v>79</v>
      </c>
      <c r="E30" s="6" t="s">
        <v>37</v>
      </c>
      <c r="F30" s="6">
        <v>96</v>
      </c>
      <c r="G30" s="6">
        <v>0</v>
      </c>
    </row>
    <row r="31" spans="1:8" x14ac:dyDescent="0.3">
      <c r="A31" s="10">
        <f t="shared" si="0"/>
        <v>30</v>
      </c>
      <c r="B31" s="8" t="s">
        <v>36</v>
      </c>
      <c r="C31" s="8" t="s">
        <v>71</v>
      </c>
      <c r="D31" s="8" t="s">
        <v>80</v>
      </c>
      <c r="E31" s="67" t="s">
        <v>37</v>
      </c>
      <c r="F31" s="6">
        <v>91</v>
      </c>
      <c r="G31" s="6">
        <v>0</v>
      </c>
    </row>
    <row r="32" spans="1:8" x14ac:dyDescent="0.3">
      <c r="A32" s="10">
        <f t="shared" si="0"/>
        <v>31</v>
      </c>
      <c r="B32" s="7" t="s">
        <v>7</v>
      </c>
      <c r="C32" s="7" t="s">
        <v>70</v>
      </c>
      <c r="D32" s="7" t="s">
        <v>79</v>
      </c>
      <c r="E32" s="6" t="s">
        <v>37</v>
      </c>
      <c r="F32" s="6">
        <v>82</v>
      </c>
      <c r="G32" s="6">
        <v>0</v>
      </c>
    </row>
    <row r="33" spans="1:10" x14ac:dyDescent="0.3">
      <c r="A33" s="10">
        <f t="shared" si="0"/>
        <v>32</v>
      </c>
      <c r="B33" s="7" t="s">
        <v>41</v>
      </c>
      <c r="C33" s="7" t="s">
        <v>70</v>
      </c>
      <c r="D33" s="7" t="s">
        <v>79</v>
      </c>
      <c r="E33" s="6" t="s">
        <v>37</v>
      </c>
      <c r="F33" s="6">
        <v>75</v>
      </c>
      <c r="G33" s="6">
        <v>0</v>
      </c>
    </row>
    <row r="34" spans="1:10" x14ac:dyDescent="0.3">
      <c r="A34" s="10">
        <f t="shared" si="0"/>
        <v>33</v>
      </c>
      <c r="B34" s="7" t="s">
        <v>15</v>
      </c>
      <c r="C34" s="7" t="s">
        <v>70</v>
      </c>
      <c r="D34" s="7" t="s">
        <v>79</v>
      </c>
      <c r="E34" s="6" t="s">
        <v>37</v>
      </c>
      <c r="F34" s="6">
        <v>52</v>
      </c>
      <c r="G34" s="6">
        <v>0</v>
      </c>
      <c r="J34" s="65"/>
    </row>
    <row r="35" spans="1:10" x14ac:dyDescent="0.3">
      <c r="A35" s="10">
        <f t="shared" si="0"/>
        <v>34</v>
      </c>
      <c r="B35" s="7" t="s">
        <v>3</v>
      </c>
      <c r="C35" s="7" t="s">
        <v>70</v>
      </c>
      <c r="D35" s="7" t="s">
        <v>79</v>
      </c>
      <c r="E35" s="6" t="s">
        <v>37</v>
      </c>
      <c r="F35" s="6">
        <v>103</v>
      </c>
      <c r="G35" s="6">
        <v>0</v>
      </c>
    </row>
    <row r="36" spans="1:10" x14ac:dyDescent="0.3">
      <c r="A36" s="10">
        <f t="shared" si="0"/>
        <v>35</v>
      </c>
      <c r="B36" s="7" t="s">
        <v>23</v>
      </c>
      <c r="C36" s="7" t="s">
        <v>70</v>
      </c>
      <c r="D36" s="7" t="s">
        <v>79</v>
      </c>
      <c r="E36" s="6" t="s">
        <v>37</v>
      </c>
      <c r="F36" s="6">
        <v>215</v>
      </c>
      <c r="G36" s="6">
        <v>0</v>
      </c>
    </row>
    <row r="37" spans="1:10" x14ac:dyDescent="0.3">
      <c r="A37" s="10">
        <f t="shared" si="0"/>
        <v>36</v>
      </c>
      <c r="B37" s="6" t="s">
        <v>39</v>
      </c>
      <c r="C37" s="6" t="s">
        <v>70</v>
      </c>
      <c r="D37" s="6" t="s">
        <v>79</v>
      </c>
      <c r="E37" s="6" t="s">
        <v>37</v>
      </c>
      <c r="F37" s="69">
        <v>43</v>
      </c>
      <c r="G37" s="69">
        <v>0</v>
      </c>
    </row>
    <row r="38" spans="1:10" x14ac:dyDescent="0.3">
      <c r="A38" s="10">
        <f t="shared" si="0"/>
        <v>37</v>
      </c>
      <c r="B38" s="80" t="s">
        <v>14</v>
      </c>
      <c r="C38" s="80" t="s">
        <v>70</v>
      </c>
      <c r="D38" s="80" t="s">
        <v>79</v>
      </c>
      <c r="E38" s="81" t="s">
        <v>37</v>
      </c>
      <c r="F38" s="6">
        <v>18</v>
      </c>
      <c r="G38" s="6">
        <v>0</v>
      </c>
      <c r="H38" s="65"/>
    </row>
    <row r="39" spans="1:10" x14ac:dyDescent="0.3">
      <c r="A39" s="10">
        <f t="shared" si="0"/>
        <v>38</v>
      </c>
      <c r="B39" s="7" t="s">
        <v>13</v>
      </c>
      <c r="C39" s="7" t="s">
        <v>70</v>
      </c>
      <c r="D39" s="7" t="s">
        <v>79</v>
      </c>
      <c r="E39" s="9" t="s">
        <v>37</v>
      </c>
      <c r="F39" s="6">
        <v>58</v>
      </c>
      <c r="G39" s="6">
        <v>0</v>
      </c>
    </row>
    <row r="40" spans="1:10" x14ac:dyDescent="0.3">
      <c r="A40" s="10">
        <f t="shared" si="0"/>
        <v>39</v>
      </c>
      <c r="B40" s="8" t="s">
        <v>32</v>
      </c>
      <c r="C40" s="8" t="s">
        <v>70</v>
      </c>
      <c r="D40" s="8" t="s">
        <v>79</v>
      </c>
      <c r="E40" s="6" t="s">
        <v>37</v>
      </c>
      <c r="F40" s="6">
        <v>65</v>
      </c>
      <c r="G40" s="6">
        <v>0</v>
      </c>
    </row>
    <row r="41" spans="1:10" x14ac:dyDescent="0.3">
      <c r="A41" s="10">
        <f t="shared" si="0"/>
        <v>40</v>
      </c>
      <c r="B41" s="71" t="s">
        <v>47</v>
      </c>
      <c r="C41" s="71" t="s">
        <v>70</v>
      </c>
      <c r="D41" s="71" t="s">
        <v>79</v>
      </c>
      <c r="E41" s="67" t="s">
        <v>63</v>
      </c>
      <c r="F41" s="67">
        <v>59</v>
      </c>
      <c r="G41" s="67">
        <v>0</v>
      </c>
    </row>
    <row r="42" spans="1:10" x14ac:dyDescent="0.3">
      <c r="A42" s="10">
        <f t="shared" si="0"/>
        <v>41</v>
      </c>
      <c r="B42" s="7" t="s">
        <v>11</v>
      </c>
      <c r="C42" s="7" t="s">
        <v>70</v>
      </c>
      <c r="D42" s="7" t="s">
        <v>79</v>
      </c>
      <c r="E42" s="6" t="s">
        <v>37</v>
      </c>
      <c r="F42" s="6">
        <v>49</v>
      </c>
      <c r="G42" s="6">
        <v>0</v>
      </c>
      <c r="I42" s="4" t="s">
        <v>212</v>
      </c>
      <c r="J42" s="4" t="s">
        <v>213</v>
      </c>
    </row>
    <row r="43" spans="1:10" x14ac:dyDescent="0.3">
      <c r="A43" s="10">
        <f t="shared" si="0"/>
        <v>42</v>
      </c>
      <c r="B43" s="8" t="s">
        <v>29</v>
      </c>
      <c r="C43" s="8" t="s">
        <v>70</v>
      </c>
      <c r="D43" s="8" t="s">
        <v>79</v>
      </c>
      <c r="E43" s="6" t="s">
        <v>37</v>
      </c>
      <c r="F43" s="6">
        <v>41</v>
      </c>
      <c r="G43" s="6">
        <v>0</v>
      </c>
      <c r="J43" s="64"/>
    </row>
    <row r="44" spans="1:10" x14ac:dyDescent="0.3">
      <c r="A44" s="10">
        <f t="shared" si="0"/>
        <v>43</v>
      </c>
      <c r="B44" s="6" t="s">
        <v>48</v>
      </c>
      <c r="C44" s="6" t="s">
        <v>70</v>
      </c>
      <c r="D44" s="6" t="s">
        <v>79</v>
      </c>
      <c r="E44" s="6" t="s">
        <v>63</v>
      </c>
      <c r="F44" s="6">
        <v>48</v>
      </c>
      <c r="G44" s="6">
        <v>0</v>
      </c>
    </row>
    <row r="45" spans="1:10" x14ac:dyDescent="0.3">
      <c r="A45" s="10">
        <f t="shared" si="0"/>
        <v>44</v>
      </c>
      <c r="B45" s="8" t="s">
        <v>65</v>
      </c>
      <c r="C45" s="8" t="s">
        <v>70</v>
      </c>
      <c r="D45" s="8" t="s">
        <v>79</v>
      </c>
      <c r="E45" s="6" t="s">
        <v>63</v>
      </c>
      <c r="F45" s="6">
        <v>47</v>
      </c>
      <c r="G45" s="6">
        <v>0</v>
      </c>
    </row>
    <row r="46" spans="1:10" x14ac:dyDescent="0.3">
      <c r="A46" s="10">
        <f t="shared" si="0"/>
        <v>45</v>
      </c>
      <c r="B46" s="7" t="s">
        <v>17</v>
      </c>
      <c r="C46" s="7" t="s">
        <v>70</v>
      </c>
      <c r="D46" s="7" t="s">
        <v>80</v>
      </c>
      <c r="E46" s="6" t="s">
        <v>37</v>
      </c>
      <c r="F46" s="82">
        <v>155</v>
      </c>
      <c r="G46" s="82">
        <v>128</v>
      </c>
      <c r="H46" s="82" t="s">
        <v>217</v>
      </c>
    </row>
    <row r="47" spans="1:10" x14ac:dyDescent="0.3">
      <c r="A47" s="10">
        <f t="shared" si="0"/>
        <v>46</v>
      </c>
      <c r="B47" s="8" t="s">
        <v>25</v>
      </c>
      <c r="C47" s="8" t="s">
        <v>72</v>
      </c>
      <c r="D47" s="8" t="s">
        <v>80</v>
      </c>
      <c r="E47" s="6" t="s">
        <v>37</v>
      </c>
      <c r="F47" s="1">
        <v>51</v>
      </c>
      <c r="G47" s="1">
        <v>153</v>
      </c>
      <c r="H47" s="4" t="s">
        <v>217</v>
      </c>
    </row>
    <row r="48" spans="1:10" x14ac:dyDescent="0.3">
      <c r="A48" s="10">
        <f t="shared" si="0"/>
        <v>47</v>
      </c>
      <c r="B48" s="7" t="s">
        <v>5</v>
      </c>
      <c r="C48" s="7" t="s">
        <v>70</v>
      </c>
      <c r="D48" s="7" t="s">
        <v>79</v>
      </c>
      <c r="E48" s="6" t="s">
        <v>37</v>
      </c>
      <c r="F48" s="1">
        <v>138</v>
      </c>
      <c r="G48" s="1">
        <v>40</v>
      </c>
      <c r="H48" s="1" t="s">
        <v>201</v>
      </c>
    </row>
    <row r="49" spans="1:9" x14ac:dyDescent="0.3">
      <c r="A49" s="10">
        <f t="shared" si="0"/>
        <v>48</v>
      </c>
      <c r="B49" s="8" t="s">
        <v>53</v>
      </c>
      <c r="C49" s="8" t="s">
        <v>72</v>
      </c>
      <c r="D49" s="8" t="s">
        <v>80</v>
      </c>
      <c r="E49" s="6" t="s">
        <v>37</v>
      </c>
      <c r="F49" s="82">
        <v>77</v>
      </c>
      <c r="G49" s="82">
        <v>130</v>
      </c>
      <c r="H49" s="82" t="s">
        <v>217</v>
      </c>
    </row>
    <row r="50" spans="1:9" x14ac:dyDescent="0.3">
      <c r="A50" s="10">
        <f t="shared" ref="A50:A65" si="1">1+A49</f>
        <v>49</v>
      </c>
      <c r="B50" s="68" t="s">
        <v>10</v>
      </c>
      <c r="C50" s="68" t="s">
        <v>70</v>
      </c>
      <c r="D50" s="68" t="s">
        <v>79</v>
      </c>
      <c r="E50" s="10"/>
      <c r="F50" s="10">
        <v>0</v>
      </c>
      <c r="G50" s="10">
        <v>80</v>
      </c>
      <c r="H50" s="10" t="s">
        <v>208</v>
      </c>
      <c r="I50" s="10" t="s">
        <v>207</v>
      </c>
    </row>
    <row r="51" spans="1:9" x14ac:dyDescent="0.3">
      <c r="A51" s="10">
        <f t="shared" si="1"/>
        <v>50</v>
      </c>
      <c r="B51" s="12" t="s">
        <v>45</v>
      </c>
      <c r="C51" s="12" t="s">
        <v>70</v>
      </c>
      <c r="D51" s="12" t="s">
        <v>80</v>
      </c>
      <c r="E51" s="10"/>
      <c r="F51" s="10" t="s">
        <v>206</v>
      </c>
      <c r="G51" s="10"/>
      <c r="H51" s="10" t="s">
        <v>208</v>
      </c>
      <c r="I51" s="10" t="s">
        <v>218</v>
      </c>
    </row>
    <row r="52" spans="1:9" x14ac:dyDescent="0.3">
      <c r="A52" s="10">
        <f t="shared" si="1"/>
        <v>51</v>
      </c>
      <c r="B52" s="77" t="s">
        <v>127</v>
      </c>
      <c r="C52" s="77" t="s">
        <v>70</v>
      </c>
      <c r="D52" s="77" t="s">
        <v>79</v>
      </c>
      <c r="E52" s="76"/>
      <c r="F52" s="76">
        <v>0</v>
      </c>
      <c r="G52" s="76">
        <v>75</v>
      </c>
      <c r="H52" s="78" t="s">
        <v>215</v>
      </c>
      <c r="I52" s="76" t="s">
        <v>216</v>
      </c>
    </row>
    <row r="53" spans="1:9" x14ac:dyDescent="0.3">
      <c r="A53" s="10">
        <f t="shared" si="1"/>
        <v>52</v>
      </c>
      <c r="B53" s="77" t="s">
        <v>46</v>
      </c>
      <c r="C53" s="77" t="s">
        <v>70</v>
      </c>
      <c r="D53" s="77" t="s">
        <v>79</v>
      </c>
      <c r="E53" s="76" t="s">
        <v>80</v>
      </c>
      <c r="F53" s="76">
        <v>0</v>
      </c>
      <c r="G53" s="76">
        <v>70</v>
      </c>
      <c r="H53" s="78" t="s">
        <v>214</v>
      </c>
      <c r="I53" s="76" t="s">
        <v>211</v>
      </c>
    </row>
    <row r="54" spans="1:9" x14ac:dyDescent="0.3">
      <c r="A54" s="10">
        <f t="shared" si="1"/>
        <v>53</v>
      </c>
      <c r="B54" s="75" t="s">
        <v>54</v>
      </c>
      <c r="C54" s="75" t="s">
        <v>70</v>
      </c>
      <c r="D54" s="75" t="s">
        <v>79</v>
      </c>
      <c r="E54" s="76"/>
      <c r="F54" s="79" t="s">
        <v>178</v>
      </c>
      <c r="G54" s="76"/>
      <c r="H54" s="79" t="s">
        <v>210</v>
      </c>
      <c r="I54" s="76"/>
    </row>
    <row r="55" spans="1:9" x14ac:dyDescent="0.3">
      <c r="A55" s="10">
        <f>1+A54</f>
        <v>54</v>
      </c>
      <c r="B55" s="77" t="s">
        <v>9</v>
      </c>
      <c r="C55" s="77" t="s">
        <v>70</v>
      </c>
      <c r="D55" s="77" t="s">
        <v>79</v>
      </c>
      <c r="E55" s="76"/>
      <c r="F55" s="76" t="s">
        <v>180</v>
      </c>
      <c r="G55" s="76"/>
      <c r="H55" s="78" t="s">
        <v>203</v>
      </c>
      <c r="I55" s="76"/>
    </row>
    <row r="56" spans="1:9" x14ac:dyDescent="0.3">
      <c r="A56" s="10">
        <f t="shared" si="1"/>
        <v>55</v>
      </c>
      <c r="B56" s="75" t="s">
        <v>51</v>
      </c>
      <c r="C56" s="75" t="s">
        <v>70</v>
      </c>
      <c r="D56" s="75" t="s">
        <v>79</v>
      </c>
      <c r="E56" s="76"/>
      <c r="F56" s="76" t="s">
        <v>179</v>
      </c>
      <c r="G56" s="76"/>
      <c r="H56" s="78" t="s">
        <v>203</v>
      </c>
      <c r="I56" s="76"/>
    </row>
    <row r="57" spans="1:9" x14ac:dyDescent="0.3">
      <c r="A57" s="10">
        <f t="shared" si="1"/>
        <v>56</v>
      </c>
      <c r="B57" s="5" t="s">
        <v>42</v>
      </c>
      <c r="C57" s="5" t="s">
        <v>70</v>
      </c>
      <c r="D57" s="5" t="s">
        <v>79</v>
      </c>
      <c r="E57" s="3" t="s">
        <v>80</v>
      </c>
      <c r="F57" s="3" t="s">
        <v>209</v>
      </c>
      <c r="G57" s="3"/>
      <c r="H57" s="3"/>
    </row>
    <row r="58" spans="1:9" x14ac:dyDescent="0.3">
      <c r="A58" s="10">
        <f t="shared" si="1"/>
        <v>57</v>
      </c>
      <c r="B58" s="74" t="s">
        <v>52</v>
      </c>
      <c r="C58" s="74" t="s">
        <v>70</v>
      </c>
      <c r="D58" s="74" t="s">
        <v>79</v>
      </c>
      <c r="E58" s="3"/>
      <c r="F58" s="3" t="s">
        <v>204</v>
      </c>
      <c r="G58" s="3"/>
      <c r="H58" s="3"/>
    </row>
    <row r="59" spans="1:9" x14ac:dyDescent="0.3">
      <c r="A59" s="10">
        <f t="shared" si="1"/>
        <v>58</v>
      </c>
      <c r="B59" s="74" t="s">
        <v>22</v>
      </c>
      <c r="C59" s="74" t="s">
        <v>70</v>
      </c>
      <c r="D59" s="74" t="s">
        <v>79</v>
      </c>
      <c r="E59" s="3"/>
      <c r="F59" s="3" t="s">
        <v>181</v>
      </c>
      <c r="G59" s="3"/>
      <c r="H59" s="3" t="s">
        <v>200</v>
      </c>
    </row>
    <row r="60" spans="1:9" x14ac:dyDescent="0.3">
      <c r="A60" s="10">
        <f t="shared" si="1"/>
        <v>59</v>
      </c>
      <c r="B60" s="5" t="s">
        <v>44</v>
      </c>
      <c r="C60" s="5" t="s">
        <v>70</v>
      </c>
      <c r="D60" s="5" t="s">
        <v>79</v>
      </c>
      <c r="E60" s="3"/>
      <c r="F60" s="3" t="s">
        <v>182</v>
      </c>
      <c r="G60" s="3" t="s">
        <v>205</v>
      </c>
      <c r="H60" s="3"/>
    </row>
    <row r="61" spans="1:9" x14ac:dyDescent="0.3">
      <c r="A61" s="10">
        <f t="shared" si="1"/>
        <v>60</v>
      </c>
      <c r="B61" s="72" t="s">
        <v>59</v>
      </c>
      <c r="C61" s="72" t="s">
        <v>73</v>
      </c>
      <c r="D61" s="73" t="s">
        <v>80</v>
      </c>
      <c r="E61" s="73" t="s">
        <v>80</v>
      </c>
    </row>
    <row r="62" spans="1:9" x14ac:dyDescent="0.3">
      <c r="A62" s="10">
        <f t="shared" si="1"/>
        <v>61</v>
      </c>
      <c r="B62" s="5" t="s">
        <v>74</v>
      </c>
      <c r="C62" s="3" t="s">
        <v>77</v>
      </c>
      <c r="D62" s="3" t="s">
        <v>80</v>
      </c>
      <c r="E62" s="3" t="s">
        <v>80</v>
      </c>
    </row>
    <row r="63" spans="1:9" x14ac:dyDescent="0.3">
      <c r="A63" s="10">
        <f t="shared" si="1"/>
        <v>62</v>
      </c>
      <c r="B63" s="5" t="s">
        <v>75</v>
      </c>
      <c r="C63" s="3" t="s">
        <v>77</v>
      </c>
      <c r="D63" s="3" t="s">
        <v>80</v>
      </c>
      <c r="E63" s="3" t="s">
        <v>80</v>
      </c>
    </row>
    <row r="64" spans="1:9" x14ac:dyDescent="0.3">
      <c r="A64" s="10">
        <f t="shared" si="1"/>
        <v>63</v>
      </c>
      <c r="B64" s="5" t="s">
        <v>76</v>
      </c>
      <c r="C64" s="3" t="s">
        <v>77</v>
      </c>
      <c r="D64" s="3" t="s">
        <v>80</v>
      </c>
      <c r="E64" s="3" t="s">
        <v>80</v>
      </c>
    </row>
    <row r="65" spans="1:5" x14ac:dyDescent="0.3">
      <c r="A65" s="10">
        <f t="shared" si="1"/>
        <v>64</v>
      </c>
      <c r="B65" s="3" t="s">
        <v>144</v>
      </c>
      <c r="C65" s="3" t="s">
        <v>144</v>
      </c>
      <c r="D65" s="3" t="s">
        <v>80</v>
      </c>
      <c r="E65" s="3" t="s">
        <v>80</v>
      </c>
    </row>
    <row r="97" spans="8:9" x14ac:dyDescent="0.3">
      <c r="I97" s="53"/>
    </row>
    <row r="98" spans="8:9" s="53" customFormat="1" x14ac:dyDescent="0.3"/>
    <row r="99" spans="8:9" s="53" customFormat="1" x14ac:dyDescent="0.3"/>
    <row r="100" spans="8:9" s="53" customFormat="1" x14ac:dyDescent="0.3"/>
    <row r="101" spans="8:9" s="53" customFormat="1" x14ac:dyDescent="0.3"/>
    <row r="102" spans="8:9" s="53" customFormat="1" x14ac:dyDescent="0.3">
      <c r="H102"/>
      <c r="I10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F4A7-CAB4-488B-9F27-40E8AE7366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7A2F-30F7-498B-94F2-52D5A3459E50}">
  <dimension ref="A1:N27"/>
  <sheetViews>
    <sheetView workbookViewId="0">
      <selection activeCell="E10" sqref="E10"/>
    </sheetView>
  </sheetViews>
  <sheetFormatPr defaultRowHeight="14.4" x14ac:dyDescent="0.3"/>
  <cols>
    <col min="7" max="7" width="8.88671875" style="83"/>
    <col min="10" max="10" width="8.88671875" style="85"/>
  </cols>
  <sheetData>
    <row r="1" spans="1:11" x14ac:dyDescent="0.3">
      <c r="A1" s="4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s="83" t="s">
        <v>222</v>
      </c>
      <c r="H1" t="s">
        <v>225</v>
      </c>
      <c r="I1" t="s">
        <v>226</v>
      </c>
      <c r="J1" s="85" t="s">
        <v>227</v>
      </c>
      <c r="K1" t="s">
        <v>258</v>
      </c>
    </row>
    <row r="2" spans="1:11" x14ac:dyDescent="0.3">
      <c r="A2" s="4" t="s">
        <v>228</v>
      </c>
      <c r="B2">
        <v>463.45</v>
      </c>
      <c r="C2">
        <v>300</v>
      </c>
      <c r="D2">
        <f>B2*C2</f>
        <v>139035</v>
      </c>
      <c r="E2">
        <v>307</v>
      </c>
      <c r="F2">
        <v>400</v>
      </c>
      <c r="G2" s="83">
        <f>E2*F2</f>
        <v>122800</v>
      </c>
      <c r="H2">
        <f>D2+G2</f>
        <v>261835</v>
      </c>
      <c r="I2">
        <f>C2+F2</f>
        <v>700</v>
      </c>
      <c r="J2" s="85">
        <f>H2/I2</f>
        <v>374.05</v>
      </c>
      <c r="K2">
        <f>(E2*C2)-D2</f>
        <v>-46935</v>
      </c>
    </row>
    <row r="3" spans="1:11" x14ac:dyDescent="0.3">
      <c r="A3" s="4" t="s">
        <v>229</v>
      </c>
      <c r="B3">
        <v>684.27</v>
      </c>
      <c r="C3">
        <v>100</v>
      </c>
      <c r="D3">
        <f>B3*C3</f>
        <v>68427</v>
      </c>
      <c r="E3">
        <v>567</v>
      </c>
      <c r="F3">
        <v>100</v>
      </c>
      <c r="G3" s="83">
        <f>E3*F3</f>
        <v>56700</v>
      </c>
      <c r="H3">
        <f>D3+G3</f>
        <v>125127</v>
      </c>
      <c r="I3">
        <f>C3+F3</f>
        <v>200</v>
      </c>
      <c r="J3" s="85">
        <f>H3/I3</f>
        <v>625.63499999999999</v>
      </c>
      <c r="K3">
        <f t="shared" ref="K3:K5" si="0">(E3*C3)-D3</f>
        <v>-11727</v>
      </c>
    </row>
    <row r="4" spans="1:11" x14ac:dyDescent="0.3">
      <c r="A4" s="4" t="s">
        <v>230</v>
      </c>
      <c r="B4">
        <v>1066.3499999999999</v>
      </c>
      <c r="C4">
        <v>200</v>
      </c>
      <c r="D4">
        <f>B4*C4</f>
        <v>213269.99999999997</v>
      </c>
      <c r="E4">
        <v>718</v>
      </c>
      <c r="F4">
        <v>400</v>
      </c>
      <c r="G4" s="83">
        <f>E4*F4</f>
        <v>287200</v>
      </c>
      <c r="H4">
        <f>D4+G4</f>
        <v>500470</v>
      </c>
      <c r="I4">
        <f>C4+F4</f>
        <v>600</v>
      </c>
      <c r="J4" s="85">
        <f>H4/I4</f>
        <v>834.11666666666667</v>
      </c>
      <c r="K4">
        <f t="shared" si="0"/>
        <v>-69669.999999999971</v>
      </c>
    </row>
    <row r="5" spans="1:11" x14ac:dyDescent="0.3">
      <c r="A5" s="4" t="s">
        <v>257</v>
      </c>
      <c r="B5">
        <v>284.5</v>
      </c>
      <c r="C5">
        <v>200</v>
      </c>
      <c r="D5">
        <f>B5*C5</f>
        <v>56900</v>
      </c>
      <c r="E5">
        <v>308</v>
      </c>
      <c r="F5">
        <v>0</v>
      </c>
      <c r="G5" s="83">
        <f>E5*F5</f>
        <v>0</v>
      </c>
      <c r="H5">
        <f>D5+G5</f>
        <v>56900</v>
      </c>
      <c r="I5">
        <f>C5+F5</f>
        <v>200</v>
      </c>
      <c r="J5" s="85">
        <f>H5/I5</f>
        <v>284.5</v>
      </c>
      <c r="K5">
        <f t="shared" si="0"/>
        <v>4700</v>
      </c>
    </row>
    <row r="7" spans="1:11" x14ac:dyDescent="0.3">
      <c r="E7" s="4"/>
    </row>
    <row r="8" spans="1:11" x14ac:dyDescent="0.3">
      <c r="E8" s="4"/>
    </row>
    <row r="9" spans="1:11" x14ac:dyDescent="0.3">
      <c r="E9" s="4"/>
      <c r="G9" s="84"/>
    </row>
    <row r="10" spans="1:11" x14ac:dyDescent="0.3">
      <c r="E10" s="4"/>
    </row>
    <row r="11" spans="1:11" x14ac:dyDescent="0.3">
      <c r="E11" s="4"/>
    </row>
    <row r="12" spans="1:11" x14ac:dyDescent="0.3">
      <c r="E12" s="4"/>
    </row>
    <row r="13" spans="1:11" x14ac:dyDescent="0.3">
      <c r="E13" s="4"/>
    </row>
    <row r="18" spans="1:14" x14ac:dyDescent="0.3">
      <c r="A18" s="4"/>
    </row>
    <row r="20" spans="1:14" x14ac:dyDescent="0.3">
      <c r="J20" s="85" t="s">
        <v>183</v>
      </c>
      <c r="M20" t="s">
        <v>196</v>
      </c>
      <c r="N20" t="s">
        <v>197</v>
      </c>
    </row>
    <row r="21" spans="1:14" x14ac:dyDescent="0.3">
      <c r="J21" s="85" t="s">
        <v>184</v>
      </c>
      <c r="N21" t="s">
        <v>198</v>
      </c>
    </row>
    <row r="22" spans="1:14" x14ac:dyDescent="0.3">
      <c r="J22" s="85" t="s">
        <v>185</v>
      </c>
      <c r="K22" t="s">
        <v>186</v>
      </c>
      <c r="N22" t="s">
        <v>199</v>
      </c>
    </row>
    <row r="23" spans="1:14" x14ac:dyDescent="0.3">
      <c r="J23" s="85" t="s">
        <v>187</v>
      </c>
    </row>
    <row r="24" spans="1:14" x14ac:dyDescent="0.3">
      <c r="J24" s="85" t="s">
        <v>188</v>
      </c>
      <c r="K24" t="s">
        <v>189</v>
      </c>
    </row>
    <row r="25" spans="1:14" x14ac:dyDescent="0.3">
      <c r="J25" s="85" t="s">
        <v>190</v>
      </c>
      <c r="K25" t="s">
        <v>191</v>
      </c>
    </row>
    <row r="26" spans="1:14" x14ac:dyDescent="0.3">
      <c r="J26" s="85" t="s">
        <v>192</v>
      </c>
      <c r="L26" t="s">
        <v>193</v>
      </c>
    </row>
    <row r="27" spans="1:14" x14ac:dyDescent="0.3">
      <c r="J27" s="85" t="s">
        <v>194</v>
      </c>
      <c r="K27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2E01-F11B-4184-9EA1-5A7E8A6CFDCF}">
  <dimension ref="A1:AA19"/>
  <sheetViews>
    <sheetView workbookViewId="0">
      <selection activeCell="Y8" sqref="Y8"/>
    </sheetView>
  </sheetViews>
  <sheetFormatPr defaultRowHeight="14.4" x14ac:dyDescent="0.3"/>
  <cols>
    <col min="1" max="1" width="13.33203125" style="53" customWidth="1"/>
    <col min="2" max="12" width="5" style="53" bestFit="1" customWidth="1"/>
    <col min="13" max="17" width="5" style="53" customWidth="1"/>
    <col min="18" max="18" width="8.88671875" style="53"/>
    <col min="19" max="19" width="8.88671875" style="86"/>
    <col min="20" max="16384" width="8.88671875" style="53"/>
  </cols>
  <sheetData>
    <row r="1" spans="1:27" x14ac:dyDescent="0.3">
      <c r="A1" s="111" t="s">
        <v>234</v>
      </c>
      <c r="B1" s="111"/>
      <c r="AA1" s="53">
        <v>50000</v>
      </c>
    </row>
    <row r="2" spans="1:27" x14ac:dyDescent="0.3">
      <c r="A2" s="1" t="s">
        <v>246</v>
      </c>
      <c r="B2" s="1"/>
    </row>
    <row r="3" spans="1:27" x14ac:dyDescent="0.3">
      <c r="B3" s="87"/>
      <c r="C3" s="53">
        <v>25</v>
      </c>
      <c r="D3" s="53">
        <v>26</v>
      </c>
      <c r="E3" s="53">
        <v>27</v>
      </c>
      <c r="F3" s="53">
        <v>28</v>
      </c>
      <c r="G3" s="53">
        <v>29</v>
      </c>
      <c r="H3" s="53">
        <v>2</v>
      </c>
      <c r="I3" s="53">
        <v>3</v>
      </c>
      <c r="J3" s="53">
        <v>4</v>
      </c>
      <c r="K3" s="53">
        <v>5</v>
      </c>
      <c r="L3" s="53">
        <v>6</v>
      </c>
      <c r="M3" s="53">
        <v>9</v>
      </c>
      <c r="N3" s="53">
        <v>10</v>
      </c>
      <c r="O3" s="53">
        <v>11</v>
      </c>
      <c r="P3" s="53">
        <v>12</v>
      </c>
      <c r="Q3" s="53">
        <v>13</v>
      </c>
      <c r="S3" s="86" t="s">
        <v>239</v>
      </c>
      <c r="T3" s="88">
        <v>0.05</v>
      </c>
      <c r="U3" s="88"/>
      <c r="V3" s="89">
        <v>0.1</v>
      </c>
      <c r="W3" s="89"/>
      <c r="X3" s="89">
        <v>0.15</v>
      </c>
      <c r="Y3" s="89"/>
      <c r="Z3" s="89">
        <v>0.2</v>
      </c>
    </row>
    <row r="4" spans="1:27" x14ac:dyDescent="0.3">
      <c r="A4" s="53" t="s">
        <v>231</v>
      </c>
      <c r="B4" s="53">
        <v>165</v>
      </c>
      <c r="C4" s="53">
        <v>165</v>
      </c>
      <c r="D4" s="53">
        <v>166</v>
      </c>
      <c r="E4" s="53">
        <v>163</v>
      </c>
      <c r="F4" s="53">
        <v>161</v>
      </c>
      <c r="G4" s="53">
        <v>162</v>
      </c>
      <c r="H4" s="53">
        <v>165</v>
      </c>
      <c r="I4" s="53">
        <v>166</v>
      </c>
      <c r="J4" s="53">
        <v>162</v>
      </c>
      <c r="K4" s="53">
        <v>167</v>
      </c>
      <c r="L4" s="53">
        <v>170</v>
      </c>
      <c r="M4" s="53">
        <v>166</v>
      </c>
      <c r="N4" s="53">
        <v>167</v>
      </c>
      <c r="S4" s="86">
        <f>AA1/B4</f>
        <v>303.030303030303</v>
      </c>
      <c r="T4" s="53">
        <f>(B4/100*5)+B4</f>
        <v>173.25</v>
      </c>
      <c r="V4" s="53">
        <f>(B4/100*10)+B4</f>
        <v>181.5</v>
      </c>
      <c r="X4" s="53">
        <f>(B4/100*15)+B4</f>
        <v>189.75</v>
      </c>
      <c r="Z4" s="53">
        <f>(B4/100*20)+B4</f>
        <v>198</v>
      </c>
    </row>
    <row r="5" spans="1:27" x14ac:dyDescent="0.3">
      <c r="A5" s="53" t="s">
        <v>232</v>
      </c>
      <c r="B5" s="53">
        <v>438</v>
      </c>
      <c r="C5" s="53">
        <v>438</v>
      </c>
      <c r="D5" s="53">
        <v>434</v>
      </c>
      <c r="E5" s="53">
        <v>439</v>
      </c>
      <c r="F5" s="53">
        <v>443</v>
      </c>
      <c r="G5" s="53">
        <v>435</v>
      </c>
      <c r="H5" s="53">
        <v>437</v>
      </c>
      <c r="I5" s="53">
        <v>437</v>
      </c>
      <c r="J5" s="53">
        <v>441</v>
      </c>
      <c r="K5" s="53">
        <v>443</v>
      </c>
      <c r="L5" s="90">
        <v>464</v>
      </c>
      <c r="M5" s="90">
        <v>470</v>
      </c>
      <c r="N5" s="90">
        <v>458</v>
      </c>
      <c r="O5" s="90"/>
      <c r="P5" s="90"/>
      <c r="Q5" s="90"/>
      <c r="S5" s="86">
        <f>AA1/B5</f>
        <v>114.15525114155251</v>
      </c>
      <c r="T5" s="90">
        <f t="shared" ref="T5:T19" si="0">(B5/100*5)+B5</f>
        <v>459.9</v>
      </c>
      <c r="U5" s="91">
        <f>(T5-B5)*S5</f>
        <v>2499.9999999999973</v>
      </c>
      <c r="V5" s="53">
        <f t="shared" ref="V5:V19" si="1">(B5/100*10)+B5</f>
        <v>481.8</v>
      </c>
      <c r="X5" s="53">
        <f t="shared" ref="X5:X19" si="2">(B5/100*15)+B5</f>
        <v>503.7</v>
      </c>
      <c r="Z5" s="53">
        <f t="shared" ref="Z5:Z19" si="3">(B5/100*20)+B5</f>
        <v>525.6</v>
      </c>
    </row>
    <row r="6" spans="1:27" x14ac:dyDescent="0.3">
      <c r="A6" s="53" t="s">
        <v>233</v>
      </c>
      <c r="B6" s="53">
        <v>1658</v>
      </c>
      <c r="G6" s="53">
        <v>1658</v>
      </c>
      <c r="H6" s="53">
        <v>1721</v>
      </c>
      <c r="I6" s="53">
        <v>1688</v>
      </c>
      <c r="J6" s="53">
        <v>1688</v>
      </c>
      <c r="K6" s="53">
        <v>1667</v>
      </c>
      <c r="L6" s="53">
        <v>1710</v>
      </c>
      <c r="M6" s="53">
        <v>1764</v>
      </c>
      <c r="N6" s="53">
        <v>1766</v>
      </c>
      <c r="S6" s="86">
        <f>AA1/B6</f>
        <v>30.156815440289506</v>
      </c>
      <c r="T6" s="53">
        <f t="shared" si="0"/>
        <v>1740.9</v>
      </c>
      <c r="U6" s="91">
        <f>(T6-B6)*S6</f>
        <v>2500.0000000000027</v>
      </c>
      <c r="V6" s="53">
        <f t="shared" si="1"/>
        <v>1823.8</v>
      </c>
      <c r="X6" s="53">
        <f t="shared" si="2"/>
        <v>1906.7</v>
      </c>
      <c r="Z6" s="53">
        <f t="shared" si="3"/>
        <v>1989.6</v>
      </c>
    </row>
    <row r="7" spans="1:27" x14ac:dyDescent="0.3">
      <c r="A7" s="53" t="s">
        <v>235</v>
      </c>
      <c r="B7" s="53">
        <v>393</v>
      </c>
      <c r="C7" s="53">
        <v>391</v>
      </c>
      <c r="D7" s="53">
        <v>393</v>
      </c>
      <c r="E7" s="53">
        <v>430</v>
      </c>
      <c r="F7" s="53">
        <v>431</v>
      </c>
      <c r="G7" s="53">
        <v>433</v>
      </c>
      <c r="H7" s="53">
        <v>436</v>
      </c>
      <c r="I7" s="53">
        <v>440</v>
      </c>
      <c r="J7" s="53">
        <v>445</v>
      </c>
      <c r="K7" s="53">
        <v>468</v>
      </c>
      <c r="L7" s="53">
        <v>469</v>
      </c>
      <c r="M7" s="53">
        <v>479</v>
      </c>
      <c r="N7" s="53">
        <v>483</v>
      </c>
      <c r="S7" s="86">
        <f>AA1/B7</f>
        <v>127.2264631043257</v>
      </c>
      <c r="T7" s="53">
        <f t="shared" si="0"/>
        <v>412.65</v>
      </c>
      <c r="U7" s="91">
        <f>(T7-B7)*S7</f>
        <v>2499.9999999999973</v>
      </c>
      <c r="V7" s="53">
        <f t="shared" si="1"/>
        <v>432.3</v>
      </c>
      <c r="W7" s="91">
        <v>5000</v>
      </c>
      <c r="X7" s="53">
        <f t="shared" si="2"/>
        <v>451.95</v>
      </c>
      <c r="Y7" s="91">
        <v>7500</v>
      </c>
      <c r="Z7" s="90">
        <f t="shared" si="3"/>
        <v>471.6</v>
      </c>
      <c r="AA7" s="91">
        <v>10000</v>
      </c>
    </row>
    <row r="8" spans="1:27" x14ac:dyDescent="0.3">
      <c r="A8" s="53" t="s">
        <v>236</v>
      </c>
      <c r="B8" s="53">
        <v>490</v>
      </c>
      <c r="C8" s="53">
        <v>490</v>
      </c>
      <c r="D8" s="53">
        <v>498</v>
      </c>
      <c r="E8" s="53">
        <v>531</v>
      </c>
      <c r="F8" s="53">
        <v>524</v>
      </c>
      <c r="G8" s="53">
        <v>527</v>
      </c>
      <c r="H8" s="53">
        <v>534</v>
      </c>
      <c r="I8" s="53">
        <v>540</v>
      </c>
      <c r="J8" s="53">
        <v>553</v>
      </c>
      <c r="K8" s="53">
        <v>570</v>
      </c>
      <c r="L8" s="53">
        <v>571</v>
      </c>
      <c r="M8" s="53">
        <v>565</v>
      </c>
      <c r="N8" s="53">
        <v>565</v>
      </c>
      <c r="S8" s="86">
        <f>AA1/B8</f>
        <v>102.04081632653062</v>
      </c>
      <c r="T8" s="53">
        <f t="shared" si="0"/>
        <v>514.5</v>
      </c>
      <c r="U8" s="91">
        <v>2500</v>
      </c>
      <c r="V8" s="53">
        <f t="shared" si="1"/>
        <v>539</v>
      </c>
      <c r="W8" s="91">
        <v>5000</v>
      </c>
      <c r="X8" s="53">
        <f t="shared" si="2"/>
        <v>563.5</v>
      </c>
      <c r="Y8" s="91">
        <v>7500</v>
      </c>
      <c r="Z8" s="53">
        <f t="shared" si="3"/>
        <v>588</v>
      </c>
    </row>
    <row r="9" spans="1:27" x14ac:dyDescent="0.3">
      <c r="A9" s="53" t="s">
        <v>237</v>
      </c>
      <c r="B9" s="53">
        <v>1478</v>
      </c>
      <c r="C9" s="53">
        <v>1490</v>
      </c>
      <c r="D9" s="53">
        <v>1521</v>
      </c>
      <c r="E9" s="53">
        <v>1522</v>
      </c>
      <c r="F9" s="53">
        <v>1495</v>
      </c>
      <c r="G9" s="53">
        <v>1528</v>
      </c>
      <c r="H9" s="53">
        <v>1547</v>
      </c>
      <c r="I9" s="53">
        <v>1559</v>
      </c>
      <c r="J9" s="53">
        <v>1548</v>
      </c>
      <c r="K9" s="53">
        <v>1544</v>
      </c>
      <c r="L9" s="53">
        <v>1528</v>
      </c>
      <c r="M9" s="53">
        <v>1514</v>
      </c>
      <c r="N9" s="53">
        <v>1542</v>
      </c>
      <c r="S9" s="86">
        <f>AA1/B9</f>
        <v>33.829499323410012</v>
      </c>
      <c r="T9" s="53">
        <f t="shared" si="0"/>
        <v>1551.9</v>
      </c>
      <c r="U9" s="91">
        <v>2500</v>
      </c>
      <c r="V9" s="53">
        <f t="shared" si="1"/>
        <v>1625.8</v>
      </c>
      <c r="X9" s="53">
        <f t="shared" si="2"/>
        <v>1699.7</v>
      </c>
      <c r="Z9" s="53">
        <f t="shared" si="3"/>
        <v>1773.6</v>
      </c>
    </row>
    <row r="10" spans="1:27" x14ac:dyDescent="0.3">
      <c r="A10" s="53" t="s">
        <v>238</v>
      </c>
      <c r="B10" s="53">
        <v>644</v>
      </c>
      <c r="C10" s="53">
        <v>648</v>
      </c>
      <c r="D10" s="53">
        <v>651</v>
      </c>
      <c r="E10" s="53">
        <v>691</v>
      </c>
      <c r="F10" s="53">
        <v>704</v>
      </c>
      <c r="G10" s="53">
        <v>704</v>
      </c>
      <c r="H10" s="53">
        <v>708</v>
      </c>
      <c r="I10" s="53">
        <v>718</v>
      </c>
      <c r="J10" s="53">
        <v>702</v>
      </c>
      <c r="K10" s="53">
        <v>706</v>
      </c>
      <c r="L10" s="53">
        <v>701</v>
      </c>
      <c r="M10" s="53">
        <v>696</v>
      </c>
      <c r="N10" s="53">
        <v>694</v>
      </c>
      <c r="S10" s="86">
        <f>AA1/B10</f>
        <v>77.639751552795033</v>
      </c>
      <c r="T10" s="53">
        <f t="shared" si="0"/>
        <v>676.2</v>
      </c>
      <c r="U10" s="91">
        <v>2500</v>
      </c>
      <c r="V10" s="53">
        <f t="shared" si="1"/>
        <v>708.4</v>
      </c>
      <c r="W10" s="91">
        <v>5000</v>
      </c>
      <c r="X10" s="53">
        <f t="shared" si="2"/>
        <v>740.6</v>
      </c>
      <c r="Z10" s="53">
        <f t="shared" si="3"/>
        <v>772.8</v>
      </c>
    </row>
    <row r="11" spans="1:27" x14ac:dyDescent="0.3">
      <c r="A11" s="53" t="s">
        <v>240</v>
      </c>
      <c r="S11" s="86" t="e">
        <f>AA8/B11</f>
        <v>#DIV/0!</v>
      </c>
      <c r="T11" s="53">
        <f t="shared" si="0"/>
        <v>0</v>
      </c>
      <c r="V11" s="53">
        <f t="shared" si="1"/>
        <v>0</v>
      </c>
      <c r="X11" s="53">
        <f t="shared" si="2"/>
        <v>0</v>
      </c>
      <c r="Z11" s="53">
        <f t="shared" si="3"/>
        <v>0</v>
      </c>
    </row>
    <row r="12" spans="1:27" x14ac:dyDescent="0.3">
      <c r="A12" s="53" t="s">
        <v>241</v>
      </c>
      <c r="B12" s="53">
        <v>4138</v>
      </c>
      <c r="I12" s="53">
        <v>4138</v>
      </c>
      <c r="J12" s="53">
        <v>4177</v>
      </c>
      <c r="K12" s="53">
        <v>4135</v>
      </c>
      <c r="L12" s="53">
        <v>4139</v>
      </c>
      <c r="M12" s="53">
        <v>4060</v>
      </c>
      <c r="N12" s="53">
        <v>4114</v>
      </c>
      <c r="S12" s="86">
        <f>AA1/B12</f>
        <v>12.083131947800871</v>
      </c>
      <c r="T12" s="53">
        <f t="shared" si="0"/>
        <v>4344.8999999999996</v>
      </c>
      <c r="V12" s="53">
        <f t="shared" si="1"/>
        <v>4551.8</v>
      </c>
      <c r="X12" s="53">
        <f t="shared" si="2"/>
        <v>4758.7</v>
      </c>
      <c r="Z12" s="53">
        <f t="shared" si="3"/>
        <v>4965.6000000000004</v>
      </c>
    </row>
    <row r="13" spans="1:27" x14ac:dyDescent="0.3">
      <c r="A13" s="53" t="s">
        <v>242</v>
      </c>
      <c r="B13" s="53">
        <v>264</v>
      </c>
      <c r="D13" s="53">
        <v>264</v>
      </c>
      <c r="E13" s="53">
        <v>254</v>
      </c>
      <c r="F13" s="53">
        <v>261</v>
      </c>
      <c r="G13" s="53">
        <v>260</v>
      </c>
      <c r="H13" s="53">
        <v>260</v>
      </c>
      <c r="I13" s="53">
        <v>260</v>
      </c>
      <c r="J13" s="53">
        <v>262</v>
      </c>
      <c r="K13" s="53">
        <v>258</v>
      </c>
      <c r="L13" s="53">
        <v>256</v>
      </c>
      <c r="M13" s="53">
        <v>257</v>
      </c>
      <c r="N13" s="53">
        <v>259</v>
      </c>
      <c r="S13" s="86">
        <f>AA1/B13</f>
        <v>189.39393939393941</v>
      </c>
      <c r="T13" s="53">
        <f t="shared" si="0"/>
        <v>277.2</v>
      </c>
      <c r="V13" s="53">
        <f t="shared" si="1"/>
        <v>290.39999999999998</v>
      </c>
      <c r="X13" s="53">
        <f t="shared" si="2"/>
        <v>303.60000000000002</v>
      </c>
      <c r="Z13" s="53">
        <f t="shared" si="3"/>
        <v>316.8</v>
      </c>
    </row>
    <row r="14" spans="1:27" x14ac:dyDescent="0.3">
      <c r="A14" s="53" t="s">
        <v>243</v>
      </c>
      <c r="B14" s="53">
        <v>1370</v>
      </c>
      <c r="F14" s="53">
        <v>1370</v>
      </c>
      <c r="G14" s="53">
        <v>1372</v>
      </c>
      <c r="H14" s="53">
        <v>1393</v>
      </c>
      <c r="I14" s="53">
        <v>1392</v>
      </c>
      <c r="J14" s="53">
        <v>1360</v>
      </c>
      <c r="K14" s="53">
        <v>1348</v>
      </c>
      <c r="L14" s="53">
        <v>1363</v>
      </c>
      <c r="M14" s="53">
        <v>1383</v>
      </c>
      <c r="N14" s="53">
        <v>1397</v>
      </c>
      <c r="S14" s="86">
        <f>AA1/B14</f>
        <v>36.496350364963504</v>
      </c>
      <c r="T14" s="53">
        <f t="shared" si="0"/>
        <v>1438.5</v>
      </c>
      <c r="V14" s="53">
        <f t="shared" si="1"/>
        <v>1507</v>
      </c>
      <c r="X14" s="53">
        <f t="shared" si="2"/>
        <v>1575.5</v>
      </c>
      <c r="Z14" s="53">
        <f t="shared" si="3"/>
        <v>1644</v>
      </c>
    </row>
    <row r="15" spans="1:27" x14ac:dyDescent="0.3">
      <c r="A15" s="53" t="s">
        <v>244</v>
      </c>
      <c r="B15" s="53">
        <v>641</v>
      </c>
      <c r="H15" s="53">
        <v>641</v>
      </c>
      <c r="I15" s="53">
        <v>646</v>
      </c>
      <c r="J15" s="53">
        <v>635</v>
      </c>
      <c r="K15" s="53">
        <v>640</v>
      </c>
      <c r="L15" s="53">
        <v>642</v>
      </c>
      <c r="M15" s="53">
        <v>694</v>
      </c>
      <c r="N15" s="53">
        <v>684</v>
      </c>
      <c r="S15" s="86">
        <f>AA1/B15</f>
        <v>78.003120124804994</v>
      </c>
      <c r="T15" s="53">
        <f t="shared" si="0"/>
        <v>673.05</v>
      </c>
      <c r="U15" s="91">
        <v>2500</v>
      </c>
      <c r="V15" s="53">
        <f t="shared" si="1"/>
        <v>705.1</v>
      </c>
      <c r="X15" s="53">
        <f t="shared" si="2"/>
        <v>737.15</v>
      </c>
      <c r="Z15" s="53">
        <f t="shared" si="3"/>
        <v>769.2</v>
      </c>
    </row>
    <row r="16" spans="1:27" x14ac:dyDescent="0.3">
      <c r="A16" s="53" t="s">
        <v>245</v>
      </c>
      <c r="B16" s="53">
        <v>408</v>
      </c>
      <c r="I16" s="53">
        <v>408</v>
      </c>
      <c r="J16" s="53">
        <v>404</v>
      </c>
      <c r="K16" s="53">
        <v>400</v>
      </c>
      <c r="L16" s="53">
        <v>412</v>
      </c>
      <c r="M16" s="53">
        <v>400</v>
      </c>
      <c r="N16" s="53">
        <v>415</v>
      </c>
      <c r="S16" s="86">
        <f>AA1/B16</f>
        <v>122.54901960784314</v>
      </c>
      <c r="T16" s="53">
        <f t="shared" si="0"/>
        <v>428.4</v>
      </c>
      <c r="V16" s="53">
        <f t="shared" si="1"/>
        <v>448.8</v>
      </c>
      <c r="X16" s="53">
        <f t="shared" si="2"/>
        <v>469.2</v>
      </c>
      <c r="Z16" s="53">
        <f t="shared" si="3"/>
        <v>489.6</v>
      </c>
    </row>
    <row r="17" spans="19:26" x14ac:dyDescent="0.3">
      <c r="S17" s="86" t="e">
        <f>AA14/B17</f>
        <v>#DIV/0!</v>
      </c>
      <c r="T17" s="53">
        <f t="shared" si="0"/>
        <v>0</v>
      </c>
      <c r="V17" s="53">
        <f t="shared" si="1"/>
        <v>0</v>
      </c>
      <c r="X17" s="53">
        <f t="shared" si="2"/>
        <v>0</v>
      </c>
      <c r="Z17" s="53">
        <f t="shared" si="3"/>
        <v>0</v>
      </c>
    </row>
    <row r="18" spans="19:26" x14ac:dyDescent="0.3">
      <c r="S18" s="86" t="e">
        <f>AA15/B18</f>
        <v>#DIV/0!</v>
      </c>
      <c r="T18" s="53">
        <f t="shared" si="0"/>
        <v>0</v>
      </c>
      <c r="V18" s="53">
        <f t="shared" si="1"/>
        <v>0</v>
      </c>
      <c r="X18" s="53">
        <f t="shared" si="2"/>
        <v>0</v>
      </c>
      <c r="Z18" s="53">
        <f t="shared" si="3"/>
        <v>0</v>
      </c>
    </row>
    <row r="19" spans="19:26" x14ac:dyDescent="0.3">
      <c r="S19" s="86" t="e">
        <f>AA16/B19</f>
        <v>#DIV/0!</v>
      </c>
      <c r="T19" s="53">
        <f t="shared" si="0"/>
        <v>0</v>
      </c>
      <c r="V19" s="53">
        <f t="shared" si="1"/>
        <v>0</v>
      </c>
      <c r="X19" s="53">
        <f t="shared" si="2"/>
        <v>0</v>
      </c>
      <c r="Z19" s="53">
        <f t="shared" si="3"/>
        <v>0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3EE-34C1-4DAF-A7EA-86256D78DA1B}">
  <dimension ref="A1:Z19"/>
  <sheetViews>
    <sheetView workbookViewId="0">
      <selection activeCell="S9" sqref="S9"/>
    </sheetView>
  </sheetViews>
  <sheetFormatPr defaultRowHeight="14.4" x14ac:dyDescent="0.3"/>
  <cols>
    <col min="1" max="1" width="13.33203125" style="53" customWidth="1"/>
    <col min="2" max="2" width="6.77734375" style="53" bestFit="1" customWidth="1"/>
    <col min="3" max="11" width="5" style="53" bestFit="1" customWidth="1"/>
    <col min="12" max="16" width="5" style="53" customWidth="1"/>
    <col min="17" max="17" width="8.88671875" style="53"/>
    <col min="18" max="18" width="8.88671875" style="86"/>
    <col min="19" max="19" width="8.88671875" style="53"/>
    <col min="20" max="20" width="8.88671875" style="90"/>
    <col min="21" max="21" width="8.88671875" style="53"/>
    <col min="22" max="22" width="8.88671875" style="90"/>
    <col min="23" max="23" width="8.88671875" style="53"/>
    <col min="24" max="24" width="8.88671875" style="90"/>
    <col min="25" max="16384" width="8.88671875" style="53"/>
  </cols>
  <sheetData>
    <row r="1" spans="1:26" x14ac:dyDescent="0.3">
      <c r="A1" s="111" t="s">
        <v>234</v>
      </c>
      <c r="B1" s="111"/>
      <c r="C1" s="53" t="s">
        <v>255</v>
      </c>
      <c r="D1" s="53" t="s">
        <v>256</v>
      </c>
      <c r="Z1" s="53">
        <v>50000</v>
      </c>
    </row>
    <row r="2" spans="1:26" x14ac:dyDescent="0.3">
      <c r="A2" s="1" t="s">
        <v>247</v>
      </c>
      <c r="B2" s="1"/>
      <c r="C2" s="53" t="s">
        <v>248</v>
      </c>
    </row>
    <row r="3" spans="1:26" x14ac:dyDescent="0.3">
      <c r="B3" s="87">
        <v>45632</v>
      </c>
      <c r="C3" s="53">
        <v>9</v>
      </c>
      <c r="D3" s="53">
        <v>10</v>
      </c>
      <c r="E3" s="53">
        <v>11</v>
      </c>
      <c r="F3" s="53">
        <v>12</v>
      </c>
      <c r="R3" s="86" t="s">
        <v>239</v>
      </c>
      <c r="S3" s="88">
        <v>0.05</v>
      </c>
      <c r="T3" s="92"/>
      <c r="U3" s="89">
        <v>0.1</v>
      </c>
      <c r="V3" s="93"/>
      <c r="W3" s="89">
        <v>0.15</v>
      </c>
      <c r="X3" s="93"/>
      <c r="Y3" s="89">
        <v>0.2</v>
      </c>
    </row>
    <row r="4" spans="1:26" x14ac:dyDescent="0.3">
      <c r="A4" s="53" t="s">
        <v>249</v>
      </c>
      <c r="B4" s="53">
        <v>1311</v>
      </c>
      <c r="C4" s="53">
        <v>1295</v>
      </c>
      <c r="D4" s="53">
        <v>1284</v>
      </c>
      <c r="R4" s="86">
        <f>Z1/B4</f>
        <v>38.138825324180019</v>
      </c>
      <c r="S4" s="53">
        <f>(B4/100*5)+B4</f>
        <v>1376.55</v>
      </c>
      <c r="U4" s="53">
        <f>(B4/100*10)+B4</f>
        <v>1442.1</v>
      </c>
      <c r="W4" s="53">
        <f>(B4/100*15)+B4</f>
        <v>1507.65</v>
      </c>
      <c r="Y4" s="53">
        <f>(B4/100*20)+B4</f>
        <v>1573.2</v>
      </c>
    </row>
    <row r="5" spans="1:26" x14ac:dyDescent="0.3">
      <c r="A5" s="53" t="s">
        <v>250</v>
      </c>
      <c r="B5" s="53">
        <v>815</v>
      </c>
      <c r="C5" s="53">
        <v>833</v>
      </c>
      <c r="D5" s="53">
        <v>835</v>
      </c>
      <c r="K5" s="90"/>
      <c r="L5" s="90"/>
      <c r="M5" s="90"/>
      <c r="N5" s="90"/>
      <c r="O5" s="90"/>
      <c r="P5" s="90"/>
      <c r="R5" s="86">
        <f>Z1/B5</f>
        <v>61.349693251533743</v>
      </c>
      <c r="S5" s="90">
        <f t="shared" ref="S5:S19" si="0">(B5/100*5)+B5</f>
        <v>855.75</v>
      </c>
      <c r="U5" s="53">
        <f t="shared" ref="U5:U19" si="1">(B5/100*10)+B5</f>
        <v>896.5</v>
      </c>
      <c r="W5" s="53">
        <f t="shared" ref="W5:W19" si="2">(B5/100*15)+B5</f>
        <v>937.25</v>
      </c>
      <c r="Y5" s="53">
        <f t="shared" ref="Y5:Y19" si="3">(B5/100*20)+B5</f>
        <v>978</v>
      </c>
    </row>
    <row r="6" spans="1:26" x14ac:dyDescent="0.3">
      <c r="A6" s="53" t="s">
        <v>251</v>
      </c>
      <c r="B6" s="53">
        <v>2161</v>
      </c>
      <c r="C6" s="53">
        <v>2161</v>
      </c>
      <c r="D6" s="53">
        <v>2160</v>
      </c>
      <c r="R6" s="86">
        <f>Z1/B6</f>
        <v>23.137436372049976</v>
      </c>
      <c r="S6" s="53">
        <f t="shared" si="0"/>
        <v>2269.0500000000002</v>
      </c>
      <c r="U6" s="53">
        <f t="shared" si="1"/>
        <v>2377.1</v>
      </c>
      <c r="W6" s="53">
        <f t="shared" si="2"/>
        <v>2485.15</v>
      </c>
      <c r="Y6" s="53">
        <f t="shared" si="3"/>
        <v>2593.1999999999998</v>
      </c>
    </row>
    <row r="7" spans="1:26" x14ac:dyDescent="0.3">
      <c r="A7" s="53" t="s">
        <v>252</v>
      </c>
      <c r="B7" s="53">
        <v>386</v>
      </c>
      <c r="C7" s="53">
        <v>386</v>
      </c>
      <c r="D7" s="53">
        <v>383</v>
      </c>
      <c r="R7" s="86">
        <f>Z1/B7</f>
        <v>129.53367875647669</v>
      </c>
      <c r="S7" s="53">
        <f t="shared" si="0"/>
        <v>405.3</v>
      </c>
      <c r="U7" s="53">
        <f t="shared" si="1"/>
        <v>424.6</v>
      </c>
      <c r="W7" s="53">
        <f t="shared" si="2"/>
        <v>443.9</v>
      </c>
      <c r="Y7" s="90">
        <f t="shared" si="3"/>
        <v>463.2</v>
      </c>
      <c r="Z7" s="90"/>
    </row>
    <row r="8" spans="1:26" x14ac:dyDescent="0.3">
      <c r="A8" s="53" t="s">
        <v>253</v>
      </c>
      <c r="B8" s="53">
        <v>74</v>
      </c>
      <c r="C8" s="53">
        <v>78</v>
      </c>
      <c r="D8" s="53">
        <v>81</v>
      </c>
      <c r="R8" s="86">
        <f>Z1/B8</f>
        <v>675.67567567567562</v>
      </c>
      <c r="S8" s="53">
        <f t="shared" si="0"/>
        <v>77.7</v>
      </c>
      <c r="U8" s="53">
        <f t="shared" si="1"/>
        <v>81.400000000000006</v>
      </c>
      <c r="W8" s="53">
        <f t="shared" si="2"/>
        <v>85.1</v>
      </c>
      <c r="Y8" s="53">
        <f t="shared" si="3"/>
        <v>88.8</v>
      </c>
    </row>
    <row r="9" spans="1:26" x14ac:dyDescent="0.3">
      <c r="A9" s="53" t="s">
        <v>254</v>
      </c>
      <c r="B9" s="53">
        <v>92</v>
      </c>
      <c r="C9" s="53">
        <v>90</v>
      </c>
      <c r="D9" s="53">
        <v>88</v>
      </c>
      <c r="R9" s="86">
        <f>Z1/B9</f>
        <v>543.47826086956525</v>
      </c>
      <c r="S9" s="53">
        <f t="shared" si="0"/>
        <v>96.6</v>
      </c>
      <c r="U9" s="53">
        <f t="shared" si="1"/>
        <v>101.2</v>
      </c>
      <c r="W9" s="53">
        <f t="shared" si="2"/>
        <v>105.8</v>
      </c>
      <c r="Y9" s="53">
        <f t="shared" si="3"/>
        <v>110.4</v>
      </c>
    </row>
    <row r="10" spans="1:26" x14ac:dyDescent="0.3">
      <c r="R10" s="86" t="e">
        <f>Z1/B10</f>
        <v>#DIV/0!</v>
      </c>
      <c r="S10" s="53">
        <f t="shared" si="0"/>
        <v>0</v>
      </c>
      <c r="U10" s="53">
        <f t="shared" si="1"/>
        <v>0</v>
      </c>
      <c r="W10" s="53">
        <f t="shared" si="2"/>
        <v>0</v>
      </c>
      <c r="Y10" s="53">
        <f t="shared" si="3"/>
        <v>0</v>
      </c>
    </row>
    <row r="11" spans="1:26" x14ac:dyDescent="0.3">
      <c r="R11" s="86" t="e">
        <f>Z8/B11</f>
        <v>#DIV/0!</v>
      </c>
      <c r="S11" s="53">
        <f t="shared" si="0"/>
        <v>0</v>
      </c>
      <c r="U11" s="53">
        <f t="shared" si="1"/>
        <v>0</v>
      </c>
      <c r="W11" s="53">
        <f t="shared" si="2"/>
        <v>0</v>
      </c>
      <c r="Y11" s="53">
        <f t="shared" si="3"/>
        <v>0</v>
      </c>
    </row>
    <row r="12" spans="1:26" x14ac:dyDescent="0.3">
      <c r="R12" s="86" t="e">
        <f>Z1/B12</f>
        <v>#DIV/0!</v>
      </c>
      <c r="S12" s="53">
        <f t="shared" si="0"/>
        <v>0</v>
      </c>
      <c r="U12" s="53">
        <f t="shared" si="1"/>
        <v>0</v>
      </c>
      <c r="W12" s="53">
        <f t="shared" si="2"/>
        <v>0</v>
      </c>
      <c r="Y12" s="53">
        <f t="shared" si="3"/>
        <v>0</v>
      </c>
    </row>
    <row r="13" spans="1:26" x14ac:dyDescent="0.3">
      <c r="R13" s="86" t="e">
        <f>Z1/B13</f>
        <v>#DIV/0!</v>
      </c>
      <c r="S13" s="53">
        <f t="shared" si="0"/>
        <v>0</v>
      </c>
      <c r="U13" s="53">
        <f t="shared" si="1"/>
        <v>0</v>
      </c>
      <c r="W13" s="53">
        <f t="shared" si="2"/>
        <v>0</v>
      </c>
      <c r="Y13" s="53">
        <f t="shared" si="3"/>
        <v>0</v>
      </c>
    </row>
    <row r="14" spans="1:26" x14ac:dyDescent="0.3">
      <c r="R14" s="86" t="e">
        <f>Z1/B14</f>
        <v>#DIV/0!</v>
      </c>
      <c r="S14" s="53">
        <f t="shared" si="0"/>
        <v>0</v>
      </c>
      <c r="U14" s="53">
        <f t="shared" si="1"/>
        <v>0</v>
      </c>
      <c r="W14" s="53">
        <f t="shared" si="2"/>
        <v>0</v>
      </c>
      <c r="Y14" s="53">
        <f t="shared" si="3"/>
        <v>0</v>
      </c>
    </row>
    <row r="15" spans="1:26" x14ac:dyDescent="0.3">
      <c r="R15" s="86" t="e">
        <f>Z1/B15</f>
        <v>#DIV/0!</v>
      </c>
      <c r="S15" s="53">
        <f t="shared" si="0"/>
        <v>0</v>
      </c>
      <c r="U15" s="53">
        <f t="shared" si="1"/>
        <v>0</v>
      </c>
      <c r="W15" s="53">
        <f t="shared" si="2"/>
        <v>0</v>
      </c>
      <c r="Y15" s="53">
        <f t="shared" si="3"/>
        <v>0</v>
      </c>
    </row>
    <row r="16" spans="1:26" x14ac:dyDescent="0.3">
      <c r="R16" s="86" t="e">
        <f>Z1/B16</f>
        <v>#DIV/0!</v>
      </c>
      <c r="S16" s="53">
        <f t="shared" si="0"/>
        <v>0</v>
      </c>
      <c r="U16" s="53">
        <f t="shared" si="1"/>
        <v>0</v>
      </c>
      <c r="W16" s="53">
        <f t="shared" si="2"/>
        <v>0</v>
      </c>
      <c r="Y16" s="53">
        <f t="shared" si="3"/>
        <v>0</v>
      </c>
    </row>
    <row r="17" spans="18:25" x14ac:dyDescent="0.3">
      <c r="R17" s="86" t="e">
        <f>Z14/B17</f>
        <v>#DIV/0!</v>
      </c>
      <c r="S17" s="53">
        <f t="shared" si="0"/>
        <v>0</v>
      </c>
      <c r="U17" s="53">
        <f t="shared" si="1"/>
        <v>0</v>
      </c>
      <c r="W17" s="53">
        <f t="shared" si="2"/>
        <v>0</v>
      </c>
      <c r="Y17" s="53">
        <f t="shared" si="3"/>
        <v>0</v>
      </c>
    </row>
    <row r="18" spans="18:25" x14ac:dyDescent="0.3">
      <c r="R18" s="86" t="e">
        <f>Z15/B18</f>
        <v>#DIV/0!</v>
      </c>
      <c r="S18" s="53">
        <f t="shared" si="0"/>
        <v>0</v>
      </c>
      <c r="U18" s="53">
        <f t="shared" si="1"/>
        <v>0</v>
      </c>
      <c r="W18" s="53">
        <f t="shared" si="2"/>
        <v>0</v>
      </c>
      <c r="Y18" s="53">
        <f t="shared" si="3"/>
        <v>0</v>
      </c>
    </row>
    <row r="19" spans="18:25" x14ac:dyDescent="0.3">
      <c r="R19" s="86" t="e">
        <f>Z16/B19</f>
        <v>#DIV/0!</v>
      </c>
      <c r="S19" s="53">
        <f t="shared" si="0"/>
        <v>0</v>
      </c>
      <c r="U19" s="53">
        <f t="shared" si="1"/>
        <v>0</v>
      </c>
      <c r="W19" s="53">
        <f t="shared" si="2"/>
        <v>0</v>
      </c>
      <c r="Y19" s="53">
        <f t="shared" si="3"/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6A84-5052-4464-91FF-0F205BBCF3BE}">
  <dimension ref="A1:L59"/>
  <sheetViews>
    <sheetView workbookViewId="0">
      <selection activeCell="K20" sqref="K20"/>
    </sheetView>
  </sheetViews>
  <sheetFormatPr defaultColWidth="9.109375" defaultRowHeight="14.4" x14ac:dyDescent="0.3"/>
  <cols>
    <col min="1" max="1" width="4.109375" style="4" customWidth="1"/>
    <col min="2" max="2" width="17.5546875" style="4" bestFit="1" customWidth="1"/>
    <col min="3" max="3" width="3.109375" style="4" bestFit="1" customWidth="1"/>
    <col min="4" max="4" width="17.5546875" style="4" bestFit="1" customWidth="1"/>
    <col min="5" max="5" width="3.109375" style="1" bestFit="1" customWidth="1"/>
    <col min="6" max="6" width="15.5546875" style="4" bestFit="1" customWidth="1"/>
    <col min="7" max="7" width="7.33203125" style="4" bestFit="1" customWidth="1"/>
    <col min="8" max="8" width="3.5546875" style="4" customWidth="1"/>
    <col min="9" max="9" width="8.33203125" style="4" bestFit="1" customWidth="1"/>
    <col min="10" max="10" width="3.109375" style="4" customWidth="1"/>
    <col min="11" max="11" width="13.88671875" style="4" bestFit="1" customWidth="1"/>
    <col min="12" max="12" width="18.44140625" style="4" customWidth="1"/>
    <col min="13" max="16384" width="9.109375" style="4"/>
  </cols>
  <sheetData>
    <row r="1" spans="1:12" ht="15.75" customHeight="1" thickBot="1" x14ac:dyDescent="0.35">
      <c r="A1" s="95" t="s">
        <v>141</v>
      </c>
      <c r="B1" s="94"/>
      <c r="C1" s="94"/>
      <c r="D1" s="96"/>
      <c r="E1" s="101" t="s">
        <v>125</v>
      </c>
      <c r="F1" s="102"/>
      <c r="G1" s="27" t="s">
        <v>140</v>
      </c>
      <c r="H1" s="104" t="s">
        <v>146</v>
      </c>
      <c r="I1" s="105"/>
      <c r="J1" s="103" t="s">
        <v>121</v>
      </c>
      <c r="K1" s="102"/>
    </row>
    <row r="2" spans="1:12" x14ac:dyDescent="0.3">
      <c r="A2" s="24">
        <v>1</v>
      </c>
      <c r="B2" s="28" t="s">
        <v>32</v>
      </c>
      <c r="C2" s="24">
        <f>1+A23</f>
        <v>23</v>
      </c>
      <c r="D2" s="25" t="s">
        <v>135</v>
      </c>
      <c r="E2" s="23">
        <v>1</v>
      </c>
      <c r="F2" s="26" t="s">
        <v>138</v>
      </c>
      <c r="G2" s="25">
        <v>8</v>
      </c>
      <c r="H2" s="38">
        <v>1</v>
      </c>
      <c r="I2" s="25" t="s">
        <v>65</v>
      </c>
      <c r="J2" s="31">
        <v>1</v>
      </c>
      <c r="K2" s="32" t="s">
        <v>137</v>
      </c>
    </row>
    <row r="3" spans="1:12" x14ac:dyDescent="0.3">
      <c r="A3" s="17">
        <f>1+A2</f>
        <v>2</v>
      </c>
      <c r="B3" s="29" t="s">
        <v>3</v>
      </c>
      <c r="C3" s="17">
        <f t="shared" ref="C3:C18" si="0">1+C2</f>
        <v>24</v>
      </c>
      <c r="D3" s="20" t="s">
        <v>134</v>
      </c>
      <c r="E3" s="22">
        <f>1+E2</f>
        <v>2</v>
      </c>
      <c r="F3" s="16" t="s">
        <v>68</v>
      </c>
      <c r="G3" s="30">
        <v>2</v>
      </c>
      <c r="H3" s="39"/>
      <c r="I3" s="40"/>
      <c r="J3" s="33">
        <f>1+J2</f>
        <v>2</v>
      </c>
      <c r="K3" s="34" t="s">
        <v>55</v>
      </c>
    </row>
    <row r="4" spans="1:12" x14ac:dyDescent="0.3">
      <c r="A4" s="17">
        <f t="shared" ref="A4:A23" si="1">1+A3</f>
        <v>3</v>
      </c>
      <c r="B4" s="29" t="s">
        <v>136</v>
      </c>
      <c r="C4" s="17">
        <f t="shared" si="0"/>
        <v>25</v>
      </c>
      <c r="D4" s="30" t="s">
        <v>4</v>
      </c>
      <c r="E4" s="22">
        <f t="shared" ref="E4:E21" si="2">1+E3</f>
        <v>3</v>
      </c>
      <c r="F4" s="16" t="s">
        <v>42</v>
      </c>
      <c r="G4" s="30">
        <v>3</v>
      </c>
      <c r="H4" s="39"/>
      <c r="I4" s="41"/>
      <c r="J4" s="33">
        <f>1+J3</f>
        <v>3</v>
      </c>
      <c r="K4" s="34" t="s">
        <v>50</v>
      </c>
    </row>
    <row r="5" spans="1:12" x14ac:dyDescent="0.3">
      <c r="A5" s="17">
        <f t="shared" si="1"/>
        <v>4</v>
      </c>
      <c r="B5" s="29" t="s">
        <v>133</v>
      </c>
      <c r="C5" s="17">
        <f t="shared" si="0"/>
        <v>26</v>
      </c>
      <c r="D5" s="20" t="s">
        <v>120</v>
      </c>
      <c r="E5" s="22">
        <f t="shared" si="2"/>
        <v>4</v>
      </c>
      <c r="F5" s="16" t="s">
        <v>2</v>
      </c>
      <c r="G5" s="30">
        <v>6</v>
      </c>
      <c r="H5" s="39"/>
      <c r="I5" s="41"/>
      <c r="J5" s="33">
        <f>1+J4</f>
        <v>4</v>
      </c>
      <c r="K5" s="34" t="s">
        <v>58</v>
      </c>
    </row>
    <row r="6" spans="1:12" x14ac:dyDescent="0.3">
      <c r="A6" s="17">
        <f t="shared" si="1"/>
        <v>5</v>
      </c>
      <c r="B6" s="29" t="s">
        <v>13</v>
      </c>
      <c r="C6" s="17">
        <f t="shared" si="0"/>
        <v>27</v>
      </c>
      <c r="D6" s="20" t="s">
        <v>60</v>
      </c>
      <c r="E6" s="22">
        <f t="shared" si="2"/>
        <v>5</v>
      </c>
      <c r="F6" s="16" t="s">
        <v>44</v>
      </c>
      <c r="G6" s="30">
        <v>5</v>
      </c>
      <c r="H6" s="39"/>
      <c r="I6" s="41"/>
      <c r="J6" s="33">
        <f>1+J5</f>
        <v>5</v>
      </c>
      <c r="K6" s="34" t="s">
        <v>35</v>
      </c>
    </row>
    <row r="7" spans="1:12" x14ac:dyDescent="0.3">
      <c r="A7" s="17">
        <f t="shared" si="1"/>
        <v>6</v>
      </c>
      <c r="B7" s="29" t="s">
        <v>20</v>
      </c>
      <c r="C7" s="17">
        <f t="shared" si="0"/>
        <v>28</v>
      </c>
      <c r="D7" s="20" t="s">
        <v>48</v>
      </c>
      <c r="E7" s="22">
        <f t="shared" si="2"/>
        <v>6</v>
      </c>
      <c r="F7" s="16" t="s">
        <v>54</v>
      </c>
      <c r="G7" s="30">
        <v>5</v>
      </c>
      <c r="H7" s="39"/>
      <c r="I7" s="41"/>
      <c r="J7" s="33">
        <v>6</v>
      </c>
      <c r="K7" s="34" t="s">
        <v>56</v>
      </c>
    </row>
    <row r="8" spans="1:12" x14ac:dyDescent="0.3">
      <c r="A8" s="17">
        <f t="shared" si="1"/>
        <v>7</v>
      </c>
      <c r="B8" s="29" t="s">
        <v>132</v>
      </c>
      <c r="C8" s="17">
        <f t="shared" si="0"/>
        <v>29</v>
      </c>
      <c r="D8" s="20" t="s">
        <v>67</v>
      </c>
      <c r="E8" s="22">
        <f t="shared" si="2"/>
        <v>7</v>
      </c>
      <c r="F8" s="16" t="s">
        <v>129</v>
      </c>
      <c r="G8" s="30">
        <v>4</v>
      </c>
      <c r="H8" s="17"/>
      <c r="I8" s="41"/>
      <c r="J8" s="33">
        <v>7</v>
      </c>
      <c r="K8" s="34" t="s">
        <v>142</v>
      </c>
      <c r="L8" s="4" t="s">
        <v>143</v>
      </c>
    </row>
    <row r="9" spans="1:12" ht="15" thickBot="1" x14ac:dyDescent="0.35">
      <c r="A9" s="17">
        <f t="shared" si="1"/>
        <v>8</v>
      </c>
      <c r="B9" s="29" t="s">
        <v>29</v>
      </c>
      <c r="C9" s="17">
        <f t="shared" si="0"/>
        <v>30</v>
      </c>
      <c r="D9" s="44" t="s">
        <v>34</v>
      </c>
      <c r="E9" s="22">
        <f t="shared" si="2"/>
        <v>8</v>
      </c>
      <c r="F9" s="13" t="s">
        <v>10</v>
      </c>
      <c r="G9" s="20">
        <v>3</v>
      </c>
      <c r="H9" s="39"/>
      <c r="I9" s="40"/>
      <c r="J9" s="21">
        <v>8</v>
      </c>
      <c r="K9" s="37" t="s">
        <v>108</v>
      </c>
    </row>
    <row r="10" spans="1:12" x14ac:dyDescent="0.3">
      <c r="A10" s="17">
        <f t="shared" si="1"/>
        <v>9</v>
      </c>
      <c r="B10" s="29" t="s">
        <v>127</v>
      </c>
      <c r="C10" s="17">
        <f t="shared" si="0"/>
        <v>31</v>
      </c>
      <c r="D10" s="44" t="s">
        <v>17</v>
      </c>
      <c r="E10" s="22">
        <f t="shared" si="2"/>
        <v>9</v>
      </c>
      <c r="F10" s="16" t="s">
        <v>126</v>
      </c>
      <c r="G10" s="30">
        <v>3</v>
      </c>
      <c r="H10" s="39"/>
      <c r="I10" s="41"/>
    </row>
    <row r="11" spans="1:12" x14ac:dyDescent="0.3">
      <c r="A11" s="17">
        <f t="shared" si="1"/>
        <v>10</v>
      </c>
      <c r="B11" s="29" t="s">
        <v>124</v>
      </c>
      <c r="C11" s="17">
        <f t="shared" si="0"/>
        <v>32</v>
      </c>
      <c r="D11" s="20" t="s">
        <v>131</v>
      </c>
      <c r="E11" s="22">
        <f t="shared" si="2"/>
        <v>10</v>
      </c>
      <c r="F11" s="16" t="s">
        <v>122</v>
      </c>
      <c r="G11" s="30">
        <v>2</v>
      </c>
      <c r="H11" s="39"/>
      <c r="I11" s="41"/>
    </row>
    <row r="12" spans="1:12" x14ac:dyDescent="0.3">
      <c r="A12" s="17">
        <f t="shared" si="1"/>
        <v>11</v>
      </c>
      <c r="B12" s="29" t="s">
        <v>15</v>
      </c>
      <c r="C12" s="17">
        <f t="shared" si="0"/>
        <v>33</v>
      </c>
      <c r="D12" s="20" t="s">
        <v>139</v>
      </c>
      <c r="E12" s="22">
        <f t="shared" si="2"/>
        <v>11</v>
      </c>
      <c r="F12" s="16" t="s">
        <v>119</v>
      </c>
      <c r="G12" s="30">
        <v>4</v>
      </c>
      <c r="H12" s="39"/>
      <c r="I12" s="41"/>
      <c r="K12" s="4" t="s">
        <v>145</v>
      </c>
      <c r="L12" s="4">
        <v>1</v>
      </c>
    </row>
    <row r="13" spans="1:12" x14ac:dyDescent="0.3">
      <c r="A13" s="17">
        <f t="shared" si="1"/>
        <v>12</v>
      </c>
      <c r="B13" s="29" t="s">
        <v>118</v>
      </c>
      <c r="C13" s="17">
        <f t="shared" si="0"/>
        <v>34</v>
      </c>
      <c r="D13" s="20" t="s">
        <v>21</v>
      </c>
      <c r="E13" s="22">
        <f t="shared" si="2"/>
        <v>12</v>
      </c>
      <c r="F13" s="16" t="s">
        <v>8</v>
      </c>
      <c r="G13" s="30">
        <v>2</v>
      </c>
      <c r="H13" s="17"/>
      <c r="I13" s="41"/>
      <c r="K13" s="4" t="s">
        <v>128</v>
      </c>
      <c r="L13" s="4">
        <v>43</v>
      </c>
    </row>
    <row r="14" spans="1:12" x14ac:dyDescent="0.3">
      <c r="A14" s="17">
        <f t="shared" si="1"/>
        <v>13</v>
      </c>
      <c r="B14" s="29" t="s">
        <v>117</v>
      </c>
      <c r="C14" s="17">
        <f t="shared" si="0"/>
        <v>35</v>
      </c>
      <c r="D14" s="20" t="s">
        <v>130</v>
      </c>
      <c r="E14" s="22">
        <f t="shared" si="2"/>
        <v>13</v>
      </c>
      <c r="F14" s="13" t="s">
        <v>12</v>
      </c>
      <c r="G14" s="20">
        <v>2</v>
      </c>
      <c r="H14" s="17"/>
      <c r="I14" s="40"/>
      <c r="K14" s="4" t="s">
        <v>125</v>
      </c>
      <c r="L14" s="4">
        <v>20</v>
      </c>
    </row>
    <row r="15" spans="1:12" x14ac:dyDescent="0.3">
      <c r="A15" s="17">
        <f t="shared" si="1"/>
        <v>14</v>
      </c>
      <c r="B15" s="35" t="s">
        <v>9</v>
      </c>
      <c r="C15" s="17">
        <f t="shared" si="0"/>
        <v>36</v>
      </c>
      <c r="D15" s="20" t="s">
        <v>115</v>
      </c>
      <c r="E15" s="22">
        <f t="shared" si="2"/>
        <v>14</v>
      </c>
      <c r="F15" s="13" t="s">
        <v>19</v>
      </c>
      <c r="G15" s="20">
        <v>1</v>
      </c>
      <c r="H15" s="39"/>
      <c r="I15" s="40"/>
      <c r="K15" s="4" t="s">
        <v>121</v>
      </c>
      <c r="L15" s="4">
        <v>8</v>
      </c>
    </row>
    <row r="16" spans="1:12" x14ac:dyDescent="0.3">
      <c r="A16" s="17">
        <f t="shared" si="1"/>
        <v>15</v>
      </c>
      <c r="B16" s="29" t="s">
        <v>116</v>
      </c>
      <c r="C16" s="17">
        <f t="shared" si="0"/>
        <v>37</v>
      </c>
      <c r="D16" s="44" t="s">
        <v>123</v>
      </c>
      <c r="E16" s="22">
        <f t="shared" si="2"/>
        <v>15</v>
      </c>
      <c r="F16" s="45" t="s">
        <v>45</v>
      </c>
      <c r="G16" s="46">
        <v>5</v>
      </c>
      <c r="H16" s="39"/>
      <c r="I16" s="41"/>
    </row>
    <row r="17" spans="1:9" x14ac:dyDescent="0.3">
      <c r="A17" s="17">
        <f t="shared" si="1"/>
        <v>16</v>
      </c>
      <c r="B17" s="29" t="s">
        <v>18</v>
      </c>
      <c r="C17" s="17">
        <f t="shared" si="0"/>
        <v>38</v>
      </c>
      <c r="D17" s="44" t="s">
        <v>114</v>
      </c>
      <c r="E17" s="22">
        <f t="shared" si="2"/>
        <v>16</v>
      </c>
      <c r="F17" s="45" t="s">
        <v>30</v>
      </c>
      <c r="G17" s="46">
        <v>5</v>
      </c>
      <c r="H17" s="39"/>
      <c r="I17" s="41"/>
    </row>
    <row r="18" spans="1:9" x14ac:dyDescent="0.3">
      <c r="A18" s="17">
        <f t="shared" si="1"/>
        <v>17</v>
      </c>
      <c r="B18" s="29" t="s">
        <v>49</v>
      </c>
      <c r="C18" s="17">
        <f t="shared" si="0"/>
        <v>39</v>
      </c>
      <c r="D18" s="19" t="s">
        <v>112</v>
      </c>
      <c r="E18" s="22">
        <f t="shared" si="2"/>
        <v>17</v>
      </c>
      <c r="F18" s="45" t="s">
        <v>16</v>
      </c>
      <c r="G18" s="46">
        <v>5</v>
      </c>
      <c r="H18" s="39"/>
      <c r="I18" s="41"/>
    </row>
    <row r="19" spans="1:9" x14ac:dyDescent="0.3">
      <c r="A19" s="17">
        <f t="shared" si="1"/>
        <v>18</v>
      </c>
      <c r="B19" s="29" t="s">
        <v>22</v>
      </c>
      <c r="C19" s="17">
        <f>1+C18</f>
        <v>40</v>
      </c>
      <c r="D19" s="18" t="s">
        <v>109</v>
      </c>
      <c r="E19" s="22">
        <f t="shared" si="2"/>
        <v>18</v>
      </c>
      <c r="F19" s="16" t="s">
        <v>111</v>
      </c>
      <c r="G19" s="30">
        <v>5</v>
      </c>
      <c r="H19" s="39"/>
      <c r="I19" s="41"/>
    </row>
    <row r="20" spans="1:9" x14ac:dyDescent="0.3">
      <c r="A20" s="17">
        <f t="shared" si="1"/>
        <v>19</v>
      </c>
      <c r="B20" s="29" t="s">
        <v>51</v>
      </c>
      <c r="C20" s="17">
        <f>1+C19</f>
        <v>41</v>
      </c>
      <c r="D20" s="18" t="s">
        <v>106</v>
      </c>
      <c r="E20" s="22">
        <f t="shared" si="2"/>
        <v>19</v>
      </c>
      <c r="F20" s="16" t="s">
        <v>105</v>
      </c>
      <c r="G20" s="30">
        <v>1</v>
      </c>
      <c r="H20" s="39"/>
      <c r="I20" s="41"/>
    </row>
    <row r="21" spans="1:9" ht="15" thickBot="1" x14ac:dyDescent="0.35">
      <c r="A21" s="17">
        <f t="shared" si="1"/>
        <v>20</v>
      </c>
      <c r="B21" s="29" t="s">
        <v>110</v>
      </c>
      <c r="C21" s="17">
        <f>1+C20</f>
        <v>42</v>
      </c>
      <c r="D21" s="18" t="s">
        <v>75</v>
      </c>
      <c r="E21" s="21">
        <f t="shared" si="2"/>
        <v>20</v>
      </c>
      <c r="F21" s="15" t="s">
        <v>113</v>
      </c>
      <c r="G21" s="36">
        <v>9</v>
      </c>
      <c r="H21" s="14"/>
      <c r="I21" s="42"/>
    </row>
    <row r="22" spans="1:9" ht="15" thickBot="1" x14ac:dyDescent="0.35">
      <c r="A22" s="17">
        <f t="shared" si="1"/>
        <v>21</v>
      </c>
      <c r="B22" s="29" t="s">
        <v>107</v>
      </c>
      <c r="C22" s="14">
        <f>1+C21</f>
        <v>43</v>
      </c>
      <c r="D22" s="43" t="s">
        <v>144</v>
      </c>
      <c r="E22" s="4"/>
    </row>
    <row r="23" spans="1:9" ht="15" thickBot="1" x14ac:dyDescent="0.35">
      <c r="A23" s="14">
        <f t="shared" si="1"/>
        <v>22</v>
      </c>
      <c r="B23" s="36" t="s">
        <v>43</v>
      </c>
      <c r="C23" s="4">
        <v>44</v>
      </c>
      <c r="D23" s="4" t="s">
        <v>147</v>
      </c>
      <c r="E23" s="4"/>
    </row>
    <row r="24" spans="1:9" x14ac:dyDescent="0.3">
      <c r="E24" s="4"/>
    </row>
    <row r="25" spans="1:9" x14ac:dyDescent="0.3">
      <c r="E25" s="4"/>
    </row>
    <row r="26" spans="1:9" x14ac:dyDescent="0.3">
      <c r="E26" s="4"/>
    </row>
    <row r="27" spans="1:9" x14ac:dyDescent="0.3">
      <c r="E27" s="4"/>
    </row>
    <row r="28" spans="1:9" x14ac:dyDescent="0.3">
      <c r="E28" s="4"/>
    </row>
    <row r="29" spans="1:9" x14ac:dyDescent="0.3">
      <c r="E29" s="4"/>
    </row>
    <row r="30" spans="1:9" x14ac:dyDescent="0.3">
      <c r="E30" s="4"/>
    </row>
    <row r="31" spans="1:9" x14ac:dyDescent="0.3">
      <c r="E31" s="4"/>
    </row>
    <row r="32" spans="1:9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  <row r="39" spans="5:5" x14ac:dyDescent="0.3">
      <c r="E39" s="4"/>
    </row>
    <row r="40" spans="5:5" x14ac:dyDescent="0.3">
      <c r="E40" s="4"/>
    </row>
    <row r="41" spans="5:5" x14ac:dyDescent="0.3">
      <c r="E41" s="4"/>
    </row>
    <row r="42" spans="5:5" x14ac:dyDescent="0.3">
      <c r="E42" s="4"/>
    </row>
    <row r="43" spans="5:5" x14ac:dyDescent="0.3">
      <c r="E43" s="4"/>
    </row>
    <row r="44" spans="5:5" x14ac:dyDescent="0.3">
      <c r="E44" s="4"/>
    </row>
    <row r="45" spans="5:5" x14ac:dyDescent="0.3">
      <c r="E45" s="4"/>
    </row>
    <row r="46" spans="5:5" x14ac:dyDescent="0.3">
      <c r="E46" s="4"/>
    </row>
    <row r="47" spans="5:5" x14ac:dyDescent="0.3">
      <c r="E47" s="4"/>
    </row>
    <row r="48" spans="5:5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</sheetData>
  <mergeCells count="4">
    <mergeCell ref="E1:F1"/>
    <mergeCell ref="J1:K1"/>
    <mergeCell ref="A1:D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9EC-08AF-4D26-9B54-2B714DE3F0D0}">
  <dimension ref="A13:L20"/>
  <sheetViews>
    <sheetView topLeftCell="A7" workbookViewId="0">
      <selection activeCell="F24" sqref="F24"/>
    </sheetView>
  </sheetViews>
  <sheetFormatPr defaultRowHeight="14.4" x14ac:dyDescent="0.3"/>
  <cols>
    <col min="1" max="1" width="6.44140625" bestFit="1" customWidth="1"/>
    <col min="2" max="2" width="18" bestFit="1" customWidth="1"/>
    <col min="3" max="3" width="4.5546875" bestFit="1" customWidth="1"/>
    <col min="4" max="4" width="7.33203125" bestFit="1" customWidth="1"/>
    <col min="5" max="5" width="6.6640625" bestFit="1" customWidth="1"/>
    <col min="6" max="6" width="6.88671875" bestFit="1" customWidth="1"/>
    <col min="7" max="7" width="54.44140625" bestFit="1" customWidth="1"/>
    <col min="8" max="8" width="12.5546875" bestFit="1" customWidth="1"/>
    <col min="9" max="9" width="29.88671875" bestFit="1" customWidth="1"/>
    <col min="10" max="10" width="10.33203125" bestFit="1" customWidth="1"/>
    <col min="11" max="11" width="34" bestFit="1" customWidth="1"/>
    <col min="12" max="12" width="13.33203125" bestFit="1" customWidth="1"/>
  </cols>
  <sheetData>
    <row r="13" spans="1:12" ht="15" thickBot="1" x14ac:dyDescent="0.35"/>
    <row r="14" spans="1:12" ht="15" thickBot="1" x14ac:dyDescent="0.35">
      <c r="A14" s="47" t="s">
        <v>103</v>
      </c>
      <c r="B14" s="52"/>
      <c r="C14" s="52" t="s">
        <v>93</v>
      </c>
      <c r="D14" s="52" t="s">
        <v>94</v>
      </c>
      <c r="E14" s="52" t="s">
        <v>163</v>
      </c>
      <c r="F14" s="52" t="s">
        <v>164</v>
      </c>
      <c r="G14" s="52" t="s">
        <v>151</v>
      </c>
      <c r="H14" s="52" t="s">
        <v>175</v>
      </c>
      <c r="I14" s="52" t="s">
        <v>152</v>
      </c>
      <c r="J14" s="52" t="s">
        <v>153</v>
      </c>
      <c r="K14" s="52" t="s">
        <v>151</v>
      </c>
      <c r="L14" s="62" t="s">
        <v>169</v>
      </c>
    </row>
    <row r="15" spans="1:12" x14ac:dyDescent="0.3">
      <c r="A15" s="63" t="s">
        <v>150</v>
      </c>
      <c r="B15" s="63" t="s">
        <v>161</v>
      </c>
      <c r="C15" s="63" t="s">
        <v>162</v>
      </c>
      <c r="D15" s="63" t="s">
        <v>162</v>
      </c>
      <c r="E15" s="63" t="s">
        <v>162</v>
      </c>
      <c r="F15" s="63" t="s">
        <v>162</v>
      </c>
      <c r="G15" s="63" t="s">
        <v>167</v>
      </c>
      <c r="H15" s="63" t="s">
        <v>170</v>
      </c>
      <c r="I15" s="63" t="s">
        <v>154</v>
      </c>
      <c r="J15" s="63" t="s">
        <v>153</v>
      </c>
      <c r="K15" s="63" t="s">
        <v>168</v>
      </c>
      <c r="L15" s="63" t="s">
        <v>171</v>
      </c>
    </row>
    <row r="16" spans="1:12" x14ac:dyDescent="0.3">
      <c r="A16" s="1"/>
      <c r="B16" s="1" t="s">
        <v>160</v>
      </c>
      <c r="C16" s="1" t="s">
        <v>162</v>
      </c>
      <c r="D16" s="1" t="s">
        <v>162</v>
      </c>
      <c r="E16" s="1" t="s">
        <v>162</v>
      </c>
      <c r="F16" s="1" t="s">
        <v>162</v>
      </c>
      <c r="G16" s="1" t="s">
        <v>167</v>
      </c>
      <c r="H16" s="1" t="s">
        <v>170</v>
      </c>
      <c r="I16" s="1" t="s">
        <v>155</v>
      </c>
      <c r="J16" s="1" t="s">
        <v>153</v>
      </c>
      <c r="K16" s="1" t="s">
        <v>168</v>
      </c>
      <c r="L16" s="1" t="s">
        <v>171</v>
      </c>
    </row>
    <row r="17" spans="1:12" x14ac:dyDescent="0.3">
      <c r="A17" s="1"/>
      <c r="B17" s="1" t="s">
        <v>165</v>
      </c>
      <c r="C17" s="1" t="s">
        <v>166</v>
      </c>
      <c r="D17" s="1" t="s">
        <v>166</v>
      </c>
      <c r="E17" s="1" t="s">
        <v>162</v>
      </c>
      <c r="F17" s="1" t="s">
        <v>166</v>
      </c>
      <c r="G17" s="1" t="s">
        <v>167</v>
      </c>
      <c r="H17" s="1" t="s">
        <v>170</v>
      </c>
      <c r="I17" s="1" t="s">
        <v>156</v>
      </c>
      <c r="J17" s="1" t="s">
        <v>153</v>
      </c>
      <c r="K17" s="1" t="s">
        <v>168</v>
      </c>
      <c r="L17" s="1" t="s">
        <v>171</v>
      </c>
    </row>
    <row r="18" spans="1:12" x14ac:dyDescent="0.3">
      <c r="A18" s="1"/>
      <c r="B18" s="1" t="s">
        <v>172</v>
      </c>
      <c r="C18" s="1" t="s">
        <v>166</v>
      </c>
      <c r="D18" s="1" t="s">
        <v>162</v>
      </c>
      <c r="E18" s="1" t="s">
        <v>162</v>
      </c>
      <c r="F18" s="1" t="s">
        <v>162</v>
      </c>
      <c r="G18" s="1" t="s">
        <v>173</v>
      </c>
      <c r="H18" s="1" t="s">
        <v>174</v>
      </c>
      <c r="I18" s="1" t="s">
        <v>157</v>
      </c>
      <c r="J18" s="1" t="s">
        <v>153</v>
      </c>
      <c r="K18" s="1" t="s">
        <v>168</v>
      </c>
      <c r="L18" s="1" t="s">
        <v>171</v>
      </c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 t="s">
        <v>158</v>
      </c>
      <c r="J19" s="1" t="s">
        <v>153</v>
      </c>
      <c r="K19" s="1" t="s">
        <v>168</v>
      </c>
      <c r="L19" s="1" t="s">
        <v>171</v>
      </c>
    </row>
    <row r="20" spans="1:12" x14ac:dyDescent="0.3">
      <c r="A20" s="53"/>
      <c r="B20" s="53"/>
      <c r="C20" s="53"/>
      <c r="D20" s="1"/>
      <c r="E20" s="1"/>
      <c r="F20" s="1"/>
      <c r="G20" s="1"/>
      <c r="H20" s="1"/>
      <c r="I20" s="1" t="s">
        <v>159</v>
      </c>
      <c r="J20" s="1" t="s">
        <v>153</v>
      </c>
      <c r="K20" s="1" t="s">
        <v>168</v>
      </c>
      <c r="L20" s="1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004-8059-4DBA-A943-DF6D9CB882B0}">
  <dimension ref="A1:R24"/>
  <sheetViews>
    <sheetView workbookViewId="0">
      <selection activeCell="M25" sqref="M25"/>
    </sheetView>
  </sheetViews>
  <sheetFormatPr defaultColWidth="8.88671875" defaultRowHeight="14.4" x14ac:dyDescent="0.3"/>
  <cols>
    <col min="1" max="2" width="8.88671875" style="2"/>
    <col min="3" max="16384" width="8.88671875" style="1"/>
  </cols>
  <sheetData>
    <row r="1" spans="1:18" x14ac:dyDescent="0.3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2"/>
      <c r="N1" s="2"/>
      <c r="O1" s="2"/>
      <c r="P1" s="2"/>
    </row>
    <row r="2" spans="1:18" x14ac:dyDescent="0.3">
      <c r="A2" s="2" t="s">
        <v>81</v>
      </c>
      <c r="B2" s="2" t="s">
        <v>84</v>
      </c>
      <c r="C2" s="2" t="s">
        <v>83</v>
      </c>
      <c r="D2" s="2" t="s">
        <v>87</v>
      </c>
      <c r="E2" s="2" t="s">
        <v>88</v>
      </c>
      <c r="F2" s="2" t="s">
        <v>89</v>
      </c>
      <c r="G2" s="2" t="s">
        <v>90</v>
      </c>
      <c r="H2" s="2" t="s">
        <v>93</v>
      </c>
      <c r="I2" s="2" t="s">
        <v>94</v>
      </c>
      <c r="J2" s="2" t="s">
        <v>95</v>
      </c>
      <c r="K2" s="2" t="s">
        <v>96</v>
      </c>
      <c r="L2" s="2" t="s">
        <v>91</v>
      </c>
      <c r="M2" s="1" t="s">
        <v>83</v>
      </c>
      <c r="N2" s="1" t="s">
        <v>87</v>
      </c>
      <c r="O2" s="1" t="s">
        <v>88</v>
      </c>
      <c r="P2" s="1" t="s">
        <v>89</v>
      </c>
      <c r="Q2" s="1" t="s">
        <v>90</v>
      </c>
      <c r="R2" s="1" t="s">
        <v>102</v>
      </c>
    </row>
    <row r="3" spans="1:18" x14ac:dyDescent="0.3">
      <c r="A3" s="2" t="s">
        <v>82</v>
      </c>
      <c r="B3" s="2" t="s">
        <v>85</v>
      </c>
      <c r="C3" s="1">
        <v>11</v>
      </c>
      <c r="D3" s="1">
        <v>9</v>
      </c>
      <c r="E3" s="1">
        <v>10</v>
      </c>
      <c r="F3" s="1">
        <v>9</v>
      </c>
      <c r="G3" s="1">
        <v>9</v>
      </c>
      <c r="H3" s="1">
        <v>1</v>
      </c>
      <c r="I3" s="1">
        <v>2</v>
      </c>
      <c r="J3" s="1">
        <v>2</v>
      </c>
      <c r="K3" s="1">
        <v>2</v>
      </c>
      <c r="L3" s="1">
        <f>SUM(C3:K3)</f>
        <v>55</v>
      </c>
      <c r="M3" s="1">
        <f>SUM(C3:C30)</f>
        <v>217</v>
      </c>
      <c r="N3" s="1">
        <f>SUM(D3:D30)</f>
        <v>221</v>
      </c>
      <c r="O3" s="1">
        <f>SUM(E3:E30)</f>
        <v>200</v>
      </c>
      <c r="P3" s="1">
        <f>SUM(F3:F30)</f>
        <v>208</v>
      </c>
      <c r="Q3" s="1">
        <f>SUM(G3:G30)</f>
        <v>200</v>
      </c>
      <c r="R3" s="1">
        <f>SUM(M3:Q3)</f>
        <v>1046</v>
      </c>
    </row>
    <row r="4" spans="1:18" x14ac:dyDescent="0.3">
      <c r="B4" s="11" t="s">
        <v>86</v>
      </c>
      <c r="C4" s="6">
        <v>14</v>
      </c>
      <c r="D4" s="6">
        <v>13</v>
      </c>
      <c r="E4" s="6">
        <v>13</v>
      </c>
      <c r="F4" s="6">
        <v>11</v>
      </c>
      <c r="G4" s="6">
        <v>15</v>
      </c>
      <c r="H4" s="6"/>
      <c r="I4" s="6"/>
      <c r="J4" s="6"/>
      <c r="K4" s="6"/>
      <c r="L4" s="6">
        <f t="shared" ref="L4:L24" si="0">SUM(C4:G4)</f>
        <v>66</v>
      </c>
    </row>
    <row r="5" spans="1:18" x14ac:dyDescent="0.3">
      <c r="B5" s="11" t="s">
        <v>92</v>
      </c>
      <c r="C5" s="6">
        <v>19</v>
      </c>
      <c r="D5" s="6">
        <v>14</v>
      </c>
      <c r="E5" s="6">
        <v>16</v>
      </c>
      <c r="F5" s="6">
        <v>22</v>
      </c>
      <c r="G5" s="6">
        <v>20</v>
      </c>
      <c r="H5" s="6"/>
      <c r="I5" s="6"/>
      <c r="J5" s="6"/>
      <c r="K5" s="6"/>
      <c r="L5" s="6">
        <f t="shared" si="0"/>
        <v>91</v>
      </c>
      <c r="M5" s="1">
        <f>L4+L5</f>
        <v>157</v>
      </c>
    </row>
    <row r="6" spans="1:18" x14ac:dyDescent="0.3">
      <c r="A6" s="2" t="s">
        <v>97</v>
      </c>
      <c r="B6" s="2" t="s">
        <v>85</v>
      </c>
      <c r="C6" s="1">
        <v>22</v>
      </c>
      <c r="D6" s="1">
        <v>19</v>
      </c>
      <c r="E6" s="1">
        <v>16</v>
      </c>
      <c r="F6" s="1">
        <v>17</v>
      </c>
      <c r="G6" s="1">
        <v>19</v>
      </c>
      <c r="L6" s="1">
        <f t="shared" si="0"/>
        <v>93</v>
      </c>
    </row>
    <row r="7" spans="1:18" x14ac:dyDescent="0.3">
      <c r="B7" s="11" t="s">
        <v>86</v>
      </c>
      <c r="C7" s="6">
        <v>23</v>
      </c>
      <c r="D7" s="6">
        <v>24</v>
      </c>
      <c r="E7" s="6">
        <v>17</v>
      </c>
      <c r="F7" s="6">
        <v>17</v>
      </c>
      <c r="G7" s="6">
        <v>11</v>
      </c>
      <c r="H7" s="6"/>
      <c r="I7" s="6"/>
      <c r="J7" s="6"/>
      <c r="K7" s="6"/>
      <c r="L7" s="6">
        <f t="shared" si="0"/>
        <v>92</v>
      </c>
    </row>
    <row r="8" spans="1:18" x14ac:dyDescent="0.3">
      <c r="B8" s="11" t="s">
        <v>92</v>
      </c>
      <c r="C8" s="6">
        <v>19</v>
      </c>
      <c r="D8" s="6">
        <v>24</v>
      </c>
      <c r="E8" s="6">
        <v>18</v>
      </c>
      <c r="F8" s="6">
        <v>20</v>
      </c>
      <c r="G8" s="6">
        <v>15</v>
      </c>
      <c r="H8" s="6"/>
      <c r="I8" s="6"/>
      <c r="J8" s="6"/>
      <c r="K8" s="6"/>
      <c r="L8" s="6">
        <f t="shared" si="0"/>
        <v>96</v>
      </c>
      <c r="M8" s="1">
        <f>L7+L8</f>
        <v>188</v>
      </c>
    </row>
    <row r="9" spans="1:18" x14ac:dyDescent="0.3">
      <c r="A9" s="2" t="s">
        <v>98</v>
      </c>
      <c r="B9" s="2" t="s">
        <v>85</v>
      </c>
      <c r="C9" s="1">
        <v>10</v>
      </c>
      <c r="D9" s="1">
        <v>11</v>
      </c>
      <c r="E9" s="1">
        <v>12</v>
      </c>
      <c r="F9" s="1">
        <v>11</v>
      </c>
      <c r="G9" s="1">
        <v>11</v>
      </c>
      <c r="L9" s="1">
        <f t="shared" si="0"/>
        <v>55</v>
      </c>
    </row>
    <row r="10" spans="1:18" x14ac:dyDescent="0.3">
      <c r="B10" s="11" t="s">
        <v>86</v>
      </c>
      <c r="C10" s="6">
        <v>14</v>
      </c>
      <c r="D10" s="6">
        <v>15</v>
      </c>
      <c r="E10" s="6">
        <v>14</v>
      </c>
      <c r="F10" s="6">
        <v>14</v>
      </c>
      <c r="G10" s="6">
        <v>13</v>
      </c>
      <c r="H10" s="6"/>
      <c r="I10" s="6"/>
      <c r="J10" s="6"/>
      <c r="K10" s="6"/>
      <c r="L10" s="6">
        <f t="shared" si="0"/>
        <v>70</v>
      </c>
    </row>
    <row r="11" spans="1:18" x14ac:dyDescent="0.3">
      <c r="B11" s="11" t="s">
        <v>92</v>
      </c>
      <c r="C11" s="6">
        <v>13</v>
      </c>
      <c r="D11" s="6">
        <v>13</v>
      </c>
      <c r="E11" s="6">
        <v>13</v>
      </c>
      <c r="F11" s="6">
        <v>13</v>
      </c>
      <c r="G11" s="6">
        <v>13</v>
      </c>
      <c r="H11" s="6"/>
      <c r="I11" s="6"/>
      <c r="J11" s="6"/>
      <c r="K11" s="6"/>
      <c r="L11" s="6">
        <f t="shared" si="0"/>
        <v>65</v>
      </c>
      <c r="M11" s="1">
        <f>L10+L11</f>
        <v>135</v>
      </c>
    </row>
    <row r="12" spans="1:18" x14ac:dyDescent="0.3">
      <c r="A12" s="2" t="s">
        <v>100</v>
      </c>
      <c r="B12" s="2" t="s">
        <v>85</v>
      </c>
      <c r="C12" s="1">
        <v>7</v>
      </c>
      <c r="D12" s="1">
        <v>10</v>
      </c>
      <c r="E12" s="1">
        <v>10</v>
      </c>
      <c r="F12" s="1">
        <v>10</v>
      </c>
      <c r="G12" s="1">
        <v>10</v>
      </c>
      <c r="L12" s="1">
        <f t="shared" si="0"/>
        <v>47</v>
      </c>
    </row>
    <row r="13" spans="1:18" x14ac:dyDescent="0.3">
      <c r="B13" s="11" t="s">
        <v>86</v>
      </c>
      <c r="C13" s="6">
        <v>11</v>
      </c>
      <c r="D13" s="6">
        <v>12</v>
      </c>
      <c r="E13" s="6">
        <v>12</v>
      </c>
      <c r="F13" s="6">
        <v>11</v>
      </c>
      <c r="G13" s="6">
        <v>9</v>
      </c>
      <c r="H13" s="6"/>
      <c r="I13" s="6"/>
      <c r="J13" s="6"/>
      <c r="K13" s="6"/>
      <c r="L13" s="6">
        <f t="shared" si="0"/>
        <v>55</v>
      </c>
    </row>
    <row r="14" spans="1:18" x14ac:dyDescent="0.3">
      <c r="B14" s="11" t="s">
        <v>92</v>
      </c>
      <c r="C14" s="6">
        <v>11</v>
      </c>
      <c r="D14" s="6">
        <v>12</v>
      </c>
      <c r="E14" s="6">
        <v>6</v>
      </c>
      <c r="F14" s="6">
        <v>9</v>
      </c>
      <c r="G14" s="6">
        <v>9</v>
      </c>
      <c r="H14" s="6"/>
      <c r="I14" s="6"/>
      <c r="J14" s="6"/>
      <c r="K14" s="6"/>
      <c r="L14" s="6">
        <f t="shared" si="0"/>
        <v>47</v>
      </c>
      <c r="M14" s="1">
        <f>L13+L14</f>
        <v>102</v>
      </c>
    </row>
    <row r="15" spans="1:18" x14ac:dyDescent="0.3">
      <c r="A15" s="2" t="s">
        <v>101</v>
      </c>
      <c r="B15" s="2" t="s">
        <v>85</v>
      </c>
      <c r="C15" s="1">
        <v>9</v>
      </c>
      <c r="D15" s="1">
        <v>11</v>
      </c>
      <c r="E15" s="1">
        <v>9</v>
      </c>
      <c r="F15" s="1">
        <v>10</v>
      </c>
      <c r="G15" s="1">
        <v>9</v>
      </c>
      <c r="L15" s="1">
        <f t="shared" si="0"/>
        <v>48</v>
      </c>
    </row>
    <row r="16" spans="1:18" x14ac:dyDescent="0.3">
      <c r="B16" s="11" t="s">
        <v>86</v>
      </c>
      <c r="C16" s="6">
        <v>15</v>
      </c>
      <c r="D16" s="6">
        <v>16</v>
      </c>
      <c r="E16" s="6">
        <v>17</v>
      </c>
      <c r="F16" s="6">
        <v>18</v>
      </c>
      <c r="G16" s="6">
        <v>17</v>
      </c>
      <c r="H16" s="6"/>
      <c r="I16" s="6"/>
      <c r="J16" s="6"/>
      <c r="K16" s="6"/>
      <c r="L16" s="6">
        <f t="shared" si="0"/>
        <v>83</v>
      </c>
    </row>
    <row r="17" spans="2:14" x14ac:dyDescent="0.3">
      <c r="B17" s="11" t="s">
        <v>92</v>
      </c>
      <c r="C17" s="6">
        <v>19</v>
      </c>
      <c r="D17" s="6">
        <v>18</v>
      </c>
      <c r="E17" s="6">
        <v>17</v>
      </c>
      <c r="F17" s="6">
        <v>16</v>
      </c>
      <c r="G17" s="6">
        <v>20</v>
      </c>
      <c r="H17" s="6"/>
      <c r="I17" s="6"/>
      <c r="J17" s="6"/>
      <c r="K17" s="6"/>
      <c r="L17" s="6">
        <f t="shared" si="0"/>
        <v>90</v>
      </c>
      <c r="M17" s="1">
        <f>L16+L17</f>
        <v>173</v>
      </c>
      <c r="N17" s="1">
        <f>M5+M8+M11+M14+M17</f>
        <v>755</v>
      </c>
    </row>
    <row r="18" spans="2:14" x14ac:dyDescent="0.3">
      <c r="L18" s="1">
        <f t="shared" si="0"/>
        <v>0</v>
      </c>
    </row>
    <row r="19" spans="2:14" x14ac:dyDescent="0.3">
      <c r="L19" s="1">
        <f t="shared" si="0"/>
        <v>0</v>
      </c>
    </row>
    <row r="20" spans="2:14" x14ac:dyDescent="0.3">
      <c r="L20" s="1">
        <f t="shared" si="0"/>
        <v>0</v>
      </c>
    </row>
    <row r="21" spans="2:14" x14ac:dyDescent="0.3">
      <c r="L21" s="1">
        <f t="shared" si="0"/>
        <v>0</v>
      </c>
    </row>
    <row r="22" spans="2:14" x14ac:dyDescent="0.3">
      <c r="L22" s="1">
        <f t="shared" si="0"/>
        <v>0</v>
      </c>
    </row>
    <row r="23" spans="2:14" x14ac:dyDescent="0.3">
      <c r="L23" s="1">
        <f t="shared" si="0"/>
        <v>0</v>
      </c>
    </row>
    <row r="24" spans="2:14" x14ac:dyDescent="0.3">
      <c r="L24" s="1">
        <f t="shared" si="0"/>
        <v>0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DF9B-0857-4AD0-8225-4D7151943D10}">
  <dimension ref="A1:I45"/>
  <sheetViews>
    <sheetView tabSelected="1" topLeftCell="G1" workbookViewId="0">
      <selection activeCell="R16" sqref="R16"/>
    </sheetView>
  </sheetViews>
  <sheetFormatPr defaultRowHeight="14.4" x14ac:dyDescent="0.3"/>
  <cols>
    <col min="1" max="1" width="3" bestFit="1" customWidth="1"/>
    <col min="2" max="2" width="20" customWidth="1"/>
    <col min="3" max="3" width="4.6640625" customWidth="1"/>
    <col min="4" max="4" width="14.6640625" bestFit="1" customWidth="1"/>
    <col min="5" max="5" width="3.6640625" customWidth="1"/>
    <col min="6" max="6" width="13.88671875" bestFit="1" customWidth="1"/>
    <col min="7" max="7" width="5" customWidth="1"/>
    <col min="8" max="9" width="11.6640625" bestFit="1" customWidth="1"/>
  </cols>
  <sheetData>
    <row r="1" spans="1:9" ht="15" customHeight="1" thickBot="1" x14ac:dyDescent="0.35">
      <c r="A1" s="95" t="s">
        <v>148</v>
      </c>
      <c r="B1" s="96"/>
      <c r="C1" s="108" t="s">
        <v>146</v>
      </c>
      <c r="D1" s="97"/>
      <c r="E1" s="106" t="s">
        <v>149</v>
      </c>
      <c r="F1" s="107"/>
      <c r="G1" s="109" t="s">
        <v>121</v>
      </c>
      <c r="H1" s="110"/>
    </row>
    <row r="2" spans="1:9" ht="15" thickBot="1" x14ac:dyDescent="0.35">
      <c r="A2" s="24">
        <v>1</v>
      </c>
      <c r="B2" s="30" t="s">
        <v>4</v>
      </c>
      <c r="C2" s="48">
        <v>1</v>
      </c>
      <c r="D2" s="49" t="s">
        <v>65</v>
      </c>
      <c r="E2" s="54">
        <v>1</v>
      </c>
      <c r="F2" s="20" t="s">
        <v>138</v>
      </c>
      <c r="G2" s="50">
        <v>1</v>
      </c>
      <c r="H2" s="32" t="s">
        <v>137</v>
      </c>
      <c r="I2" s="4"/>
    </row>
    <row r="3" spans="1:9" x14ac:dyDescent="0.3">
      <c r="A3" s="17">
        <f>1+A2</f>
        <v>2</v>
      </c>
      <c r="B3" s="25" t="s">
        <v>32</v>
      </c>
      <c r="C3" s="4"/>
      <c r="D3" s="4"/>
      <c r="G3" s="51">
        <f>1+G2</f>
        <v>2</v>
      </c>
      <c r="H3" s="34" t="s">
        <v>55</v>
      </c>
      <c r="I3" s="4"/>
    </row>
    <row r="4" spans="1:9" x14ac:dyDescent="0.3">
      <c r="A4" s="17">
        <f t="shared" ref="A4:A23" si="0">1+A3</f>
        <v>3</v>
      </c>
      <c r="B4" s="20" t="s">
        <v>3</v>
      </c>
      <c r="C4" s="4"/>
      <c r="D4" s="4"/>
      <c r="G4" s="51">
        <f>1+G3</f>
        <v>3</v>
      </c>
      <c r="H4" s="34" t="s">
        <v>50</v>
      </c>
      <c r="I4" s="4"/>
    </row>
    <row r="5" spans="1:9" x14ac:dyDescent="0.3">
      <c r="A5" s="17">
        <f t="shared" si="0"/>
        <v>4</v>
      </c>
      <c r="B5" s="20" t="s">
        <v>136</v>
      </c>
      <c r="C5" s="4"/>
      <c r="D5" s="4"/>
      <c r="G5" s="51">
        <f>1+G4</f>
        <v>4</v>
      </c>
      <c r="H5" s="34" t="s">
        <v>58</v>
      </c>
      <c r="I5" s="4"/>
    </row>
    <row r="6" spans="1:9" x14ac:dyDescent="0.3">
      <c r="A6" s="17">
        <f t="shared" si="0"/>
        <v>5</v>
      </c>
      <c r="B6" s="20" t="s">
        <v>133</v>
      </c>
      <c r="G6" s="51">
        <f>1+G5</f>
        <v>5</v>
      </c>
      <c r="H6" s="34" t="s">
        <v>35</v>
      </c>
      <c r="I6" s="4"/>
    </row>
    <row r="7" spans="1:9" x14ac:dyDescent="0.3">
      <c r="A7" s="17">
        <f t="shared" si="0"/>
        <v>6</v>
      </c>
      <c r="B7" s="20" t="s">
        <v>13</v>
      </c>
      <c r="G7" s="51">
        <v>6</v>
      </c>
      <c r="H7" s="34" t="s">
        <v>56</v>
      </c>
    </row>
    <row r="8" spans="1:9" x14ac:dyDescent="0.3">
      <c r="A8" s="17">
        <f t="shared" si="0"/>
        <v>7</v>
      </c>
      <c r="B8" s="20" t="s">
        <v>20</v>
      </c>
      <c r="E8" s="4"/>
      <c r="F8" s="4"/>
      <c r="G8" s="51">
        <v>7</v>
      </c>
      <c r="H8" s="34" t="s">
        <v>142</v>
      </c>
    </row>
    <row r="9" spans="1:9" ht="15" thickBot="1" x14ac:dyDescent="0.35">
      <c r="A9" s="17">
        <f t="shared" si="0"/>
        <v>8</v>
      </c>
      <c r="B9" s="20" t="s">
        <v>132</v>
      </c>
      <c r="E9" s="4"/>
      <c r="F9" s="4"/>
      <c r="G9" s="14">
        <v>8</v>
      </c>
      <c r="H9" s="37" t="s">
        <v>108</v>
      </c>
    </row>
    <row r="10" spans="1:9" x14ac:dyDescent="0.3">
      <c r="A10" s="17">
        <f t="shared" si="0"/>
        <v>9</v>
      </c>
      <c r="B10" s="20" t="s">
        <v>29</v>
      </c>
      <c r="E10" s="4"/>
      <c r="F10" s="4"/>
      <c r="G10" s="4"/>
    </row>
    <row r="11" spans="1:9" x14ac:dyDescent="0.3">
      <c r="A11" s="17">
        <f t="shared" si="0"/>
        <v>10</v>
      </c>
      <c r="B11" s="20" t="s">
        <v>127</v>
      </c>
      <c r="E11" s="4"/>
      <c r="F11" s="4"/>
      <c r="G11" s="4"/>
    </row>
    <row r="12" spans="1:9" x14ac:dyDescent="0.3">
      <c r="A12" s="17">
        <f t="shared" si="0"/>
        <v>11</v>
      </c>
      <c r="B12" s="20" t="s">
        <v>118</v>
      </c>
      <c r="E12" s="4"/>
      <c r="F12" s="4"/>
      <c r="G12" s="4"/>
    </row>
    <row r="13" spans="1:9" x14ac:dyDescent="0.3">
      <c r="A13" s="17">
        <f t="shared" si="0"/>
        <v>12</v>
      </c>
      <c r="B13" s="20" t="s">
        <v>134</v>
      </c>
      <c r="E13" s="4"/>
      <c r="F13" s="4"/>
      <c r="G13" s="4"/>
    </row>
    <row r="14" spans="1:9" x14ac:dyDescent="0.3">
      <c r="A14" s="17">
        <f t="shared" si="0"/>
        <v>13</v>
      </c>
      <c r="B14" s="20" t="s">
        <v>117</v>
      </c>
      <c r="E14" s="4"/>
      <c r="F14" s="4"/>
      <c r="G14" s="4"/>
    </row>
    <row r="15" spans="1:9" x14ac:dyDescent="0.3">
      <c r="A15" s="17">
        <f t="shared" si="0"/>
        <v>14</v>
      </c>
      <c r="B15" s="20" t="s">
        <v>116</v>
      </c>
      <c r="E15" s="4"/>
      <c r="F15" s="4"/>
      <c r="G15" s="4"/>
    </row>
    <row r="16" spans="1:9" x14ac:dyDescent="0.3">
      <c r="A16" s="17">
        <f t="shared" si="0"/>
        <v>15</v>
      </c>
      <c r="B16" s="20" t="s">
        <v>18</v>
      </c>
      <c r="E16" s="4"/>
      <c r="F16" s="4"/>
      <c r="G16" s="4"/>
    </row>
    <row r="17" spans="1:8" x14ac:dyDescent="0.3">
      <c r="A17" s="17">
        <f t="shared" si="0"/>
        <v>16</v>
      </c>
      <c r="B17" s="20" t="s">
        <v>49</v>
      </c>
      <c r="E17" s="4"/>
      <c r="F17" s="4"/>
      <c r="G17" s="4"/>
    </row>
    <row r="18" spans="1:8" x14ac:dyDescent="0.3">
      <c r="A18" s="17">
        <f t="shared" si="0"/>
        <v>17</v>
      </c>
      <c r="B18" s="20" t="s">
        <v>110</v>
      </c>
      <c r="E18" s="4"/>
      <c r="F18" s="4"/>
      <c r="G18" s="4"/>
    </row>
    <row r="19" spans="1:8" x14ac:dyDescent="0.3">
      <c r="A19" s="17">
        <f t="shared" si="0"/>
        <v>18</v>
      </c>
      <c r="B19" s="20" t="s">
        <v>107</v>
      </c>
      <c r="E19" s="4"/>
      <c r="F19" s="4"/>
      <c r="G19" s="4"/>
    </row>
    <row r="20" spans="1:8" x14ac:dyDescent="0.3">
      <c r="A20" s="17">
        <f t="shared" si="0"/>
        <v>19</v>
      </c>
      <c r="B20" s="20" t="s">
        <v>43</v>
      </c>
      <c r="E20" s="4"/>
      <c r="F20" s="4"/>
      <c r="G20" s="4"/>
    </row>
    <row r="21" spans="1:8" x14ac:dyDescent="0.3">
      <c r="A21" s="17">
        <f t="shared" si="0"/>
        <v>20</v>
      </c>
      <c r="B21" s="30" t="s">
        <v>9</v>
      </c>
      <c r="E21" s="4"/>
      <c r="F21" s="4"/>
      <c r="G21" s="4"/>
    </row>
    <row r="22" spans="1:8" x14ac:dyDescent="0.3">
      <c r="A22" s="17">
        <f t="shared" si="0"/>
        <v>21</v>
      </c>
      <c r="B22" s="20" t="s">
        <v>51</v>
      </c>
      <c r="E22" s="4"/>
      <c r="F22" s="4"/>
      <c r="G22" s="4"/>
      <c r="H22" s="4"/>
    </row>
    <row r="23" spans="1:8" x14ac:dyDescent="0.3">
      <c r="A23" s="17">
        <f t="shared" si="0"/>
        <v>22</v>
      </c>
      <c r="B23" s="20" t="s">
        <v>135</v>
      </c>
      <c r="G23" s="4"/>
      <c r="H23" s="4"/>
    </row>
    <row r="24" spans="1:8" x14ac:dyDescent="0.3">
      <c r="A24" s="17">
        <f>1+A23</f>
        <v>23</v>
      </c>
      <c r="B24" s="20" t="s">
        <v>124</v>
      </c>
      <c r="G24" s="4"/>
      <c r="H24" s="4"/>
    </row>
    <row r="25" spans="1:8" x14ac:dyDescent="0.3">
      <c r="A25" s="17">
        <f t="shared" ref="A25:A45" si="1">1+A24</f>
        <v>24</v>
      </c>
      <c r="B25" s="20" t="s">
        <v>22</v>
      </c>
      <c r="C25" s="17">
        <v>1</v>
      </c>
      <c r="D25" s="30" t="s">
        <v>42</v>
      </c>
    </row>
    <row r="26" spans="1:8" x14ac:dyDescent="0.3">
      <c r="A26" s="17">
        <f t="shared" si="1"/>
        <v>25</v>
      </c>
      <c r="B26" s="20" t="s">
        <v>15</v>
      </c>
      <c r="C26" s="17">
        <f t="shared" ref="C26:C37" si="2">1+C25</f>
        <v>2</v>
      </c>
      <c r="D26" s="30" t="s">
        <v>2</v>
      </c>
    </row>
    <row r="27" spans="1:8" x14ac:dyDescent="0.3">
      <c r="A27" s="17">
        <f t="shared" si="1"/>
        <v>26</v>
      </c>
      <c r="B27" s="20" t="s">
        <v>67</v>
      </c>
      <c r="C27" s="17">
        <f t="shared" si="2"/>
        <v>3</v>
      </c>
      <c r="D27" s="30" t="s">
        <v>129</v>
      </c>
    </row>
    <row r="28" spans="1:8" x14ac:dyDescent="0.3">
      <c r="A28" s="17">
        <f t="shared" si="1"/>
        <v>27</v>
      </c>
      <c r="B28" s="20" t="s">
        <v>120</v>
      </c>
      <c r="C28" s="17">
        <f t="shared" si="2"/>
        <v>4</v>
      </c>
      <c r="D28" s="20" t="s">
        <v>12</v>
      </c>
    </row>
    <row r="29" spans="1:8" x14ac:dyDescent="0.3">
      <c r="A29" s="17">
        <f t="shared" si="1"/>
        <v>28</v>
      </c>
      <c r="B29" s="20" t="s">
        <v>60</v>
      </c>
      <c r="C29" s="17">
        <f t="shared" si="2"/>
        <v>5</v>
      </c>
      <c r="D29" s="30" t="s">
        <v>122</v>
      </c>
    </row>
    <row r="30" spans="1:8" x14ac:dyDescent="0.3">
      <c r="A30" s="17">
        <f t="shared" si="1"/>
        <v>29</v>
      </c>
      <c r="B30" s="20" t="s">
        <v>48</v>
      </c>
      <c r="C30" s="17">
        <f t="shared" si="2"/>
        <v>6</v>
      </c>
      <c r="D30" s="30" t="s">
        <v>119</v>
      </c>
    </row>
    <row r="31" spans="1:8" x14ac:dyDescent="0.3">
      <c r="A31" s="17"/>
      <c r="B31" s="40"/>
      <c r="C31" s="17">
        <f t="shared" si="2"/>
        <v>7</v>
      </c>
      <c r="D31" s="30" t="s">
        <v>44</v>
      </c>
    </row>
    <row r="32" spans="1:8" x14ac:dyDescent="0.3">
      <c r="A32" s="17">
        <f>1+A30</f>
        <v>30</v>
      </c>
      <c r="B32" s="44" t="s">
        <v>17</v>
      </c>
      <c r="C32" s="17">
        <f t="shared" si="2"/>
        <v>8</v>
      </c>
      <c r="D32" s="20" t="s">
        <v>19</v>
      </c>
    </row>
    <row r="33" spans="1:4" x14ac:dyDescent="0.3">
      <c r="A33" s="17">
        <f t="shared" si="1"/>
        <v>31</v>
      </c>
      <c r="B33" s="44" t="s">
        <v>34</v>
      </c>
      <c r="C33" s="17">
        <f t="shared" si="2"/>
        <v>9</v>
      </c>
      <c r="D33" s="20" t="s">
        <v>10</v>
      </c>
    </row>
    <row r="34" spans="1:4" x14ac:dyDescent="0.3">
      <c r="A34" s="17">
        <f>1+A33</f>
        <v>32</v>
      </c>
      <c r="B34" s="20" t="s">
        <v>130</v>
      </c>
      <c r="C34" s="17">
        <f t="shared" si="2"/>
        <v>10</v>
      </c>
      <c r="D34" s="30" t="s">
        <v>126</v>
      </c>
    </row>
    <row r="35" spans="1:4" x14ac:dyDescent="0.3">
      <c r="A35" s="17">
        <f t="shared" si="1"/>
        <v>33</v>
      </c>
      <c r="B35" s="20" t="s">
        <v>131</v>
      </c>
      <c r="C35" s="17">
        <f t="shared" si="2"/>
        <v>11</v>
      </c>
      <c r="D35" s="30" t="s">
        <v>54</v>
      </c>
    </row>
    <row r="36" spans="1:4" x14ac:dyDescent="0.3">
      <c r="A36" s="17">
        <f t="shared" si="1"/>
        <v>34</v>
      </c>
      <c r="B36" s="20" t="s">
        <v>21</v>
      </c>
      <c r="C36" s="17">
        <f t="shared" si="2"/>
        <v>12</v>
      </c>
      <c r="D36" s="30" t="s">
        <v>8</v>
      </c>
    </row>
    <row r="37" spans="1:4" x14ac:dyDescent="0.3">
      <c r="A37" s="17">
        <f t="shared" si="1"/>
        <v>35</v>
      </c>
      <c r="B37" s="20" t="s">
        <v>115</v>
      </c>
      <c r="C37" s="17">
        <f t="shared" si="2"/>
        <v>13</v>
      </c>
      <c r="D37" s="30" t="s">
        <v>68</v>
      </c>
    </row>
    <row r="38" spans="1:4" ht="15" thickBot="1" x14ac:dyDescent="0.35">
      <c r="A38" s="17">
        <f t="shared" si="1"/>
        <v>36</v>
      </c>
      <c r="B38" s="20" t="s">
        <v>139</v>
      </c>
      <c r="C38" s="59"/>
      <c r="D38" s="60"/>
    </row>
    <row r="39" spans="1:4" x14ac:dyDescent="0.3">
      <c r="A39" s="17">
        <f t="shared" si="1"/>
        <v>37</v>
      </c>
      <c r="B39" s="55" t="s">
        <v>123</v>
      </c>
      <c r="C39" s="24">
        <f t="shared" ref="C39:C44" si="3">1+C38</f>
        <v>1</v>
      </c>
      <c r="D39" s="61" t="s">
        <v>30</v>
      </c>
    </row>
    <row r="40" spans="1:4" x14ac:dyDescent="0.3">
      <c r="A40" s="17">
        <f t="shared" si="1"/>
        <v>38</v>
      </c>
      <c r="B40" s="55" t="s">
        <v>114</v>
      </c>
      <c r="C40" s="17">
        <f t="shared" si="3"/>
        <v>2</v>
      </c>
      <c r="D40" s="46" t="s">
        <v>16</v>
      </c>
    </row>
    <row r="41" spans="1:4" x14ac:dyDescent="0.3">
      <c r="A41" s="17">
        <f t="shared" si="1"/>
        <v>39</v>
      </c>
      <c r="B41" s="56" t="s">
        <v>112</v>
      </c>
      <c r="C41" s="17">
        <f t="shared" si="3"/>
        <v>3</v>
      </c>
      <c r="D41" s="46" t="s">
        <v>45</v>
      </c>
    </row>
    <row r="42" spans="1:4" x14ac:dyDescent="0.3">
      <c r="A42" s="17">
        <f t="shared" si="1"/>
        <v>40</v>
      </c>
      <c r="B42" s="57" t="s">
        <v>109</v>
      </c>
      <c r="C42" s="17">
        <f t="shared" si="3"/>
        <v>4</v>
      </c>
      <c r="D42" s="30" t="s">
        <v>111</v>
      </c>
    </row>
    <row r="43" spans="1:4" x14ac:dyDescent="0.3">
      <c r="A43" s="17">
        <f t="shared" si="1"/>
        <v>41</v>
      </c>
      <c r="B43" s="57" t="s">
        <v>106</v>
      </c>
      <c r="C43" s="17">
        <f t="shared" si="3"/>
        <v>5</v>
      </c>
      <c r="D43" s="30" t="s">
        <v>105</v>
      </c>
    </row>
    <row r="44" spans="1:4" x14ac:dyDescent="0.3">
      <c r="A44" s="17">
        <f t="shared" si="1"/>
        <v>42</v>
      </c>
      <c r="B44" s="57" t="s">
        <v>75</v>
      </c>
      <c r="C44" s="17">
        <f t="shared" si="3"/>
        <v>6</v>
      </c>
      <c r="D44" s="20" t="s">
        <v>113</v>
      </c>
    </row>
    <row r="45" spans="1:4" ht="15" thickBot="1" x14ac:dyDescent="0.35">
      <c r="A45" s="17">
        <f t="shared" si="1"/>
        <v>43</v>
      </c>
      <c r="B45" s="58" t="s">
        <v>144</v>
      </c>
      <c r="C45" s="14">
        <v>7</v>
      </c>
      <c r="D45" s="36" t="s">
        <v>147</v>
      </c>
    </row>
  </sheetData>
  <mergeCells count="4">
    <mergeCell ref="A1:B1"/>
    <mergeCell ref="E1:F1"/>
    <mergeCell ref="C1:D1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31D1-71F9-4934-B800-E1428FA7DE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026F-9EC5-40E7-A06B-46C8714F96E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7773-B953-475A-AC36-7442E7E244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46DA-5DAB-45A1-B7B8-BFB64C4AEE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Status</vt:lpstr>
      <vt:lpstr>Grades</vt:lpstr>
      <vt:lpstr>PREPrimary</vt:lpstr>
      <vt:lpstr>TPLANS</vt:lpstr>
      <vt:lpstr>Remove</vt:lpstr>
      <vt:lpstr>Sheet3</vt:lpstr>
      <vt:lpstr>Sheet4</vt:lpstr>
      <vt:lpstr>Sheet5</vt:lpstr>
      <vt:lpstr>Sheet6</vt:lpstr>
      <vt:lpstr>Sheet7</vt:lpstr>
      <vt:lpstr>Sheet2</vt:lpstr>
      <vt:lpstr>daily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Riyaz</cp:lastModifiedBy>
  <cp:lastPrinted>2024-07-12T06:54:18Z</cp:lastPrinted>
  <dcterms:created xsi:type="dcterms:W3CDTF">2024-03-19T05:45:17Z</dcterms:created>
  <dcterms:modified xsi:type="dcterms:W3CDTF">2024-12-13T12:36:53Z</dcterms:modified>
</cp:coreProperties>
</file>