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Input" sheetId="1" r:id="rId1"/>
    <sheet name="Output" sheetId="2" r:id="rId2"/>
    <sheet name="input clien rumahan static" sheetId="3" r:id="rId3"/>
    <sheet name="Output clien rumahan static" sheetId="4" r:id="rId4"/>
    <sheet name="simple queu" sheetId="8" state="hidden" r:id="rId5"/>
    <sheet name="data" sheetId="9" state="hidden" r:id="rId6"/>
  </sheets>
  <calcPr calcId="145621"/>
</workbook>
</file>

<file path=xl/calcChain.xml><?xml version="1.0" encoding="utf-8"?>
<calcChain xmlns="http://schemas.openxmlformats.org/spreadsheetml/2006/main">
  <c r="A334" i="2" l="1"/>
  <c r="A332" i="2"/>
  <c r="G283" i="2"/>
  <c r="G284" i="2"/>
  <c r="G285" i="2"/>
  <c r="G286" i="2"/>
  <c r="G287" i="2"/>
  <c r="G288" i="2"/>
  <c r="G289" i="2"/>
  <c r="G290" i="2"/>
  <c r="G291" i="2"/>
  <c r="G292" i="2"/>
  <c r="G293" i="2"/>
  <c r="G295" i="2"/>
  <c r="G296" i="2"/>
  <c r="G297" i="2"/>
  <c r="G298" i="2"/>
  <c r="G299" i="2"/>
  <c r="G300" i="2"/>
  <c r="G301" i="2"/>
  <c r="G302" i="2"/>
  <c r="G303" i="2"/>
  <c r="G304" i="2"/>
  <c r="G305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282" i="2"/>
  <c r="A333" i="2"/>
  <c r="B2" i="9"/>
  <c r="B294" i="2" s="1"/>
  <c r="G294" i="2" s="1"/>
  <c r="C2" i="9"/>
  <c r="B306" i="2" s="1"/>
  <c r="G306" i="2" s="1"/>
  <c r="H22" i="1"/>
  <c r="B22" i="1"/>
  <c r="G2" i="2"/>
  <c r="G3" i="2"/>
  <c r="G4" i="2"/>
  <c r="G5" i="2"/>
  <c r="G6" i="2"/>
  <c r="G7" i="2"/>
  <c r="G8" i="2"/>
  <c r="G9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2" i="2"/>
  <c r="G33" i="2"/>
  <c r="G34" i="2"/>
  <c r="G35" i="2"/>
  <c r="G36" i="2"/>
  <c r="G37" i="2"/>
  <c r="G38" i="2"/>
  <c r="G39" i="2"/>
  <c r="G40" i="2"/>
  <c r="G41" i="2"/>
  <c r="G43" i="2"/>
  <c r="G44" i="2"/>
  <c r="G46" i="2"/>
  <c r="G47" i="2"/>
  <c r="G48" i="2"/>
  <c r="G49" i="2"/>
  <c r="G51" i="2"/>
  <c r="G53" i="2"/>
  <c r="G54" i="2"/>
  <c r="G55" i="2"/>
  <c r="G57" i="2"/>
  <c r="G59" i="2"/>
  <c r="G60" i="2"/>
  <c r="G61" i="2"/>
  <c r="G62" i="2"/>
  <c r="G63" i="2"/>
  <c r="G64" i="2"/>
  <c r="G65" i="2"/>
  <c r="G67" i="2"/>
  <c r="G68" i="2"/>
  <c r="G69" i="2"/>
  <c r="G71" i="2"/>
  <c r="G73" i="2"/>
  <c r="G74" i="2"/>
  <c r="G76" i="2"/>
  <c r="G77" i="2"/>
  <c r="G78" i="2"/>
  <c r="B75" i="2"/>
  <c r="G75" i="2" s="1"/>
  <c r="B72" i="2"/>
  <c r="G72" i="2" s="1"/>
  <c r="B70" i="2"/>
  <c r="G70" i="2" s="1"/>
  <c r="B66" i="2"/>
  <c r="G66" i="2" s="1"/>
  <c r="B58" i="2"/>
  <c r="G58" i="2" s="1"/>
  <c r="B56" i="2"/>
  <c r="G56" i="2" s="1"/>
  <c r="B52" i="2"/>
  <c r="G52" i="2" s="1"/>
  <c r="B50" i="2"/>
  <c r="G50" i="2" s="1"/>
  <c r="B45" i="2"/>
  <c r="G45" i="2" s="1"/>
  <c r="B42" i="2"/>
  <c r="G42" i="2" s="1"/>
  <c r="B31" i="2"/>
  <c r="G31" i="2" s="1"/>
  <c r="B27" i="2"/>
  <c r="G27" i="2" s="1"/>
  <c r="B15" i="2"/>
  <c r="G15" i="2" s="1"/>
  <c r="B10" i="2"/>
  <c r="G10" i="2" s="1"/>
  <c r="B182" i="2"/>
  <c r="G182" i="2" s="1"/>
  <c r="C185" i="2" l="1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184" i="2"/>
  <c r="C183" i="2"/>
  <c r="G4" i="8" l="1"/>
  <c r="G334" i="2" s="1"/>
  <c r="G3" i="8"/>
  <c r="G1" i="8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L6" i="3" l="1"/>
  <c r="D2" i="4" s="1"/>
  <c r="M6" i="3"/>
  <c r="F2" i="4" s="1"/>
  <c r="N6" i="3"/>
  <c r="H2" i="4" s="1"/>
  <c r="L7" i="3"/>
  <c r="D3" i="4" s="1"/>
  <c r="M7" i="3"/>
  <c r="F3" i="4" s="1"/>
  <c r="N7" i="3"/>
  <c r="H3" i="4" s="1"/>
  <c r="L8" i="3"/>
  <c r="D4" i="4" s="1"/>
  <c r="M8" i="3"/>
  <c r="F4" i="4" s="1"/>
  <c r="N8" i="3"/>
  <c r="H4" i="4" s="1"/>
  <c r="L9" i="3"/>
  <c r="D5" i="4" s="1"/>
  <c r="M9" i="3"/>
  <c r="F5" i="4" s="1"/>
  <c r="N9" i="3"/>
  <c r="H5" i="4" s="1"/>
  <c r="L10" i="3"/>
  <c r="D6" i="4" s="1"/>
  <c r="M10" i="3"/>
  <c r="F6" i="4" s="1"/>
  <c r="N10" i="3"/>
  <c r="H6" i="4" s="1"/>
  <c r="L11" i="3"/>
  <c r="D7" i="4" s="1"/>
  <c r="M11" i="3"/>
  <c r="F7" i="4" s="1"/>
  <c r="N11" i="3"/>
  <c r="H7" i="4" s="1"/>
  <c r="L12" i="3"/>
  <c r="D8" i="4" s="1"/>
  <c r="M12" i="3"/>
  <c r="F8" i="4" s="1"/>
  <c r="N12" i="3"/>
  <c r="H8" i="4" s="1"/>
  <c r="L13" i="3"/>
  <c r="D9" i="4" s="1"/>
  <c r="M13" i="3"/>
  <c r="F9" i="4" s="1"/>
  <c r="N13" i="3"/>
  <c r="H9" i="4" s="1"/>
  <c r="L14" i="3"/>
  <c r="D10" i="4" s="1"/>
  <c r="M14" i="3"/>
  <c r="F10" i="4" s="1"/>
  <c r="N14" i="3"/>
  <c r="H10" i="4" s="1"/>
  <c r="L15" i="3"/>
  <c r="D11" i="4" s="1"/>
  <c r="M15" i="3"/>
  <c r="F11" i="4" s="1"/>
  <c r="N15" i="3"/>
  <c r="H11" i="4" s="1"/>
  <c r="L16" i="3"/>
  <c r="D12" i="4" s="1"/>
  <c r="M16" i="3"/>
  <c r="F12" i="4" s="1"/>
  <c r="N16" i="3"/>
  <c r="H12" i="4" s="1"/>
  <c r="L17" i="3"/>
  <c r="D13" i="4" s="1"/>
  <c r="M17" i="3"/>
  <c r="F13" i="4" s="1"/>
  <c r="N17" i="3"/>
  <c r="H13" i="4" s="1"/>
  <c r="L18" i="3"/>
  <c r="D14" i="4" s="1"/>
  <c r="M18" i="3"/>
  <c r="F14" i="4" s="1"/>
  <c r="N18" i="3"/>
  <c r="H14" i="4" s="1"/>
  <c r="L19" i="3"/>
  <c r="D15" i="4" s="1"/>
  <c r="M19" i="3"/>
  <c r="F15" i="4" s="1"/>
  <c r="N19" i="3"/>
  <c r="H15" i="4" s="1"/>
  <c r="L20" i="3"/>
  <c r="D16" i="4" s="1"/>
  <c r="M20" i="3"/>
  <c r="F16" i="4" s="1"/>
  <c r="N20" i="3"/>
  <c r="H16" i="4" s="1"/>
  <c r="L21" i="3"/>
  <c r="D17" i="4" s="1"/>
  <c r="M21" i="3"/>
  <c r="F17" i="4" s="1"/>
  <c r="N21" i="3"/>
  <c r="H17" i="4" s="1"/>
  <c r="L22" i="3"/>
  <c r="D18" i="4" s="1"/>
  <c r="M22" i="3"/>
  <c r="F18" i="4" s="1"/>
  <c r="N22" i="3"/>
  <c r="H18" i="4" s="1"/>
  <c r="L23" i="3"/>
  <c r="D19" i="4" s="1"/>
  <c r="M23" i="3"/>
  <c r="F19" i="4" s="1"/>
  <c r="N23" i="3"/>
  <c r="H19" i="4" s="1"/>
  <c r="L24" i="3"/>
  <c r="D20" i="4" s="1"/>
  <c r="M24" i="3"/>
  <c r="F20" i="4" s="1"/>
  <c r="N24" i="3"/>
  <c r="H20" i="4" s="1"/>
  <c r="L25" i="3"/>
  <c r="D21" i="4" s="1"/>
  <c r="M25" i="3"/>
  <c r="F21" i="4" s="1"/>
  <c r="N25" i="3"/>
  <c r="H21" i="4" s="1"/>
  <c r="L26" i="3"/>
  <c r="D22" i="4" s="1"/>
  <c r="M26" i="3"/>
  <c r="F22" i="4" s="1"/>
  <c r="N26" i="3"/>
  <c r="H22" i="4" s="1"/>
  <c r="L27" i="3"/>
  <c r="D23" i="4" s="1"/>
  <c r="M27" i="3"/>
  <c r="F23" i="4" s="1"/>
  <c r="N27" i="3"/>
  <c r="H23" i="4" s="1"/>
  <c r="L28" i="3"/>
  <c r="D24" i="4" s="1"/>
  <c r="M28" i="3"/>
  <c r="F24" i="4" s="1"/>
  <c r="N28" i="3"/>
  <c r="H24" i="4" s="1"/>
  <c r="L29" i="3"/>
  <c r="D25" i="4" s="1"/>
  <c r="M29" i="3"/>
  <c r="F25" i="4" s="1"/>
  <c r="N29" i="3"/>
  <c r="H25" i="4" s="1"/>
  <c r="L30" i="3"/>
  <c r="D26" i="4" s="1"/>
  <c r="M30" i="3"/>
  <c r="F26" i="4" s="1"/>
  <c r="N30" i="3"/>
  <c r="H26" i="4" s="1"/>
  <c r="L31" i="3"/>
  <c r="D27" i="4" s="1"/>
  <c r="M31" i="3"/>
  <c r="F27" i="4" s="1"/>
  <c r="N31" i="3"/>
  <c r="H27" i="4" s="1"/>
  <c r="L32" i="3"/>
  <c r="D28" i="4" s="1"/>
  <c r="M32" i="3"/>
  <c r="F28" i="4" s="1"/>
  <c r="N32" i="3"/>
  <c r="H28" i="4" s="1"/>
  <c r="L33" i="3"/>
  <c r="D29" i="4" s="1"/>
  <c r="M33" i="3"/>
  <c r="F29" i="4" s="1"/>
  <c r="N33" i="3"/>
  <c r="H29" i="4" s="1"/>
  <c r="L34" i="3"/>
  <c r="D30" i="4" s="1"/>
  <c r="M34" i="3"/>
  <c r="F30" i="4" s="1"/>
  <c r="N34" i="3"/>
  <c r="H30" i="4" s="1"/>
  <c r="L35" i="3"/>
  <c r="D31" i="4" s="1"/>
  <c r="M35" i="3"/>
  <c r="F31" i="4" s="1"/>
  <c r="N35" i="3"/>
  <c r="H31" i="4" s="1"/>
  <c r="L36" i="3"/>
  <c r="D32" i="4" s="1"/>
  <c r="M36" i="3"/>
  <c r="F32" i="4" s="1"/>
  <c r="N36" i="3"/>
  <c r="H32" i="4" s="1"/>
  <c r="L37" i="3"/>
  <c r="D33" i="4" s="1"/>
  <c r="M37" i="3"/>
  <c r="F33" i="4" s="1"/>
  <c r="N37" i="3"/>
  <c r="H33" i="4" s="1"/>
  <c r="L38" i="3"/>
  <c r="D34" i="4" s="1"/>
  <c r="M38" i="3"/>
  <c r="F34" i="4" s="1"/>
  <c r="N38" i="3"/>
  <c r="H34" i="4" s="1"/>
  <c r="L39" i="3"/>
  <c r="D35" i="4" s="1"/>
  <c r="M39" i="3"/>
  <c r="F35" i="4" s="1"/>
  <c r="N39" i="3"/>
  <c r="H35" i="4" s="1"/>
  <c r="L40" i="3"/>
  <c r="D36" i="4" s="1"/>
  <c r="M40" i="3"/>
  <c r="F36" i="4" s="1"/>
  <c r="N40" i="3"/>
  <c r="H36" i="4" s="1"/>
  <c r="L41" i="3"/>
  <c r="D37" i="4" s="1"/>
  <c r="M41" i="3"/>
  <c r="F37" i="4" s="1"/>
  <c r="N41" i="3"/>
  <c r="H37" i="4" s="1"/>
  <c r="L42" i="3"/>
  <c r="D38" i="4" s="1"/>
  <c r="M42" i="3"/>
  <c r="F38" i="4" s="1"/>
  <c r="N42" i="3"/>
  <c r="H38" i="4" s="1"/>
  <c r="L43" i="3"/>
  <c r="D39" i="4" s="1"/>
  <c r="M43" i="3"/>
  <c r="F39" i="4" s="1"/>
  <c r="N43" i="3"/>
  <c r="H39" i="4" s="1"/>
  <c r="L44" i="3"/>
  <c r="D40" i="4" s="1"/>
  <c r="M44" i="3"/>
  <c r="F40" i="4" s="1"/>
  <c r="N44" i="3"/>
  <c r="H40" i="4" s="1"/>
  <c r="L45" i="3"/>
  <c r="D41" i="4" s="1"/>
  <c r="M45" i="3"/>
  <c r="F41" i="4" s="1"/>
  <c r="N45" i="3"/>
  <c r="H41" i="4" s="1"/>
  <c r="L46" i="3"/>
  <c r="D42" i="4" s="1"/>
  <c r="M46" i="3"/>
  <c r="F42" i="4" s="1"/>
  <c r="N46" i="3"/>
  <c r="H42" i="4" s="1"/>
  <c r="L47" i="3"/>
  <c r="D43" i="4" s="1"/>
  <c r="M47" i="3"/>
  <c r="F43" i="4" s="1"/>
  <c r="N47" i="3"/>
  <c r="H43" i="4" s="1"/>
  <c r="L48" i="3"/>
  <c r="D44" i="4" s="1"/>
  <c r="M48" i="3"/>
  <c r="F44" i="4" s="1"/>
  <c r="N48" i="3"/>
  <c r="H44" i="4" s="1"/>
  <c r="L49" i="3"/>
  <c r="D45" i="4" s="1"/>
  <c r="M49" i="3"/>
  <c r="F45" i="4" s="1"/>
  <c r="N49" i="3"/>
  <c r="H45" i="4" s="1"/>
  <c r="L50" i="3"/>
  <c r="D46" i="4" s="1"/>
  <c r="M50" i="3"/>
  <c r="F46" i="4" s="1"/>
  <c r="N50" i="3"/>
  <c r="H46" i="4" s="1"/>
  <c r="L51" i="3"/>
  <c r="D47" i="4" s="1"/>
  <c r="M51" i="3"/>
  <c r="F47" i="4" s="1"/>
  <c r="N51" i="3"/>
  <c r="H47" i="4" s="1"/>
  <c r="L52" i="3"/>
  <c r="D48" i="4" s="1"/>
  <c r="M52" i="3"/>
  <c r="F48" i="4" s="1"/>
  <c r="N52" i="3"/>
  <c r="H48" i="4" s="1"/>
  <c r="L53" i="3"/>
  <c r="D49" i="4" s="1"/>
  <c r="M53" i="3"/>
  <c r="F49" i="4" s="1"/>
  <c r="N53" i="3"/>
  <c r="H49" i="4" s="1"/>
  <c r="L54" i="3"/>
  <c r="D50" i="4" s="1"/>
  <c r="M54" i="3"/>
  <c r="F50" i="4" s="1"/>
  <c r="N54" i="3"/>
  <c r="H50" i="4" s="1"/>
  <c r="L55" i="3"/>
  <c r="D51" i="4" s="1"/>
  <c r="M55" i="3"/>
  <c r="F51" i="4" s="1"/>
  <c r="N55" i="3"/>
  <c r="H51" i="4" s="1"/>
  <c r="L56" i="3"/>
  <c r="D52" i="4" s="1"/>
  <c r="M56" i="3"/>
  <c r="F52" i="4" s="1"/>
  <c r="N56" i="3"/>
  <c r="H52" i="4" s="1"/>
  <c r="L57" i="3"/>
  <c r="D53" i="4" s="1"/>
  <c r="M57" i="3"/>
  <c r="F53" i="4" s="1"/>
  <c r="N57" i="3"/>
  <c r="H53" i="4" s="1"/>
  <c r="L58" i="3"/>
  <c r="D54" i="4" s="1"/>
  <c r="M58" i="3"/>
  <c r="F54" i="4" s="1"/>
  <c r="N58" i="3"/>
  <c r="H54" i="4" s="1"/>
  <c r="L59" i="3"/>
  <c r="D55" i="4" s="1"/>
  <c r="M59" i="3"/>
  <c r="F55" i="4" s="1"/>
  <c r="N59" i="3"/>
  <c r="H55" i="4" s="1"/>
  <c r="L60" i="3"/>
  <c r="D56" i="4" s="1"/>
  <c r="M60" i="3"/>
  <c r="F56" i="4" s="1"/>
  <c r="N60" i="3"/>
  <c r="H56" i="4" s="1"/>
  <c r="L61" i="3"/>
  <c r="D57" i="4" s="1"/>
  <c r="M61" i="3"/>
  <c r="F57" i="4" s="1"/>
  <c r="N61" i="3"/>
  <c r="H57" i="4" s="1"/>
  <c r="L62" i="3"/>
  <c r="D58" i="4" s="1"/>
  <c r="M62" i="3"/>
  <c r="F58" i="4" s="1"/>
  <c r="N62" i="3"/>
  <c r="H58" i="4" s="1"/>
  <c r="L63" i="3"/>
  <c r="D59" i="4" s="1"/>
  <c r="M63" i="3"/>
  <c r="F59" i="4" s="1"/>
  <c r="N63" i="3"/>
  <c r="H59" i="4" s="1"/>
  <c r="L64" i="3"/>
  <c r="D60" i="4" s="1"/>
  <c r="M64" i="3"/>
  <c r="F60" i="4" s="1"/>
  <c r="N64" i="3"/>
  <c r="H60" i="4" s="1"/>
  <c r="L65" i="3"/>
  <c r="D61" i="4" s="1"/>
  <c r="M65" i="3"/>
  <c r="F61" i="4" s="1"/>
  <c r="N65" i="3"/>
  <c r="H61" i="4" s="1"/>
  <c r="L66" i="3"/>
  <c r="D62" i="4" s="1"/>
  <c r="M66" i="3"/>
  <c r="F62" i="4" s="1"/>
  <c r="N66" i="3"/>
  <c r="H62" i="4" s="1"/>
  <c r="L67" i="3"/>
  <c r="D63" i="4" s="1"/>
  <c r="M67" i="3"/>
  <c r="F63" i="4" s="1"/>
  <c r="N67" i="3"/>
  <c r="H63" i="4" s="1"/>
  <c r="L68" i="3"/>
  <c r="D64" i="4" s="1"/>
  <c r="M68" i="3"/>
  <c r="F64" i="4" s="1"/>
  <c r="N68" i="3"/>
  <c r="H64" i="4" s="1"/>
  <c r="L69" i="3"/>
  <c r="D65" i="4" s="1"/>
  <c r="M69" i="3"/>
  <c r="F65" i="4" s="1"/>
  <c r="N69" i="3"/>
  <c r="H65" i="4" s="1"/>
  <c r="L70" i="3"/>
  <c r="D66" i="4" s="1"/>
  <c r="M70" i="3"/>
  <c r="F66" i="4" s="1"/>
  <c r="N70" i="3"/>
  <c r="H66" i="4" s="1"/>
  <c r="L71" i="3"/>
  <c r="D67" i="4" s="1"/>
  <c r="M71" i="3"/>
  <c r="F67" i="4" s="1"/>
  <c r="N71" i="3"/>
  <c r="H67" i="4" s="1"/>
  <c r="L72" i="3"/>
  <c r="D68" i="4" s="1"/>
  <c r="M72" i="3"/>
  <c r="F68" i="4" s="1"/>
  <c r="N72" i="3"/>
  <c r="H68" i="4" s="1"/>
  <c r="L73" i="3"/>
  <c r="D69" i="4" s="1"/>
  <c r="M73" i="3"/>
  <c r="F69" i="4" s="1"/>
  <c r="N73" i="3"/>
  <c r="H69" i="4" s="1"/>
  <c r="L74" i="3"/>
  <c r="D70" i="4" s="1"/>
  <c r="M74" i="3"/>
  <c r="F70" i="4" s="1"/>
  <c r="N74" i="3"/>
  <c r="H70" i="4" s="1"/>
  <c r="L75" i="3"/>
  <c r="D71" i="4" s="1"/>
  <c r="M75" i="3"/>
  <c r="F71" i="4" s="1"/>
  <c r="N75" i="3"/>
  <c r="H71" i="4" s="1"/>
  <c r="L76" i="3"/>
  <c r="D72" i="4" s="1"/>
  <c r="M76" i="3"/>
  <c r="F72" i="4" s="1"/>
  <c r="N76" i="3"/>
  <c r="H72" i="4" s="1"/>
  <c r="L77" i="3"/>
  <c r="D73" i="4" s="1"/>
  <c r="M77" i="3"/>
  <c r="F73" i="4" s="1"/>
  <c r="N77" i="3"/>
  <c r="H73" i="4" s="1"/>
  <c r="L78" i="3"/>
  <c r="D74" i="4" s="1"/>
  <c r="M78" i="3"/>
  <c r="F74" i="4" s="1"/>
  <c r="N78" i="3"/>
  <c r="H74" i="4" s="1"/>
  <c r="L79" i="3"/>
  <c r="D75" i="4" s="1"/>
  <c r="M79" i="3"/>
  <c r="F75" i="4" s="1"/>
  <c r="N79" i="3"/>
  <c r="H75" i="4" s="1"/>
  <c r="L80" i="3"/>
  <c r="D76" i="4" s="1"/>
  <c r="M80" i="3"/>
  <c r="F76" i="4" s="1"/>
  <c r="N80" i="3"/>
  <c r="H76" i="4" s="1"/>
  <c r="L81" i="3"/>
  <c r="D77" i="4" s="1"/>
  <c r="M81" i="3"/>
  <c r="F77" i="4" s="1"/>
  <c r="N81" i="3"/>
  <c r="H77" i="4" s="1"/>
  <c r="L82" i="3"/>
  <c r="D78" i="4" s="1"/>
  <c r="M82" i="3"/>
  <c r="F78" i="4" s="1"/>
  <c r="N82" i="3"/>
  <c r="H78" i="4" s="1"/>
  <c r="L83" i="3"/>
  <c r="D79" i="4" s="1"/>
  <c r="M83" i="3"/>
  <c r="F79" i="4" s="1"/>
  <c r="N83" i="3"/>
  <c r="H79" i="4" s="1"/>
  <c r="L84" i="3"/>
  <c r="D80" i="4" s="1"/>
  <c r="M84" i="3"/>
  <c r="F80" i="4" s="1"/>
  <c r="N84" i="3"/>
  <c r="H80" i="4" s="1"/>
  <c r="L85" i="3"/>
  <c r="D81" i="4" s="1"/>
  <c r="M85" i="3"/>
  <c r="F81" i="4" s="1"/>
  <c r="N85" i="3"/>
  <c r="H81" i="4" s="1"/>
  <c r="L86" i="3"/>
  <c r="D82" i="4" s="1"/>
  <c r="M86" i="3"/>
  <c r="F82" i="4" s="1"/>
  <c r="N86" i="3"/>
  <c r="H82" i="4" s="1"/>
  <c r="L87" i="3"/>
  <c r="D83" i="4" s="1"/>
  <c r="M87" i="3"/>
  <c r="F83" i="4" s="1"/>
  <c r="N87" i="3"/>
  <c r="H83" i="4" s="1"/>
  <c r="L88" i="3"/>
  <c r="D84" i="4" s="1"/>
  <c r="M88" i="3"/>
  <c r="F84" i="4" s="1"/>
  <c r="N88" i="3"/>
  <c r="H84" i="4" s="1"/>
  <c r="L89" i="3"/>
  <c r="D85" i="4" s="1"/>
  <c r="M89" i="3"/>
  <c r="F85" i="4" s="1"/>
  <c r="N89" i="3"/>
  <c r="H85" i="4" s="1"/>
  <c r="L90" i="3"/>
  <c r="D86" i="4" s="1"/>
  <c r="M90" i="3"/>
  <c r="F86" i="4" s="1"/>
  <c r="N90" i="3"/>
  <c r="H86" i="4" s="1"/>
  <c r="L91" i="3"/>
  <c r="D87" i="4" s="1"/>
  <c r="M91" i="3"/>
  <c r="F87" i="4" s="1"/>
  <c r="N91" i="3"/>
  <c r="H87" i="4" s="1"/>
  <c r="L92" i="3"/>
  <c r="D88" i="4" s="1"/>
  <c r="M92" i="3"/>
  <c r="F88" i="4" s="1"/>
  <c r="N92" i="3"/>
  <c r="H88" i="4" s="1"/>
  <c r="L93" i="3"/>
  <c r="D89" i="4" s="1"/>
  <c r="M93" i="3"/>
  <c r="F89" i="4" s="1"/>
  <c r="N93" i="3"/>
  <c r="H89" i="4" s="1"/>
  <c r="L94" i="3"/>
  <c r="D90" i="4" s="1"/>
  <c r="M94" i="3"/>
  <c r="F90" i="4" s="1"/>
  <c r="N94" i="3"/>
  <c r="H90" i="4" s="1"/>
  <c r="L95" i="3"/>
  <c r="D91" i="4" s="1"/>
  <c r="M95" i="3"/>
  <c r="F91" i="4" s="1"/>
  <c r="N95" i="3"/>
  <c r="H91" i="4" s="1"/>
  <c r="L96" i="3"/>
  <c r="D92" i="4" s="1"/>
  <c r="M96" i="3"/>
  <c r="F92" i="4" s="1"/>
  <c r="N96" i="3"/>
  <c r="H92" i="4" s="1"/>
  <c r="L97" i="3"/>
  <c r="D93" i="4" s="1"/>
  <c r="M97" i="3"/>
  <c r="F93" i="4" s="1"/>
  <c r="N97" i="3"/>
  <c r="H93" i="4" s="1"/>
  <c r="L98" i="3"/>
  <c r="D94" i="4" s="1"/>
  <c r="M98" i="3"/>
  <c r="F94" i="4" s="1"/>
  <c r="N98" i="3"/>
  <c r="H94" i="4" s="1"/>
  <c r="L99" i="3"/>
  <c r="D95" i="4" s="1"/>
  <c r="M99" i="3"/>
  <c r="F95" i="4" s="1"/>
  <c r="N99" i="3"/>
  <c r="H95" i="4" s="1"/>
  <c r="L100" i="3"/>
  <c r="D96" i="4" s="1"/>
  <c r="M100" i="3"/>
  <c r="F96" i="4" s="1"/>
  <c r="N100" i="3"/>
  <c r="H96" i="4" s="1"/>
  <c r="L101" i="3"/>
  <c r="D97" i="4" s="1"/>
  <c r="M101" i="3"/>
  <c r="F97" i="4" s="1"/>
  <c r="N101" i="3"/>
  <c r="H97" i="4" s="1"/>
  <c r="L102" i="3"/>
  <c r="D98" i="4" s="1"/>
  <c r="M102" i="3"/>
  <c r="F98" i="4" s="1"/>
  <c r="N102" i="3"/>
  <c r="H98" i="4" s="1"/>
  <c r="L103" i="3"/>
  <c r="D99" i="4" s="1"/>
  <c r="M103" i="3"/>
  <c r="F99" i="4" s="1"/>
  <c r="N103" i="3"/>
  <c r="H99" i="4" s="1"/>
  <c r="L104" i="3"/>
  <c r="D100" i="4" s="1"/>
  <c r="M104" i="3"/>
  <c r="F100" i="4" s="1"/>
  <c r="N104" i="3"/>
  <c r="H100" i="4" s="1"/>
  <c r="L105" i="3"/>
  <c r="D101" i="4" s="1"/>
  <c r="M105" i="3"/>
  <c r="F101" i="4" s="1"/>
  <c r="N105" i="3"/>
  <c r="H101" i="4" s="1"/>
  <c r="T7" i="3" l="1"/>
  <c r="J3" i="4" s="1"/>
  <c r="T8" i="3"/>
  <c r="J4" i="4" s="1"/>
  <c r="T9" i="3"/>
  <c r="J5" i="4" s="1"/>
  <c r="T10" i="3"/>
  <c r="J6" i="4" s="1"/>
  <c r="T11" i="3"/>
  <c r="J7" i="4" s="1"/>
  <c r="T12" i="3"/>
  <c r="J8" i="4" s="1"/>
  <c r="T13" i="3"/>
  <c r="J9" i="4" s="1"/>
  <c r="T14" i="3"/>
  <c r="J10" i="4" s="1"/>
  <c r="T15" i="3"/>
  <c r="J11" i="4" s="1"/>
  <c r="T16" i="3"/>
  <c r="J12" i="4" s="1"/>
  <c r="T17" i="3"/>
  <c r="J13" i="4" s="1"/>
  <c r="T18" i="3"/>
  <c r="J14" i="4" s="1"/>
  <c r="T19" i="3"/>
  <c r="J15" i="4" s="1"/>
  <c r="T20" i="3"/>
  <c r="J16" i="4" s="1"/>
  <c r="T21" i="3"/>
  <c r="J17" i="4" s="1"/>
  <c r="T22" i="3"/>
  <c r="J18" i="4" s="1"/>
  <c r="T23" i="3"/>
  <c r="J19" i="4" s="1"/>
  <c r="T24" i="3"/>
  <c r="J20" i="4" s="1"/>
  <c r="T25" i="3"/>
  <c r="J21" i="4" s="1"/>
  <c r="T26" i="3"/>
  <c r="J22" i="4" s="1"/>
  <c r="T27" i="3"/>
  <c r="J23" i="4" s="1"/>
  <c r="T28" i="3"/>
  <c r="J24" i="4" s="1"/>
  <c r="T29" i="3"/>
  <c r="J25" i="4" s="1"/>
  <c r="T30" i="3"/>
  <c r="J26" i="4" s="1"/>
  <c r="T31" i="3"/>
  <c r="J27" i="4" s="1"/>
  <c r="T32" i="3"/>
  <c r="J28" i="4" s="1"/>
  <c r="T33" i="3"/>
  <c r="J29" i="4" s="1"/>
  <c r="T34" i="3"/>
  <c r="J30" i="4" s="1"/>
  <c r="T35" i="3"/>
  <c r="J31" i="4" s="1"/>
  <c r="T36" i="3"/>
  <c r="J32" i="4" s="1"/>
  <c r="T37" i="3"/>
  <c r="J33" i="4" s="1"/>
  <c r="T38" i="3"/>
  <c r="J34" i="4" s="1"/>
  <c r="T39" i="3"/>
  <c r="J35" i="4" s="1"/>
  <c r="T40" i="3"/>
  <c r="J36" i="4" s="1"/>
  <c r="T41" i="3"/>
  <c r="J37" i="4" s="1"/>
  <c r="T42" i="3"/>
  <c r="J38" i="4" s="1"/>
  <c r="T43" i="3"/>
  <c r="J39" i="4" s="1"/>
  <c r="T44" i="3"/>
  <c r="J40" i="4" s="1"/>
  <c r="T45" i="3"/>
  <c r="J41" i="4" s="1"/>
  <c r="T46" i="3"/>
  <c r="J42" i="4" s="1"/>
  <c r="T47" i="3"/>
  <c r="J43" i="4" s="1"/>
  <c r="T48" i="3"/>
  <c r="J44" i="4" s="1"/>
  <c r="T49" i="3"/>
  <c r="J45" i="4" s="1"/>
  <c r="T50" i="3"/>
  <c r="J46" i="4" s="1"/>
  <c r="T51" i="3"/>
  <c r="J47" i="4" s="1"/>
  <c r="T52" i="3"/>
  <c r="J48" i="4" s="1"/>
  <c r="T53" i="3"/>
  <c r="J49" i="4" s="1"/>
  <c r="T54" i="3"/>
  <c r="J50" i="4" s="1"/>
  <c r="T55" i="3"/>
  <c r="J51" i="4" s="1"/>
  <c r="T56" i="3"/>
  <c r="J52" i="4" s="1"/>
  <c r="T57" i="3"/>
  <c r="J53" i="4" s="1"/>
  <c r="T58" i="3"/>
  <c r="J54" i="4" s="1"/>
  <c r="T59" i="3"/>
  <c r="J55" i="4" s="1"/>
  <c r="T60" i="3"/>
  <c r="J56" i="4" s="1"/>
  <c r="T61" i="3"/>
  <c r="J57" i="4" s="1"/>
  <c r="T62" i="3"/>
  <c r="J58" i="4" s="1"/>
  <c r="T63" i="3"/>
  <c r="J59" i="4" s="1"/>
  <c r="T64" i="3"/>
  <c r="J60" i="4" s="1"/>
  <c r="T65" i="3"/>
  <c r="J61" i="4" s="1"/>
  <c r="T66" i="3"/>
  <c r="J62" i="4" s="1"/>
  <c r="T67" i="3"/>
  <c r="J63" i="4" s="1"/>
  <c r="T68" i="3"/>
  <c r="J64" i="4" s="1"/>
  <c r="T69" i="3"/>
  <c r="J65" i="4" s="1"/>
  <c r="T70" i="3"/>
  <c r="J66" i="4" s="1"/>
  <c r="T71" i="3"/>
  <c r="J67" i="4" s="1"/>
  <c r="T72" i="3"/>
  <c r="J68" i="4" s="1"/>
  <c r="T73" i="3"/>
  <c r="J69" i="4" s="1"/>
  <c r="T74" i="3"/>
  <c r="J70" i="4" s="1"/>
  <c r="T75" i="3"/>
  <c r="J71" i="4" s="1"/>
  <c r="T76" i="3"/>
  <c r="J72" i="4" s="1"/>
  <c r="T77" i="3"/>
  <c r="J73" i="4" s="1"/>
  <c r="T78" i="3"/>
  <c r="J74" i="4" s="1"/>
  <c r="T79" i="3"/>
  <c r="J75" i="4" s="1"/>
  <c r="T80" i="3"/>
  <c r="J76" i="4" s="1"/>
  <c r="T81" i="3"/>
  <c r="J77" i="4" s="1"/>
  <c r="T82" i="3"/>
  <c r="J78" i="4" s="1"/>
  <c r="T83" i="3"/>
  <c r="J79" i="4" s="1"/>
  <c r="T84" i="3"/>
  <c r="J80" i="4" s="1"/>
  <c r="T85" i="3"/>
  <c r="J81" i="4" s="1"/>
  <c r="T86" i="3"/>
  <c r="J82" i="4" s="1"/>
  <c r="T87" i="3"/>
  <c r="J83" i="4" s="1"/>
  <c r="T88" i="3"/>
  <c r="J84" i="4" s="1"/>
  <c r="T89" i="3"/>
  <c r="J85" i="4" s="1"/>
  <c r="T90" i="3"/>
  <c r="J86" i="4" s="1"/>
  <c r="T91" i="3"/>
  <c r="J87" i="4" s="1"/>
  <c r="T92" i="3"/>
  <c r="J88" i="4" s="1"/>
  <c r="T93" i="3"/>
  <c r="J89" i="4" s="1"/>
  <c r="T94" i="3"/>
  <c r="J90" i="4" s="1"/>
  <c r="T95" i="3"/>
  <c r="J91" i="4" s="1"/>
  <c r="T96" i="3"/>
  <c r="J92" i="4" s="1"/>
  <c r="T97" i="3"/>
  <c r="J93" i="4" s="1"/>
  <c r="T98" i="3"/>
  <c r="J94" i="4" s="1"/>
  <c r="T99" i="3"/>
  <c r="J95" i="4" s="1"/>
  <c r="T100" i="3"/>
  <c r="J96" i="4" s="1"/>
  <c r="T101" i="3"/>
  <c r="J97" i="4" s="1"/>
  <c r="T102" i="3"/>
  <c r="J98" i="4" s="1"/>
  <c r="T103" i="3"/>
  <c r="J99" i="4" s="1"/>
  <c r="T104" i="3"/>
  <c r="J100" i="4" s="1"/>
  <c r="T105" i="3"/>
  <c r="J101" i="4" s="1"/>
  <c r="T6" i="3"/>
  <c r="J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S7" i="3"/>
  <c r="O3" i="4" s="1"/>
  <c r="S8" i="3"/>
  <c r="O4" i="4" s="1"/>
  <c r="S9" i="3"/>
  <c r="O5" i="4" s="1"/>
  <c r="S10" i="3"/>
  <c r="O6" i="4" s="1"/>
  <c r="S11" i="3"/>
  <c r="O7" i="4" s="1"/>
  <c r="S12" i="3"/>
  <c r="O8" i="4" s="1"/>
  <c r="S13" i="3"/>
  <c r="O9" i="4" s="1"/>
  <c r="S14" i="3"/>
  <c r="O10" i="4" s="1"/>
  <c r="S15" i="3"/>
  <c r="O11" i="4" s="1"/>
  <c r="S16" i="3"/>
  <c r="O12" i="4" s="1"/>
  <c r="S17" i="3"/>
  <c r="O13" i="4" s="1"/>
  <c r="S18" i="3"/>
  <c r="O14" i="4" s="1"/>
  <c r="S19" i="3"/>
  <c r="O15" i="4" s="1"/>
  <c r="S20" i="3"/>
  <c r="O16" i="4" s="1"/>
  <c r="S21" i="3"/>
  <c r="O17" i="4" s="1"/>
  <c r="S22" i="3"/>
  <c r="O18" i="4" s="1"/>
  <c r="S23" i="3"/>
  <c r="O19" i="4" s="1"/>
  <c r="S24" i="3"/>
  <c r="O20" i="4" s="1"/>
  <c r="S25" i="3"/>
  <c r="O21" i="4" s="1"/>
  <c r="S26" i="3"/>
  <c r="O22" i="4" s="1"/>
  <c r="S27" i="3"/>
  <c r="O23" i="4" s="1"/>
  <c r="S28" i="3"/>
  <c r="O24" i="4" s="1"/>
  <c r="S29" i="3"/>
  <c r="O25" i="4" s="1"/>
  <c r="S30" i="3"/>
  <c r="O26" i="4" s="1"/>
  <c r="S31" i="3"/>
  <c r="O27" i="4" s="1"/>
  <c r="S32" i="3"/>
  <c r="O28" i="4" s="1"/>
  <c r="S33" i="3"/>
  <c r="O29" i="4" s="1"/>
  <c r="S34" i="3"/>
  <c r="O30" i="4" s="1"/>
  <c r="S35" i="3"/>
  <c r="O31" i="4" s="1"/>
  <c r="S36" i="3"/>
  <c r="O32" i="4" s="1"/>
  <c r="S37" i="3"/>
  <c r="O33" i="4" s="1"/>
  <c r="S38" i="3"/>
  <c r="O34" i="4" s="1"/>
  <c r="S39" i="3"/>
  <c r="O35" i="4" s="1"/>
  <c r="S40" i="3"/>
  <c r="O36" i="4" s="1"/>
  <c r="S41" i="3"/>
  <c r="O37" i="4" s="1"/>
  <c r="S42" i="3"/>
  <c r="O38" i="4" s="1"/>
  <c r="S43" i="3"/>
  <c r="O39" i="4" s="1"/>
  <c r="S44" i="3"/>
  <c r="O40" i="4" s="1"/>
  <c r="S45" i="3"/>
  <c r="O41" i="4" s="1"/>
  <c r="S46" i="3"/>
  <c r="O42" i="4" s="1"/>
  <c r="S47" i="3"/>
  <c r="O43" i="4" s="1"/>
  <c r="S48" i="3"/>
  <c r="O44" i="4" s="1"/>
  <c r="S49" i="3"/>
  <c r="O45" i="4" s="1"/>
  <c r="S50" i="3"/>
  <c r="O46" i="4" s="1"/>
  <c r="S51" i="3"/>
  <c r="O47" i="4" s="1"/>
  <c r="S52" i="3"/>
  <c r="O48" i="4" s="1"/>
  <c r="S53" i="3"/>
  <c r="O49" i="4" s="1"/>
  <c r="S54" i="3"/>
  <c r="O50" i="4" s="1"/>
  <c r="S55" i="3"/>
  <c r="O51" i="4" s="1"/>
  <c r="S56" i="3"/>
  <c r="O52" i="4" s="1"/>
  <c r="S57" i="3"/>
  <c r="O53" i="4" s="1"/>
  <c r="S58" i="3"/>
  <c r="O54" i="4" s="1"/>
  <c r="S59" i="3"/>
  <c r="O55" i="4" s="1"/>
  <c r="S60" i="3"/>
  <c r="O56" i="4" s="1"/>
  <c r="S61" i="3"/>
  <c r="O57" i="4" s="1"/>
  <c r="S62" i="3"/>
  <c r="O58" i="4" s="1"/>
  <c r="S63" i="3"/>
  <c r="O59" i="4" s="1"/>
  <c r="S64" i="3"/>
  <c r="O60" i="4" s="1"/>
  <c r="S65" i="3"/>
  <c r="O61" i="4" s="1"/>
  <c r="S66" i="3"/>
  <c r="O62" i="4" s="1"/>
  <c r="S67" i="3"/>
  <c r="O63" i="4" s="1"/>
  <c r="S68" i="3"/>
  <c r="O64" i="4" s="1"/>
  <c r="S69" i="3"/>
  <c r="O65" i="4" s="1"/>
  <c r="S70" i="3"/>
  <c r="O66" i="4" s="1"/>
  <c r="S71" i="3"/>
  <c r="O67" i="4" s="1"/>
  <c r="S72" i="3"/>
  <c r="O68" i="4" s="1"/>
  <c r="S73" i="3"/>
  <c r="O69" i="4" s="1"/>
  <c r="S74" i="3"/>
  <c r="O70" i="4" s="1"/>
  <c r="S75" i="3"/>
  <c r="O71" i="4" s="1"/>
  <c r="S76" i="3"/>
  <c r="O72" i="4" s="1"/>
  <c r="S77" i="3"/>
  <c r="O73" i="4" s="1"/>
  <c r="S78" i="3"/>
  <c r="O74" i="4" s="1"/>
  <c r="S79" i="3"/>
  <c r="O75" i="4" s="1"/>
  <c r="S80" i="3"/>
  <c r="O76" i="4" s="1"/>
  <c r="S81" i="3"/>
  <c r="O77" i="4" s="1"/>
  <c r="S82" i="3"/>
  <c r="O78" i="4" s="1"/>
  <c r="S83" i="3"/>
  <c r="O79" i="4" s="1"/>
  <c r="S84" i="3"/>
  <c r="O80" i="4" s="1"/>
  <c r="S85" i="3"/>
  <c r="O81" i="4" s="1"/>
  <c r="S86" i="3"/>
  <c r="O82" i="4" s="1"/>
  <c r="S87" i="3"/>
  <c r="O83" i="4" s="1"/>
  <c r="S88" i="3"/>
  <c r="O84" i="4" s="1"/>
  <c r="S89" i="3"/>
  <c r="O85" i="4" s="1"/>
  <c r="S90" i="3"/>
  <c r="O86" i="4" s="1"/>
  <c r="S91" i="3"/>
  <c r="O87" i="4" s="1"/>
  <c r="S92" i="3"/>
  <c r="O88" i="4" s="1"/>
  <c r="S93" i="3"/>
  <c r="O89" i="4" s="1"/>
  <c r="S94" i="3"/>
  <c r="O90" i="4" s="1"/>
  <c r="S95" i="3"/>
  <c r="O91" i="4" s="1"/>
  <c r="S96" i="3"/>
  <c r="O92" i="4" s="1"/>
  <c r="S97" i="3"/>
  <c r="O93" i="4" s="1"/>
  <c r="S98" i="3"/>
  <c r="O94" i="4" s="1"/>
  <c r="S99" i="3"/>
  <c r="O95" i="4" s="1"/>
  <c r="S100" i="3"/>
  <c r="O96" i="4" s="1"/>
  <c r="S101" i="3"/>
  <c r="O97" i="4" s="1"/>
  <c r="S102" i="3"/>
  <c r="O98" i="4" s="1"/>
  <c r="S103" i="3"/>
  <c r="O99" i="4" s="1"/>
  <c r="S104" i="3"/>
  <c r="O100" i="4" s="1"/>
  <c r="S105" i="3"/>
  <c r="O101" i="4" s="1"/>
  <c r="S6" i="3"/>
  <c r="O2" i="4" s="1"/>
  <c r="G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R2" i="4" l="1"/>
  <c r="R101" i="4"/>
  <c r="R99" i="4"/>
  <c r="R97" i="4"/>
  <c r="R95" i="4"/>
  <c r="R93" i="4"/>
  <c r="R91" i="4"/>
  <c r="R89" i="4"/>
  <c r="R87" i="4"/>
  <c r="R85" i="4"/>
  <c r="R83" i="4"/>
  <c r="R81" i="4"/>
  <c r="R79" i="4"/>
  <c r="R77" i="4"/>
  <c r="R100" i="4"/>
  <c r="R98" i="4"/>
  <c r="R96" i="4"/>
  <c r="R94" i="4"/>
  <c r="R92" i="4"/>
  <c r="R90" i="4"/>
  <c r="R88" i="4"/>
  <c r="R86" i="4"/>
  <c r="R84" i="4"/>
  <c r="R82" i="4"/>
  <c r="R80" i="4"/>
  <c r="R78" i="4"/>
  <c r="R76" i="4"/>
  <c r="R74" i="4"/>
  <c r="R72" i="4"/>
  <c r="R70" i="4"/>
  <c r="R68" i="4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R4" i="4"/>
  <c r="R75" i="4"/>
  <c r="R73" i="4"/>
  <c r="R71" i="4"/>
  <c r="R69" i="4"/>
  <c r="R67" i="4"/>
  <c r="R65" i="4"/>
  <c r="R63" i="4"/>
  <c r="R61" i="4"/>
  <c r="R59" i="4"/>
  <c r="R57" i="4"/>
  <c r="R55" i="4"/>
  <c r="R53" i="4"/>
  <c r="R51" i="4"/>
  <c r="R49" i="4"/>
  <c r="R47" i="4"/>
  <c r="R45" i="4"/>
  <c r="R43" i="4"/>
  <c r="R41" i="4"/>
  <c r="R39" i="4"/>
  <c r="R37" i="4"/>
  <c r="R35" i="4"/>
  <c r="R33" i="4"/>
  <c r="R31" i="4"/>
  <c r="R29" i="4"/>
  <c r="R27" i="4"/>
  <c r="R25" i="4"/>
  <c r="R23" i="4"/>
  <c r="R21" i="4"/>
  <c r="R19" i="4"/>
  <c r="R17" i="4"/>
  <c r="R15" i="4"/>
  <c r="R13" i="4"/>
  <c r="R11" i="4"/>
  <c r="R9" i="4"/>
  <c r="R7" i="4"/>
  <c r="R5" i="4"/>
  <c r="R3" i="4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81" i="2"/>
  <c r="G1" i="2"/>
  <c r="G79" i="2"/>
  <c r="G80" i="2"/>
  <c r="G179" i="2"/>
  <c r="G180" i="2"/>
  <c r="G281" i="2"/>
  <c r="G323" i="2"/>
  <c r="G324" i="2"/>
  <c r="G325" i="2"/>
  <c r="G326" i="2"/>
  <c r="G327" i="2"/>
  <c r="G328" i="2"/>
  <c r="G329" i="2"/>
  <c r="G330" i="2"/>
  <c r="G332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183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81" i="2"/>
  <c r="AF16" i="1"/>
  <c r="AG16" i="1" s="1"/>
  <c r="AH16" i="1"/>
  <c r="AF17" i="1"/>
  <c r="AG17" i="1" s="1"/>
  <c r="AH17" i="1"/>
  <c r="AF18" i="1"/>
  <c r="AG18" i="1" s="1"/>
  <c r="AH18" i="1"/>
  <c r="AF19" i="1"/>
  <c r="AG19" i="1" s="1"/>
  <c r="AH19" i="1"/>
  <c r="AF20" i="1"/>
  <c r="AG20" i="1" s="1"/>
  <c r="AH20" i="1"/>
  <c r="AF21" i="1"/>
  <c r="AG21" i="1" s="1"/>
  <c r="AH21" i="1"/>
  <c r="AF22" i="1"/>
  <c r="AG22" i="1" s="1"/>
  <c r="AH22" i="1"/>
  <c r="AF23" i="1"/>
  <c r="AG23" i="1" s="1"/>
  <c r="AH23" i="1"/>
  <c r="AF24" i="1"/>
  <c r="AG24" i="1" s="1"/>
  <c r="AH24" i="1"/>
  <c r="AF25" i="1"/>
  <c r="AG25" i="1" s="1"/>
  <c r="AH25" i="1"/>
  <c r="AF26" i="1"/>
  <c r="AG26" i="1" s="1"/>
  <c r="AH26" i="1"/>
  <c r="AF27" i="1"/>
  <c r="AG27" i="1" s="1"/>
  <c r="AH27" i="1"/>
  <c r="AF28" i="1"/>
  <c r="AG28" i="1" s="1"/>
  <c r="AH28" i="1"/>
  <c r="AF29" i="1"/>
  <c r="AG29" i="1" s="1"/>
  <c r="AH29" i="1"/>
  <c r="AF30" i="1"/>
  <c r="AG30" i="1" s="1"/>
  <c r="AH30" i="1"/>
  <c r="AF31" i="1"/>
  <c r="AG31" i="1" s="1"/>
  <c r="AH31" i="1"/>
  <c r="AF32" i="1"/>
  <c r="AG32" i="1" s="1"/>
  <c r="AH32" i="1"/>
  <c r="AF33" i="1"/>
  <c r="AG33" i="1" s="1"/>
  <c r="AH33" i="1"/>
  <c r="AF34" i="1"/>
  <c r="AG34" i="1" s="1"/>
  <c r="AH34" i="1"/>
  <c r="AF35" i="1"/>
  <c r="AG35" i="1" s="1"/>
  <c r="AH35" i="1"/>
  <c r="AF36" i="1"/>
  <c r="AG36" i="1" s="1"/>
  <c r="AH36" i="1"/>
  <c r="AF37" i="1"/>
  <c r="AG37" i="1" s="1"/>
  <c r="AH37" i="1"/>
  <c r="AF38" i="1"/>
  <c r="AG38" i="1" s="1"/>
  <c r="AH38" i="1"/>
  <c r="AF39" i="1"/>
  <c r="AG39" i="1" s="1"/>
  <c r="AH39" i="1"/>
  <c r="AF40" i="1"/>
  <c r="AG40" i="1" s="1"/>
  <c r="AH40" i="1"/>
  <c r="AF41" i="1"/>
  <c r="AG41" i="1" s="1"/>
  <c r="AH41" i="1"/>
  <c r="AF42" i="1"/>
  <c r="AG42" i="1" s="1"/>
  <c r="AH42" i="1"/>
  <c r="AF43" i="1"/>
  <c r="AG43" i="1" s="1"/>
  <c r="AH43" i="1"/>
  <c r="AF44" i="1"/>
  <c r="AG44" i="1" s="1"/>
  <c r="AH44" i="1"/>
  <c r="AH15" i="1"/>
  <c r="AF15" i="1"/>
  <c r="AG15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16" i="1"/>
  <c r="Y16" i="1" s="1"/>
  <c r="X17" i="1"/>
  <c r="X18" i="1"/>
  <c r="Y18" i="1" s="1"/>
  <c r="X19" i="1"/>
  <c r="Z15" i="1"/>
  <c r="X15" i="1"/>
  <c r="Y15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Q28" i="1" s="1"/>
  <c r="B94" i="2" s="1"/>
  <c r="P29" i="1"/>
  <c r="Q29" i="1" s="1"/>
  <c r="B95" i="2" s="1"/>
  <c r="P30" i="1"/>
  <c r="Q30" i="1" s="1"/>
  <c r="B96" i="2" s="1"/>
  <c r="P31" i="1"/>
  <c r="Q31" i="1" s="1"/>
  <c r="B97" i="2" s="1"/>
  <c r="P32" i="1"/>
  <c r="Q32" i="1" s="1"/>
  <c r="B98" i="2" s="1"/>
  <c r="P33" i="1"/>
  <c r="Q33" i="1" s="1"/>
  <c r="B99" i="2" s="1"/>
  <c r="P34" i="1"/>
  <c r="Q34" i="1" s="1"/>
  <c r="B100" i="2" s="1"/>
  <c r="P35" i="1"/>
  <c r="Q35" i="1" s="1"/>
  <c r="B101" i="2" s="1"/>
  <c r="P36" i="1"/>
  <c r="Q36" i="1" s="1"/>
  <c r="B102" i="2" s="1"/>
  <c r="P37" i="1"/>
  <c r="Q37" i="1" s="1"/>
  <c r="B103" i="2" s="1"/>
  <c r="P38" i="1"/>
  <c r="Q38" i="1" s="1"/>
  <c r="B104" i="2" s="1"/>
  <c r="P39" i="1"/>
  <c r="Q39" i="1" s="1"/>
  <c r="B105" i="2" s="1"/>
  <c r="P40" i="1"/>
  <c r="Q40" i="1" s="1"/>
  <c r="B106" i="2" s="1"/>
  <c r="P41" i="1"/>
  <c r="Q41" i="1" s="1"/>
  <c r="B107" i="2" s="1"/>
  <c r="P42" i="1"/>
  <c r="Q42" i="1" s="1"/>
  <c r="B108" i="2" s="1"/>
  <c r="P43" i="1"/>
  <c r="Q43" i="1" s="1"/>
  <c r="B109" i="2" s="1"/>
  <c r="P44" i="1"/>
  <c r="Q44" i="1" s="1"/>
  <c r="B110" i="2" s="1"/>
  <c r="P45" i="1"/>
  <c r="Q45" i="1" s="1"/>
  <c r="B111" i="2" s="1"/>
  <c r="P46" i="1"/>
  <c r="Q46" i="1" s="1"/>
  <c r="P47" i="1"/>
  <c r="Q47" i="1" s="1"/>
  <c r="B113" i="2" s="1"/>
  <c r="P48" i="1"/>
  <c r="Q48" i="1" s="1"/>
  <c r="B114" i="2" s="1"/>
  <c r="P49" i="1"/>
  <c r="Q49" i="1" s="1"/>
  <c r="B115" i="2" s="1"/>
  <c r="P50" i="1"/>
  <c r="Q50" i="1" s="1"/>
  <c r="P51" i="1"/>
  <c r="Q51" i="1" s="1"/>
  <c r="B117" i="2" s="1"/>
  <c r="P52" i="1"/>
  <c r="Q52" i="1" s="1"/>
  <c r="B118" i="2" s="1"/>
  <c r="P53" i="1"/>
  <c r="Q53" i="1" s="1"/>
  <c r="B119" i="2" s="1"/>
  <c r="P54" i="1"/>
  <c r="Q54" i="1" s="1"/>
  <c r="P55" i="1"/>
  <c r="Q55" i="1" s="1"/>
  <c r="B121" i="2" s="1"/>
  <c r="P56" i="1"/>
  <c r="Q56" i="1" s="1"/>
  <c r="B122" i="2" s="1"/>
  <c r="P57" i="1"/>
  <c r="Q57" i="1" s="1"/>
  <c r="B123" i="2" s="1"/>
  <c r="P58" i="1"/>
  <c r="Q58" i="1" s="1"/>
  <c r="P59" i="1"/>
  <c r="Q59" i="1" s="1"/>
  <c r="B125" i="2" s="1"/>
  <c r="P60" i="1"/>
  <c r="Q60" i="1" s="1"/>
  <c r="B126" i="2" s="1"/>
  <c r="P61" i="1"/>
  <c r="Q61" i="1" s="1"/>
  <c r="B127" i="2" s="1"/>
  <c r="P62" i="1"/>
  <c r="Q62" i="1" s="1"/>
  <c r="P63" i="1"/>
  <c r="Q63" i="1" s="1"/>
  <c r="B129" i="2" s="1"/>
  <c r="P64" i="1"/>
  <c r="Q64" i="1" s="1"/>
  <c r="B130" i="2" s="1"/>
  <c r="P65" i="1"/>
  <c r="Q65" i="1" s="1"/>
  <c r="B131" i="2" s="1"/>
  <c r="P66" i="1"/>
  <c r="Q66" i="1" s="1"/>
  <c r="P67" i="1"/>
  <c r="Q67" i="1" s="1"/>
  <c r="B133" i="2" s="1"/>
  <c r="P68" i="1"/>
  <c r="Q68" i="1" s="1"/>
  <c r="B134" i="2" s="1"/>
  <c r="P69" i="1"/>
  <c r="Q69" i="1" s="1"/>
  <c r="B135" i="2" s="1"/>
  <c r="P70" i="1"/>
  <c r="Q70" i="1" s="1"/>
  <c r="P71" i="1"/>
  <c r="Q71" i="1" s="1"/>
  <c r="B137" i="2" s="1"/>
  <c r="P72" i="1"/>
  <c r="Q72" i="1" s="1"/>
  <c r="B138" i="2" s="1"/>
  <c r="P73" i="1"/>
  <c r="Q73" i="1" s="1"/>
  <c r="B139" i="2" s="1"/>
  <c r="P74" i="1"/>
  <c r="Q74" i="1" s="1"/>
  <c r="P75" i="1"/>
  <c r="Q75" i="1" s="1"/>
  <c r="B141" i="2" s="1"/>
  <c r="P76" i="1"/>
  <c r="Q76" i="1" s="1"/>
  <c r="B142" i="2" s="1"/>
  <c r="P77" i="1"/>
  <c r="Q77" i="1" s="1"/>
  <c r="B143" i="2" s="1"/>
  <c r="P78" i="1"/>
  <c r="Q78" i="1" s="1"/>
  <c r="P79" i="1"/>
  <c r="Q79" i="1" s="1"/>
  <c r="B145" i="2" s="1"/>
  <c r="P80" i="1"/>
  <c r="Q80" i="1" s="1"/>
  <c r="B146" i="2" s="1"/>
  <c r="P81" i="1"/>
  <c r="Q81" i="1" s="1"/>
  <c r="B147" i="2" s="1"/>
  <c r="P82" i="1"/>
  <c r="Q82" i="1" s="1"/>
  <c r="P83" i="1"/>
  <c r="Q83" i="1" s="1"/>
  <c r="B149" i="2" s="1"/>
  <c r="P84" i="1"/>
  <c r="Q84" i="1" s="1"/>
  <c r="B150" i="2" s="1"/>
  <c r="P85" i="1"/>
  <c r="Q85" i="1" s="1"/>
  <c r="B151" i="2" s="1"/>
  <c r="P86" i="1"/>
  <c r="Q86" i="1" s="1"/>
  <c r="B152" i="2" s="1"/>
  <c r="P87" i="1"/>
  <c r="Q87" i="1" s="1"/>
  <c r="B153" i="2" s="1"/>
  <c r="P88" i="1"/>
  <c r="Q88" i="1" s="1"/>
  <c r="B154" i="2" s="1"/>
  <c r="P89" i="1"/>
  <c r="Q89" i="1" s="1"/>
  <c r="B155" i="2" s="1"/>
  <c r="P90" i="1"/>
  <c r="Q90" i="1" s="1"/>
  <c r="B156" i="2" s="1"/>
  <c r="P91" i="1"/>
  <c r="Q91" i="1" s="1"/>
  <c r="B157" i="2" s="1"/>
  <c r="P92" i="1"/>
  <c r="Q92" i="1" s="1"/>
  <c r="B158" i="2" s="1"/>
  <c r="P93" i="1"/>
  <c r="Q93" i="1" s="1"/>
  <c r="B159" i="2" s="1"/>
  <c r="P94" i="1"/>
  <c r="Q94" i="1" s="1"/>
  <c r="B160" i="2" s="1"/>
  <c r="P95" i="1"/>
  <c r="Q95" i="1" s="1"/>
  <c r="B161" i="2" s="1"/>
  <c r="P96" i="1"/>
  <c r="Q96" i="1" s="1"/>
  <c r="B162" i="2" s="1"/>
  <c r="P97" i="1"/>
  <c r="Q97" i="1" s="1"/>
  <c r="B163" i="2" s="1"/>
  <c r="P98" i="1"/>
  <c r="Q98" i="1" s="1"/>
  <c r="B164" i="2" s="1"/>
  <c r="P99" i="1"/>
  <c r="Q99" i="1" s="1"/>
  <c r="B165" i="2" s="1"/>
  <c r="P100" i="1"/>
  <c r="Q100" i="1" s="1"/>
  <c r="B166" i="2" s="1"/>
  <c r="P101" i="1"/>
  <c r="Q101" i="1" s="1"/>
  <c r="B167" i="2" s="1"/>
  <c r="P102" i="1"/>
  <c r="Q102" i="1" s="1"/>
  <c r="B168" i="2" s="1"/>
  <c r="P103" i="1"/>
  <c r="Q103" i="1" s="1"/>
  <c r="B169" i="2" s="1"/>
  <c r="P104" i="1"/>
  <c r="Q104" i="1" s="1"/>
  <c r="B170" i="2" s="1"/>
  <c r="P105" i="1"/>
  <c r="Q105" i="1" s="1"/>
  <c r="B171" i="2" s="1"/>
  <c r="P106" i="1"/>
  <c r="Q106" i="1" s="1"/>
  <c r="B172" i="2" s="1"/>
  <c r="P107" i="1"/>
  <c r="Q107" i="1" s="1"/>
  <c r="B173" i="2" s="1"/>
  <c r="P108" i="1"/>
  <c r="Q108" i="1" s="1"/>
  <c r="B174" i="2" s="1"/>
  <c r="P109" i="1"/>
  <c r="Q109" i="1" s="1"/>
  <c r="B175" i="2" s="1"/>
  <c r="P110" i="1"/>
  <c r="Q110" i="1" s="1"/>
  <c r="B176" i="2" s="1"/>
  <c r="P111" i="1"/>
  <c r="Q111" i="1" s="1"/>
  <c r="B177" i="2" s="1"/>
  <c r="P112" i="1"/>
  <c r="Q112" i="1" s="1"/>
  <c r="B178" i="2" s="1"/>
  <c r="P15" i="1"/>
  <c r="B181" i="2"/>
  <c r="G181" i="2" s="1"/>
  <c r="B216" i="2"/>
  <c r="B220" i="2"/>
  <c r="B224" i="2"/>
  <c r="B228" i="2"/>
  <c r="B232" i="2"/>
  <c r="B236" i="2"/>
  <c r="B240" i="2"/>
  <c r="B244" i="2"/>
  <c r="B248" i="2"/>
  <c r="B252" i="2"/>
  <c r="B254" i="2"/>
  <c r="B256" i="2"/>
  <c r="B258" i="2"/>
  <c r="B260" i="2"/>
  <c r="B262" i="2"/>
  <c r="B264" i="2"/>
  <c r="B266" i="2"/>
  <c r="B268" i="2"/>
  <c r="B270" i="2"/>
  <c r="B272" i="2"/>
  <c r="B274" i="2"/>
  <c r="B276" i="2"/>
  <c r="B278" i="2"/>
  <c r="Y19" i="1"/>
  <c r="Y17" i="1"/>
  <c r="G236" i="2" l="1"/>
  <c r="B5" i="8"/>
  <c r="G5" i="8" s="1"/>
  <c r="B2" i="8"/>
  <c r="G2" i="8" s="1"/>
  <c r="G333" i="2" s="1"/>
  <c r="G177" i="2"/>
  <c r="G175" i="2"/>
  <c r="G173" i="2"/>
  <c r="G171" i="2"/>
  <c r="G169" i="2"/>
  <c r="G167" i="2"/>
  <c r="G165" i="2"/>
  <c r="G163" i="2"/>
  <c r="G161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6" i="2"/>
  <c r="G142" i="2"/>
  <c r="G138" i="2"/>
  <c r="G134" i="2"/>
  <c r="G13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48" i="2"/>
  <c r="G244" i="2"/>
  <c r="G240" i="2"/>
  <c r="G232" i="2"/>
  <c r="G228" i="2"/>
  <c r="G224" i="2"/>
  <c r="G220" i="2"/>
  <c r="G216" i="2"/>
  <c r="G126" i="2"/>
  <c r="G122" i="2"/>
  <c r="G118" i="2"/>
  <c r="G114" i="2"/>
  <c r="G110" i="2"/>
  <c r="G108" i="2"/>
  <c r="G106" i="2"/>
  <c r="G104" i="2"/>
  <c r="G102" i="2"/>
  <c r="G100" i="2"/>
  <c r="G98" i="2"/>
  <c r="G96" i="2"/>
  <c r="G94" i="2"/>
  <c r="G178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B280" i="2"/>
  <c r="G280" i="2" s="1"/>
  <c r="B148" i="2"/>
  <c r="G148" i="2" s="1"/>
  <c r="B250" i="2"/>
  <c r="G250" i="2" s="1"/>
  <c r="B144" i="2"/>
  <c r="G144" i="2" s="1"/>
  <c r="B246" i="2"/>
  <c r="G246" i="2" s="1"/>
  <c r="B140" i="2"/>
  <c r="G140" i="2" s="1"/>
  <c r="B242" i="2"/>
  <c r="G242" i="2" s="1"/>
  <c r="B136" i="2"/>
  <c r="G136" i="2" s="1"/>
  <c r="B238" i="2"/>
  <c r="G238" i="2" s="1"/>
  <c r="B132" i="2"/>
  <c r="G132" i="2" s="1"/>
  <c r="B234" i="2"/>
  <c r="G234" i="2" s="1"/>
  <c r="B128" i="2"/>
  <c r="G128" i="2" s="1"/>
  <c r="B230" i="2"/>
  <c r="G230" i="2" s="1"/>
  <c r="B124" i="2"/>
  <c r="G124" i="2" s="1"/>
  <c r="B226" i="2"/>
  <c r="G226" i="2" s="1"/>
  <c r="B120" i="2"/>
  <c r="G120" i="2" s="1"/>
  <c r="B222" i="2"/>
  <c r="G222" i="2" s="1"/>
  <c r="B116" i="2"/>
  <c r="G116" i="2" s="1"/>
  <c r="B218" i="2"/>
  <c r="G218" i="2" s="1"/>
  <c r="B112" i="2"/>
  <c r="G112" i="2" s="1"/>
  <c r="B214" i="2"/>
  <c r="G214" i="2" s="1"/>
  <c r="B279" i="2"/>
  <c r="G279" i="2" s="1"/>
  <c r="B277" i="2"/>
  <c r="G277" i="2" s="1"/>
  <c r="B275" i="2"/>
  <c r="G275" i="2" s="1"/>
  <c r="B273" i="2"/>
  <c r="G273" i="2" s="1"/>
  <c r="B271" i="2"/>
  <c r="G271" i="2" s="1"/>
  <c r="B269" i="2"/>
  <c r="G269" i="2" s="1"/>
  <c r="B267" i="2"/>
  <c r="G267" i="2" s="1"/>
  <c r="B265" i="2"/>
  <c r="G265" i="2" s="1"/>
  <c r="B263" i="2"/>
  <c r="G263" i="2" s="1"/>
  <c r="B261" i="2"/>
  <c r="G261" i="2" s="1"/>
  <c r="B259" i="2"/>
  <c r="G259" i="2" s="1"/>
  <c r="B257" i="2"/>
  <c r="G257" i="2" s="1"/>
  <c r="B255" i="2"/>
  <c r="G255" i="2" s="1"/>
  <c r="B253" i="2"/>
  <c r="G253" i="2" s="1"/>
  <c r="B251" i="2"/>
  <c r="G251" i="2" s="1"/>
  <c r="B249" i="2"/>
  <c r="G249" i="2" s="1"/>
  <c r="B247" i="2"/>
  <c r="G247" i="2" s="1"/>
  <c r="B245" i="2"/>
  <c r="G245" i="2" s="1"/>
  <c r="B243" i="2"/>
  <c r="G243" i="2" s="1"/>
  <c r="B241" i="2"/>
  <c r="G241" i="2" s="1"/>
  <c r="B239" i="2"/>
  <c r="G239" i="2" s="1"/>
  <c r="B237" i="2"/>
  <c r="G237" i="2" s="1"/>
  <c r="B235" i="2"/>
  <c r="G235" i="2" s="1"/>
  <c r="B233" i="2"/>
  <c r="G233" i="2" s="1"/>
  <c r="B231" i="2"/>
  <c r="G231" i="2" s="1"/>
  <c r="B229" i="2"/>
  <c r="G229" i="2" s="1"/>
  <c r="B227" i="2"/>
  <c r="G227" i="2" s="1"/>
  <c r="B225" i="2"/>
  <c r="G225" i="2" s="1"/>
  <c r="B223" i="2"/>
  <c r="G223" i="2" s="1"/>
  <c r="B221" i="2"/>
  <c r="G221" i="2" s="1"/>
  <c r="B219" i="2"/>
  <c r="G219" i="2" s="1"/>
  <c r="B217" i="2"/>
  <c r="G217" i="2" s="1"/>
  <c r="B215" i="2"/>
  <c r="G215" i="2" s="1"/>
  <c r="B213" i="2"/>
  <c r="G213" i="2" s="1"/>
  <c r="Q16" i="1"/>
  <c r="B82" i="2" s="1"/>
  <c r="G82" i="2" s="1"/>
  <c r="Q17" i="1"/>
  <c r="B83" i="2" s="1"/>
  <c r="G83" i="2" s="1"/>
  <c r="Q18" i="1"/>
  <c r="B84" i="2" s="1"/>
  <c r="G84" i="2" s="1"/>
  <c r="Q19" i="1"/>
  <c r="B85" i="2" s="1"/>
  <c r="G85" i="2" s="1"/>
  <c r="Q20" i="1"/>
  <c r="B86" i="2" s="1"/>
  <c r="G86" i="2" s="1"/>
  <c r="Q21" i="1"/>
  <c r="B87" i="2" s="1"/>
  <c r="G87" i="2" s="1"/>
  <c r="Q22" i="1"/>
  <c r="B88" i="2" s="1"/>
  <c r="G88" i="2" s="1"/>
  <c r="Q23" i="1"/>
  <c r="B89" i="2" s="1"/>
  <c r="G89" i="2" s="1"/>
  <c r="Q24" i="1"/>
  <c r="B90" i="2" s="1"/>
  <c r="G90" i="2" s="1"/>
  <c r="Q25" i="1"/>
  <c r="B91" i="2" s="1"/>
  <c r="G91" i="2" s="1"/>
  <c r="Q26" i="1"/>
  <c r="B92" i="2" s="1"/>
  <c r="G92" i="2" s="1"/>
  <c r="Q27" i="1"/>
  <c r="B93" i="2" s="1"/>
  <c r="G93" i="2" s="1"/>
  <c r="Q15" i="1"/>
  <c r="A335" i="2" l="1"/>
  <c r="G335" i="2" s="1"/>
  <c r="B195" i="2"/>
  <c r="G195" i="2" s="1"/>
  <c r="B193" i="2"/>
  <c r="G193" i="2" s="1"/>
  <c r="B191" i="2"/>
  <c r="G191" i="2" s="1"/>
  <c r="B189" i="2"/>
  <c r="G189" i="2" s="1"/>
  <c r="B187" i="2"/>
  <c r="G187" i="2" s="1"/>
  <c r="B185" i="2"/>
  <c r="G185" i="2" s="1"/>
  <c r="B194" i="2"/>
  <c r="G194" i="2" s="1"/>
  <c r="B192" i="2"/>
  <c r="G192" i="2" s="1"/>
  <c r="B190" i="2"/>
  <c r="G190" i="2" s="1"/>
  <c r="B188" i="2"/>
  <c r="G188" i="2" s="1"/>
  <c r="B186" i="2"/>
  <c r="G186" i="2" s="1"/>
  <c r="B184" i="2"/>
  <c r="G184" i="2" s="1"/>
  <c r="B183" i="2"/>
  <c r="G183" i="2" s="1"/>
  <c r="B81" i="2"/>
  <c r="G81" i="2" s="1"/>
  <c r="B211" i="2"/>
  <c r="G211" i="2" s="1"/>
  <c r="B209" i="2"/>
  <c r="G209" i="2" s="1"/>
  <c r="B207" i="2"/>
  <c r="G207" i="2" s="1"/>
  <c r="B205" i="2"/>
  <c r="G205" i="2" s="1"/>
  <c r="B203" i="2"/>
  <c r="G203" i="2" s="1"/>
  <c r="B201" i="2"/>
  <c r="G201" i="2" s="1"/>
  <c r="B199" i="2"/>
  <c r="G199" i="2" s="1"/>
  <c r="B197" i="2"/>
  <c r="G197" i="2" s="1"/>
  <c r="B212" i="2"/>
  <c r="G212" i="2" s="1"/>
  <c r="B210" i="2"/>
  <c r="G210" i="2" s="1"/>
  <c r="B208" i="2"/>
  <c r="G208" i="2" s="1"/>
  <c r="B206" i="2"/>
  <c r="G206" i="2" s="1"/>
  <c r="B204" i="2"/>
  <c r="G204" i="2" s="1"/>
  <c r="B202" i="2"/>
  <c r="G202" i="2" s="1"/>
  <c r="B200" i="2"/>
  <c r="G200" i="2" s="1"/>
  <c r="B198" i="2"/>
  <c r="G198" i="2" s="1"/>
  <c r="B331" i="2"/>
  <c r="G331" i="2" s="1"/>
  <c r="B196" i="2"/>
  <c r="G196" i="2" s="1"/>
</calcChain>
</file>

<file path=xl/sharedStrings.xml><?xml version="1.0" encoding="utf-8"?>
<sst xmlns="http://schemas.openxmlformats.org/spreadsheetml/2006/main" count="1123" uniqueCount="275">
  <si>
    <t>SCRIP EGA CHANEL NEW VERSION</t>
  </si>
  <si>
    <t>NAMA INTERFACE</t>
  </si>
  <si>
    <t>IP ADDRESS</t>
  </si>
  <si>
    <t xml:space="preserve">SETTINGAN WAN </t>
  </si>
  <si>
    <t>SETTINGAN BANDWIDH</t>
  </si>
  <si>
    <t>IP LOCAL</t>
  </si>
  <si>
    <t>0/24</t>
  </si>
  <si>
    <t>add address=</t>
  </si>
  <si>
    <t>/ip firewall mangle</t>
  </si>
  <si>
    <t>add action=mark-connection chain=prerouting comment="TOTAL ALL" \</t>
  </si>
  <si>
    <t>add action=mark-packet chain=forward connection-mark="TOTAL ALL" \</t>
  </si>
  <si>
    <t>add action=add-dst-to-address-list address-list="IP MENGGUNAKAN PORT RANDOM" \</t>
  </si>
  <si>
    <t xml:space="preserve">    address-list-timeout=1m chain=prerouting comment=GAME dst-address-list=\</t>
  </si>
  <si>
    <t xml:space="preserve">    !kecuali dst-port=\</t>
  </si>
  <si>
    <t xml:space="preserve">    address-list-timeout=1m chain=prerouting dst-address-list=!kecuali \</t>
  </si>
  <si>
    <t>add action=add-dst-to-address-list address-list="PORT BERAT" \</t>
  </si>
  <si>
    <t xml:space="preserve">    address-list-timeout=59m chain=prerouting comment="PORT RANDOM BERAT" \</t>
  </si>
  <si>
    <t xml:space="preserve">    connection-rate=1M-999M dst-address-list="IP MENGGUNAKAN PORT RANDOM" \</t>
  </si>
  <si>
    <t xml:space="preserve">    address-list-timeout=59m chain=prerouting connection-bytes=\</t>
  </si>
  <si>
    <t xml:space="preserve">    10000000-999000000 dst-address-list="IP MENGGUNAKAN PORT RANDOM" \</t>
  </si>
  <si>
    <t>add action=mark-packet chain=forward dst-address-list="PORT BERAT" \</t>
  </si>
  <si>
    <t>add action=mark-connection chain=prerouting comment=ICMP new-connection-mark=\</t>
  </si>
  <si>
    <t xml:space="preserve">    ICMP passthrough=yes protocol=icmp</t>
  </si>
  <si>
    <t>add action=mark-packet chain=forward connection-mark=ICMP in-interface=\</t>
  </si>
  <si>
    <t>add action=mark-packet chain=forward connection-mark=ICMP new-packet-mark=\</t>
  </si>
  <si>
    <t>add action=mark-connection chain=prerouting comment=SPEEDTEST \</t>
  </si>
  <si>
    <t>add action=mark-packet chain=forward connection-mark=speedtes in-interface=\</t>
  </si>
  <si>
    <t>add action=mark-packet chain=forward connection-mark=speedtes \</t>
  </si>
  <si>
    <t>add action=add-dst-to-address-list address-list="UMUM BERAT" \</t>
  </si>
  <si>
    <t xml:space="preserve">    connection-bytes=5000000-999000000 connection-mark="TOTAL ALL" \</t>
  </si>
  <si>
    <t>add action=mark-packet chain=forward dst-address-list="UMUM BERAT" \</t>
  </si>
  <si>
    <t xml:space="preserve">    out-interface="</t>
  </si>
  <si>
    <t>" \</t>
  </si>
  <si>
    <t xml:space="preserve">    "PORT SELAIN PORT UMUM(GAME) UP ISP1" out-interface="</t>
  </si>
  <si>
    <t xml:space="preserve">    new-packet-mark="PORT BERAT UP ISP1" out-interface="</t>
  </si>
  <si>
    <t xml:space="preserve">    "</t>
  </si>
  <si>
    <t xml:space="preserve">    "ICMP UP ISP1" out-interface="</t>
  </si>
  <si>
    <t xml:space="preserve">    new-packet-mark="SPEEDTES UP ISP1" out-interface="</t>
  </si>
  <si>
    <t xml:space="preserve">    new-packet-mark="STREAMING VIDEO UP ISP1" out-interface="</t>
  </si>
  <si>
    <t>add name=speedtest regexp="^.+(speedtest).*\\\$"</t>
  </si>
  <si>
    <t>add name=streaming regexp="^.+(.youtube.|ytimg|googlevideo.com|youtu.be).*\$"</t>
  </si>
  <si>
    <t>/ip firewall layer7-protocol</t>
  </si>
  <si>
    <t>RUMAHAN &amp; HOTSPOT</t>
  </si>
  <si>
    <t>RUMAHAN</t>
  </si>
  <si>
    <t>HOTSPOT</t>
  </si>
  <si>
    <t>/ip firewall address-list</t>
  </si>
  <si>
    <t>/queue tree</t>
  </si>
  <si>
    <t>add name="GLOBAL ALL" parent=global</t>
  </si>
  <si>
    <t>add name=A.ISP1 parent="GLOBAL ALL"</t>
  </si>
  <si>
    <t xml:space="preserve">    priority=2 queue=pcq-download-default</t>
  </si>
  <si>
    <t xml:space="preserve">    queue=pcq-download-default</t>
  </si>
  <si>
    <t xml:space="preserve">    priority=2 queue=pcq-upload-default</t>
  </si>
  <si>
    <t>add name=ISP1-DOWNLOAD parent=A.ISP1 queue=pcq-download-default</t>
  </si>
  <si>
    <t>add name=ISP1-UPLUAD parent=A.ISP1 queue=pcq-upload-default</t>
  </si>
  <si>
    <t>add name="2.ISP1-ICMP DOWN" packet-mark="ICMP DOWN ISP1" parent=ISP1-DOWNLOAD \</t>
  </si>
  <si>
    <t>add name="1.ISP1-GAME DOWN" packet-mark=\</t>
  </si>
  <si>
    <t xml:space="preserve">    "PORT SELAIN PORT UMUM(GAME) DOWN ISP1" parent=ISP1-DOWNLOAD priority=1 \</t>
  </si>
  <si>
    <t>add name="a.isp1-umum ringan all down" packet-mark="DOWNLOAD ALL ISP1" \</t>
  </si>
  <si>
    <t xml:space="preserve">    parent="4.ISP1-ALL TRAFIC DOWN" priority=2 queue=pcq-download-default</t>
  </si>
  <si>
    <t>add name="d.isp1-port random berat down" packet-mark="PORT BERAT DOWN ISP1" \</t>
  </si>
  <si>
    <t>add name="e.isp1-speedtest web down" packet-mark="SPEEDTES DOWN ISP1" parent=\</t>
  </si>
  <si>
    <t>add name="1.ISP1-GAME UP" packet-mark="PORT SELAIN PORT UMUM(GAME) UP ISP1" \</t>
  </si>
  <si>
    <t xml:space="preserve">    parent=ISP1-UPLUAD priority=1 queue=pcq-upload-default</t>
  </si>
  <si>
    <t>add name="2.ISP1-ICMP UP" packet-mark="ICMP UP ISP1" parent=ISP1-UPLUAD \</t>
  </si>
  <si>
    <t xml:space="preserve">    queue=pcq-upload-default</t>
  </si>
  <si>
    <t>add name="a.isp1-umum ringan all up" packet-mark="UPLUAD ALL ISP1" parent=\</t>
  </si>
  <si>
    <t xml:space="preserve">    "4.ISP1-ALL TRAFIC UP" priority=2 queue=pcq-upload-default</t>
  </si>
  <si>
    <t>add name="d.isp1-port random berat up" packet-mark="PORT BERAT UP ISP1" \</t>
  </si>
  <si>
    <t xml:space="preserve">    parent="4.ISP1-ALL TRAFIC UP" priority=2 queue=pcq-upload-default</t>
  </si>
  <si>
    <t>add name="e.isp1-speedtest web up" packet-mark="SPEEDTES UP ISP1" parent=\</t>
  </si>
  <si>
    <t>add name="b.isp1-Streaming video down" packet-mark=\</t>
  </si>
  <si>
    <t xml:space="preserve">    "STREAMING VIDEO DOWN ISP1" parent="4.ISP1-ALL TRAFIC DOWN" priority=2 \</t>
  </si>
  <si>
    <t>add name="b.isp1-Streaming video up" packet-mark="STREAMING VIDEO UP ISP1" \</t>
  </si>
  <si>
    <t>add name="c.isp1-umum berat all up" packet-mark="UMUM BERAT UP ISP1" parent=\</t>
  </si>
  <si>
    <t>add max-limit=</t>
  </si>
  <si>
    <t xml:space="preserve"> name="4.ISP1-ALL TRAFIC DOWN" parent=ISP1-DOWNLOAD \</t>
  </si>
  <si>
    <t xml:space="preserve"> name="4.ISP1-ALL TRAFIC UP" parent=ISP1-UPLUAD priority=2 \</t>
  </si>
  <si>
    <t>TOTAL DOWNLOAD DARI ISP</t>
  </si>
  <si>
    <t>TOTAL UPLUAD DARI ISP</t>
  </si>
  <si>
    <t>/queue simple</t>
  </si>
  <si>
    <t xml:space="preserve">    LL ISP2,UPLUAD ALL ISP1,UPLUAD ALL ISP2,PORT BERAT DOWN ISP1,PORT BERAT DO\</t>
  </si>
  <si>
    <t xml:space="preserve">    WN ISP2,PORT BERAT UP ISP1,PORT BERAT UP ISP2,SPEEDTES DOWN ISP1,SPEEDTES \</t>
  </si>
  <si>
    <t xml:space="preserve">    DOWN ISP2,SPEEDTES UP ISP1,SPEEDTES UP ISP2,STREAMING VIDEO DOWN ISP1,STRE\</t>
  </si>
  <si>
    <t xml:space="preserve">    AMING VIDEO DOWN ISP2,STREAMING VIDEO UP ISP1,STREAMING VIDEO UP ISP2,UMUM\</t>
  </si>
  <si>
    <t xml:space="preserve">    \_BERAT DOWN ISP1,UMUM BERAT DOWN ISP2,UMUM BERAT UP ISP1,UMUM BERAT UP IS\</t>
  </si>
  <si>
    <t xml:space="preserve">    P2" priority=3/3 queue=default/default target="</t>
  </si>
  <si>
    <t>"</t>
  </si>
  <si>
    <t xml:space="preserve">    queue=default/default target="</t>
  </si>
  <si>
    <t>add name="ALL TRAFICK" packet-marks="DOWNLOAD ALL ISP1,DOWNLOAD A\</t>
  </si>
  <si>
    <t>add name="1.CLIEN RUMAHAN" parent="ALL TRAFICK" priority=3/3 \</t>
  </si>
  <si>
    <t>add name="2.CLIEN HOTSPOT" parent="ALL TRAFICK" priority=3/3 \</t>
  </si>
  <si>
    <t xml:space="preserve"> list=kecuali</t>
  </si>
  <si>
    <t>add action=mark-packet chain=forward comment="STREAMING VIDEO" \</t>
  </si>
  <si>
    <t>add action=mark-packet chain=forward dst-address-list=lokal in-interface=\</t>
  </si>
  <si>
    <t>add action=mark-packet chain=forward layer7-protocol=streaming \</t>
  </si>
  <si>
    <t xml:space="preserve">    passthrough=yes src-address-list=lokal</t>
  </si>
  <si>
    <t>" layer7-protocol=\</t>
  </si>
  <si>
    <t xml:space="preserve">    dst-address-list=lokal in-interface="</t>
  </si>
  <si>
    <t xml:space="preserve"> name="</t>
  </si>
  <si>
    <t>max limit</t>
  </si>
  <si>
    <t>burst-limit</t>
  </si>
  <si>
    <t>upluad</t>
  </si>
  <si>
    <t>download</t>
  </si>
  <si>
    <t>NAMACLIEN</t>
  </si>
  <si>
    <t>burst-time</t>
  </si>
  <si>
    <t>limit-at</t>
  </si>
  <si>
    <t>NO</t>
  </si>
  <si>
    <t xml:space="preserve">  max-limit=</t>
  </si>
  <si>
    <t>pcq-upload-default/pcq-download-default target=</t>
  </si>
  <si>
    <t>" parent="1.CLIEN RUMAHAN" queue=</t>
  </si>
  <si>
    <t>upluad time</t>
  </si>
  <si>
    <t>download time</t>
  </si>
  <si>
    <t>limit at</t>
  </si>
  <si>
    <t>MAX LIMIT</t>
  </si>
  <si>
    <t>SCRIP</t>
  </si>
  <si>
    <t xml:space="preserve"> add </t>
  </si>
  <si>
    <t xml:space="preserve">PENAMBAHAN CLIEN RUMAHAN STATIC IP </t>
  </si>
  <si>
    <t>5m</t>
  </si>
  <si>
    <t>6m</t>
  </si>
  <si>
    <t xml:space="preserve">    "UMUM BERAT DOWN ISP1" passthrough=yes src-address-list="UMUM BERAT"</t>
  </si>
  <si>
    <t xml:space="preserve">    layer7-protocol=!streaming new-packet-mark="UMUM BERAT UP ISP1" \</t>
  </si>
  <si>
    <t xml:space="preserve">    address-list-timeout=25s chain=prerouting comment="TRAFICK UMUM BERAT" \</t>
  </si>
  <si>
    <t>" layer7-protocol=!streaming new-packet-mark=\</t>
  </si>
  <si>
    <t>" passthrough=yes src-address-list=lokal</t>
  </si>
  <si>
    <t>CLIEN TERDIRI DARI</t>
  </si>
  <si>
    <t>KET</t>
  </si>
  <si>
    <t>DIPAKAI</t>
  </si>
  <si>
    <t>add name=1.UKKNOWN packet-mark=no-mark parent="GLOBAL ALL"</t>
  </si>
  <si>
    <t xml:space="preserve">    dst-address-list="!IP MENGGUNAKAN PORT RANDOM" new-connection-mark=\</t>
  </si>
  <si>
    <t xml:space="preserve">    "TOTAL ALL" passthrough=yes protocol=!icmp src-address-list=lokal</t>
  </si>
  <si>
    <t xml:space="preserve">    "DOWNLOAD ALL ISP1" passthrough=yes protocol=!icmp src-address-list=\</t>
  </si>
  <si>
    <t xml:space="preserve">    "!IP MENGGUNAKAN PORT RANDOM"</t>
  </si>
  <si>
    <t xml:space="preserve">    dst-address-list="!IP MENGGUNAKAN PORT RANDOM" new-packet-mark=\</t>
  </si>
  <si>
    <t xml:space="preserve">    !icmp src-address-list=lokal</t>
  </si>
  <si>
    <t xml:space="preserve">    src-address-list=lokal</t>
  </si>
  <si>
    <t xml:space="preserve">    protocol=udp src-address-list=lokal</t>
  </si>
  <si>
    <t xml:space="preserve">    passthrough=yes src-address-list="IP MENGGUNAKAN PORT RANDOM"</t>
  </si>
  <si>
    <t>add action=mark-packet chain=forward dst-address-list=\</t>
  </si>
  <si>
    <t xml:space="preserve">    "IP MENGGUNAKAN PORT RANDOM" new-packet-mark=\</t>
  </si>
  <si>
    <t>" new-packet-mark=\</t>
  </si>
  <si>
    <t xml:space="preserve">    "UPLUAD ALL ISP1" out-interface="</t>
  </si>
  <si>
    <t>" passthrough=yes protocol=\</t>
  </si>
  <si>
    <t>" new-packet-mark="PORT SELAIN PORT UMUM(GAME) DOWN ISP1" \</t>
  </si>
  <si>
    <t>ega1</t>
  </si>
  <si>
    <t>rido2</t>
  </si>
  <si>
    <t>ega2</t>
  </si>
  <si>
    <t>rido3</t>
  </si>
  <si>
    <t>ega3</t>
  </si>
  <si>
    <t>rido4</t>
  </si>
  <si>
    <t>ega4</t>
  </si>
  <si>
    <t>rido5</t>
  </si>
  <si>
    <t>ega5</t>
  </si>
  <si>
    <t>rido6</t>
  </si>
  <si>
    <t>ega6</t>
  </si>
  <si>
    <t>rido7</t>
  </si>
  <si>
    <t>ega7</t>
  </si>
  <si>
    <t>rido8</t>
  </si>
  <si>
    <t>ega8</t>
  </si>
  <si>
    <t>rido9</t>
  </si>
  <si>
    <t>ega9</t>
  </si>
  <si>
    <t>rido10</t>
  </si>
  <si>
    <t>ega10</t>
  </si>
  <si>
    <t>rido11</t>
  </si>
  <si>
    <t>ega11</t>
  </si>
  <si>
    <t>rido12</t>
  </si>
  <si>
    <t>ega12</t>
  </si>
  <si>
    <t>rido13</t>
  </si>
  <si>
    <t>ega13</t>
  </si>
  <si>
    <t>rido14</t>
  </si>
  <si>
    <t>ega14</t>
  </si>
  <si>
    <t>rido15</t>
  </si>
  <si>
    <t>ega15</t>
  </si>
  <si>
    <t>rido16</t>
  </si>
  <si>
    <t>ega16</t>
  </si>
  <si>
    <t>rido17</t>
  </si>
  <si>
    <t>ega17</t>
  </si>
  <si>
    <t>rido18</t>
  </si>
  <si>
    <t>ega18</t>
  </si>
  <si>
    <t>rido19</t>
  </si>
  <si>
    <t>ega19</t>
  </si>
  <si>
    <t>rido20</t>
  </si>
  <si>
    <t>ega20</t>
  </si>
  <si>
    <t>rido21</t>
  </si>
  <si>
    <t>ega21</t>
  </si>
  <si>
    <t>rido22</t>
  </si>
  <si>
    <t>ega22</t>
  </si>
  <si>
    <t>rido23</t>
  </si>
  <si>
    <t>ega23</t>
  </si>
  <si>
    <t>rido24</t>
  </si>
  <si>
    <t>ega24</t>
  </si>
  <si>
    <t>rido25</t>
  </si>
  <si>
    <t>ega25</t>
  </si>
  <si>
    <t>rido26</t>
  </si>
  <si>
    <t>ega26</t>
  </si>
  <si>
    <t>rido27</t>
  </si>
  <si>
    <t>ega27</t>
  </si>
  <si>
    <t>rido28</t>
  </si>
  <si>
    <t>ega28</t>
  </si>
  <si>
    <t>rido29</t>
  </si>
  <si>
    <t>ega29</t>
  </si>
  <si>
    <t>rido30</t>
  </si>
  <si>
    <t>ega30</t>
  </si>
  <si>
    <t>rido31</t>
  </si>
  <si>
    <t>ega31</t>
  </si>
  <si>
    <t>rido32</t>
  </si>
  <si>
    <t>ega32</t>
  </si>
  <si>
    <t>rido33</t>
  </si>
  <si>
    <t>ega33</t>
  </si>
  <si>
    <t>rido34</t>
  </si>
  <si>
    <t>ega34</t>
  </si>
  <si>
    <t>rido35</t>
  </si>
  <si>
    <t>ega35</t>
  </si>
  <si>
    <t>rido36</t>
  </si>
  <si>
    <t>ega36</t>
  </si>
  <si>
    <t>rido37</t>
  </si>
  <si>
    <t>ega37</t>
  </si>
  <si>
    <t>rido38</t>
  </si>
  <si>
    <t>ega38</t>
  </si>
  <si>
    <t>rido39</t>
  </si>
  <si>
    <t>ega39</t>
  </si>
  <si>
    <t>rido40</t>
  </si>
  <si>
    <t>ega40</t>
  </si>
  <si>
    <t>rido41</t>
  </si>
  <si>
    <t>ega41</t>
  </si>
  <si>
    <t>rido42</t>
  </si>
  <si>
    <t>ega42</t>
  </si>
  <si>
    <t>rido43</t>
  </si>
  <si>
    <t>ega43</t>
  </si>
  <si>
    <t>rido44</t>
  </si>
  <si>
    <t>ega44</t>
  </si>
  <si>
    <t>rido45</t>
  </si>
  <si>
    <t>ega45</t>
  </si>
  <si>
    <t>rido46</t>
  </si>
  <si>
    <t>ega46</t>
  </si>
  <si>
    <t>rido47</t>
  </si>
  <si>
    <t>ega47</t>
  </si>
  <si>
    <t>rido48</t>
  </si>
  <si>
    <t>ega48</t>
  </si>
  <si>
    <t>rido49</t>
  </si>
  <si>
    <t>ega49</t>
  </si>
  <si>
    <t>rido50</t>
  </si>
  <si>
    <t>ega50</t>
  </si>
  <si>
    <t>rido51</t>
  </si>
  <si>
    <t xml:space="preserve">    !21,22,23,81,88,5060,843,182,8777,1935,53,8000-8081,443,80 protocol=tcp \</t>
  </si>
  <si>
    <t xml:space="preserve">    dst-port=!21,22,23,81,88,5060,843,182,8777,1935,53,8000-8081,443,80 \</t>
  </si>
  <si>
    <t xml:space="preserve">    src-address-list="PORT BERAT"</t>
  </si>
  <si>
    <t xml:space="preserve">    passthrough=no src-address-list=lokal</t>
  </si>
  <si>
    <t xml:space="preserve">    layer7-protocol=speedtest new-connection-mark=speedtes passthrough=yes</t>
  </si>
  <si>
    <t xml:space="preserve">    passthrough=no</t>
  </si>
  <si>
    <t xml:space="preserve">    connection-rate=512k-999M dst-address-list="!IP MENGGUNAKAN PORT RANDOM" \</t>
  </si>
  <si>
    <t xml:space="preserve">    layer7-protocol=!streaming src-address-list=lokal</t>
  </si>
  <si>
    <t xml:space="preserve">    streaming new-packet-mark="STREAMING VIDEO DOWN ISP1" passthrough=no</t>
  </si>
  <si>
    <t>" new-packet-mark="PORT BERAT DOWN ISP1" passthrough=no \</t>
  </si>
  <si>
    <t>" new-packet-mark="ICMP DOWN ISP1" passthrough=no</t>
  </si>
  <si>
    <t>" passthrough=no</t>
  </si>
  <si>
    <t>" new-packet-mark="SPEEDTES DOWN ISP1" passthrough=no</t>
  </si>
  <si>
    <t>GATEWAY</t>
  </si>
  <si>
    <t xml:space="preserve">    "4.ISP1-ALL TRAFIC DOWN" priority=2 queue=default</t>
  </si>
  <si>
    <t xml:space="preserve">    "4.ISP1-ALL TRAFIC UP" priority=2 queue=default</t>
  </si>
  <si>
    <t>add name="c.isp1-umum berat all down" packet-mark="UMUM BERAT DOWN ISP1" \</t>
  </si>
  <si>
    <t>ALL TRAFIC DOWN</t>
  </si>
  <si>
    <t>ALL TRAFIC UP</t>
  </si>
  <si>
    <t>MB</t>
  </si>
  <si>
    <t>SATUAN MB/KB</t>
  </si>
  <si>
    <t>ISP UPLUAD</t>
  </si>
  <si>
    <t>ISP DOWNLOAD</t>
  </si>
  <si>
    <t xml:space="preserve">SISA GAME </t>
  </si>
  <si>
    <t>DOWNLOAD</t>
  </si>
  <si>
    <t>UPLUAD</t>
  </si>
  <si>
    <t>KB</t>
  </si>
  <si>
    <t>192.168.100.100/24</t>
  </si>
  <si>
    <t>192.168.100.1</t>
  </si>
  <si>
    <t>TIDAK DIPAKAI</t>
  </si>
  <si>
    <t>ether1-INTERNET</t>
  </si>
  <si>
    <t>1 ISP HIGHT HARWARE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</si>
</sst>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8" xfId="0" applyFill="1" applyBorder="1"/>
    <xf numFmtId="0" fontId="7" fillId="0" borderId="12" xfId="0" applyFont="1" applyBorder="1" applyAlignment="1">
      <alignment vertical="top"/>
    </xf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12" xfId="0" applyBorder="1" applyProtection="1"/>
    <xf numFmtId="0" fontId="4" fillId="0" borderId="1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0" xfId="0" applyFill="1" applyBorder="1" applyProtection="1"/>
    <xf numFmtId="0" fontId="1" fillId="0" borderId="1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0" fillId="0" borderId="8" xfId="0" applyBorder="1" applyProtection="1"/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>
      <alignment wrapText="1"/>
    </xf>
    <xf numFmtId="0" fontId="2" fillId="2" borderId="1" xfId="0" applyFont="1" applyFill="1" applyBorder="1" applyAlignment="1" applyProtection="1">
      <alignment horizontal="center" vertical="center"/>
    </xf>
    <xf numFmtId="0" fontId="0" fillId="4" borderId="0" xfId="0" applyFill="1"/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0" fillId="3" borderId="5" xfId="0" applyFill="1" applyBorder="1" applyAlignment="1">
      <alignment wrapText="1"/>
    </xf>
    <xf numFmtId="0" fontId="1" fillId="0" borderId="0" xfId="0" applyFont="1" applyBorder="1" applyAlignment="1" applyProtection="1"/>
    <xf numFmtId="0" fontId="3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/>
      <protection locked="0"/>
    </xf>
    <xf numFmtId="0" fontId="0" fillId="3" borderId="0" xfId="0" applyFill="1"/>
    <xf numFmtId="0" fontId="2" fillId="0" borderId="0" xfId="0" applyFont="1" applyFill="1" applyBorder="1" applyAlignment="1" applyProtection="1"/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1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3" borderId="0" xfId="0" applyFill="1" applyBorder="1"/>
    <xf numFmtId="0" fontId="2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6" fillId="0" borderId="14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114"/>
  <sheetViews>
    <sheetView tabSelected="1" zoomScaleNormal="100" zoomScaleSheetLayoutView="100" workbookViewId="0">
      <selection activeCell="A4" sqref="A4:AE4"/>
    </sheetView>
  </sheetViews>
  <sheetFormatPr defaultRowHeight="15" x14ac:dyDescent="0.25"/>
  <cols>
    <col min="1" max="1" width="25.5703125" style="11" bestFit="1" customWidth="1"/>
    <col min="2" max="2" width="16.7109375" style="11" customWidth="1"/>
    <col min="3" max="3" width="14.85546875" style="11" customWidth="1"/>
    <col min="4" max="6" width="9.140625" style="11"/>
    <col min="7" max="7" width="4" style="11" customWidth="1"/>
    <col min="8" max="8" width="15.85546875" style="11" customWidth="1"/>
    <col min="9" max="9" width="16.7109375" style="11" customWidth="1"/>
    <col min="10" max="10" width="2.28515625" style="11" customWidth="1"/>
    <col min="11" max="14" width="5.5703125" style="25" customWidth="1"/>
    <col min="15" max="15" width="1.5703125" style="11" customWidth="1"/>
    <col min="16" max="16" width="1.5703125" style="11" hidden="1" customWidth="1"/>
    <col min="17" max="17" width="15.7109375" style="11" hidden="1" customWidth="1"/>
    <col min="18" max="18" width="9.140625" style="11" hidden="1" customWidth="1"/>
    <col min="19" max="20" width="4" style="25" bestFit="1" customWidth="1"/>
    <col min="21" max="21" width="3" style="25" bestFit="1" customWidth="1"/>
    <col min="22" max="22" width="4.85546875" style="25" bestFit="1" customWidth="1"/>
    <col min="23" max="23" width="3.28515625" style="11" customWidth="1"/>
    <col min="24" max="24" width="1.28515625" style="11" hidden="1" customWidth="1"/>
    <col min="25" max="25" width="14.7109375" style="11" hidden="1" customWidth="1"/>
    <col min="26" max="26" width="9.140625" style="11" hidden="1" customWidth="1"/>
    <col min="27" max="29" width="4" style="11" bestFit="1" customWidth="1"/>
    <col min="30" max="30" width="4.85546875" style="11" bestFit="1" customWidth="1"/>
    <col min="31" max="31" width="2.28515625" style="11" customWidth="1"/>
    <col min="32" max="32" width="3.28515625" style="11" hidden="1" customWidth="1"/>
    <col min="33" max="33" width="14.7109375" style="11" hidden="1" customWidth="1"/>
    <col min="34" max="34" width="9.140625" style="11" hidden="1" customWidth="1"/>
    <col min="35" max="35" width="9.140625" style="11" customWidth="1"/>
    <col min="36" max="16384" width="9.140625" style="11"/>
  </cols>
  <sheetData>
    <row r="1" spans="1:34" ht="15" customHeight="1" x14ac:dyDescent="0.2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9"/>
    </row>
    <row r="2" spans="1:34" ht="15" customHeight="1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/>
    </row>
    <row r="3" spans="1:34" ht="15" customHeight="1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</row>
    <row r="4" spans="1:34" ht="21" x14ac:dyDescent="0.35">
      <c r="A4" s="83" t="s">
        <v>274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5"/>
    </row>
    <row r="5" spans="1:34" ht="21" x14ac:dyDescent="0.35">
      <c r="A5" s="15"/>
      <c r="B5" s="16"/>
      <c r="C5" s="16"/>
      <c r="D5" s="16"/>
      <c r="E5" s="16"/>
      <c r="F5" s="16"/>
      <c r="G5" s="12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  <c r="S5" s="13"/>
      <c r="T5" s="13"/>
      <c r="U5" s="13"/>
      <c r="V5" s="13"/>
      <c r="W5" s="12"/>
      <c r="X5" s="12"/>
      <c r="Y5" s="12"/>
      <c r="Z5" s="12"/>
      <c r="AA5" s="12"/>
      <c r="AB5" s="12"/>
      <c r="AC5" s="12"/>
      <c r="AD5" s="12"/>
      <c r="AE5" s="14"/>
    </row>
    <row r="6" spans="1:34" ht="18.75" x14ac:dyDescent="0.25">
      <c r="A6" s="68" t="s">
        <v>3</v>
      </c>
      <c r="B6" s="68"/>
      <c r="C6" s="68"/>
      <c r="D6" s="51"/>
      <c r="E6" s="51"/>
      <c r="F6" s="12"/>
      <c r="G6" s="87" t="s">
        <v>124</v>
      </c>
      <c r="H6" s="87"/>
      <c r="I6" s="45" t="s">
        <v>125</v>
      </c>
      <c r="J6" s="12"/>
      <c r="K6" s="13"/>
      <c r="L6" s="13"/>
      <c r="M6" s="13"/>
      <c r="N6" s="13"/>
      <c r="O6" s="12"/>
      <c r="P6" s="12"/>
      <c r="Q6" s="12"/>
      <c r="R6" s="12"/>
      <c r="S6" s="13"/>
      <c r="T6" s="13"/>
      <c r="U6" s="13"/>
      <c r="V6" s="13"/>
      <c r="W6" s="12"/>
      <c r="X6" s="12"/>
      <c r="Y6" s="12"/>
      <c r="Z6" s="12"/>
      <c r="AA6" s="12"/>
      <c r="AB6" s="12"/>
      <c r="AC6" s="12"/>
      <c r="AD6" s="12"/>
      <c r="AE6" s="14"/>
    </row>
    <row r="7" spans="1:34" x14ac:dyDescent="0.25">
      <c r="A7" s="29" t="s">
        <v>1</v>
      </c>
      <c r="B7" s="19" t="s">
        <v>2</v>
      </c>
      <c r="C7" s="19" t="s">
        <v>256</v>
      </c>
      <c r="D7" s="86"/>
      <c r="E7" s="86"/>
      <c r="F7" s="12"/>
      <c r="G7" s="42">
        <v>1</v>
      </c>
      <c r="H7" s="43" t="s">
        <v>43</v>
      </c>
      <c r="I7" s="113" t="s">
        <v>272</v>
      </c>
      <c r="J7" s="12"/>
      <c r="K7" s="13"/>
      <c r="L7" s="13"/>
      <c r="M7" s="13"/>
      <c r="N7" s="13"/>
      <c r="O7" s="12"/>
      <c r="P7" s="12"/>
      <c r="Q7" s="12"/>
      <c r="R7" s="12"/>
      <c r="S7" s="13"/>
      <c r="T7" s="13"/>
      <c r="U7" s="13"/>
      <c r="V7" s="13"/>
      <c r="W7" s="12"/>
      <c r="X7" s="12"/>
      <c r="Y7" s="12"/>
      <c r="Z7" s="12"/>
      <c r="AA7" s="12"/>
      <c r="AB7" s="12"/>
      <c r="AC7" s="12"/>
      <c r="AD7" s="12"/>
      <c r="AE7" s="14"/>
    </row>
    <row r="8" spans="1:34" x14ac:dyDescent="0.25">
      <c r="A8" s="26" t="s">
        <v>273</v>
      </c>
      <c r="B8" s="26" t="s">
        <v>270</v>
      </c>
      <c r="C8" s="26" t="s">
        <v>271</v>
      </c>
      <c r="D8" s="76"/>
      <c r="E8" s="76"/>
      <c r="F8" s="12"/>
      <c r="G8" s="42">
        <v>2</v>
      </c>
      <c r="H8" s="43" t="s">
        <v>44</v>
      </c>
      <c r="I8" s="113" t="s">
        <v>126</v>
      </c>
      <c r="J8" s="12"/>
      <c r="K8" s="13"/>
      <c r="L8" s="13"/>
      <c r="M8" s="13"/>
      <c r="N8" s="13"/>
      <c r="O8" s="12"/>
      <c r="P8" s="12"/>
      <c r="Q8" s="12"/>
      <c r="R8" s="12"/>
      <c r="S8" s="13"/>
      <c r="T8" s="13"/>
      <c r="U8" s="13"/>
      <c r="V8" s="13"/>
      <c r="W8" s="12"/>
      <c r="X8" s="12"/>
      <c r="Y8" s="12"/>
      <c r="Z8" s="12"/>
      <c r="AA8" s="12"/>
      <c r="AB8" s="12"/>
      <c r="AC8" s="12"/>
      <c r="AD8" s="12"/>
      <c r="AE8" s="14"/>
    </row>
    <row r="9" spans="1:34" x14ac:dyDescent="0.25">
      <c r="A9" s="12"/>
      <c r="B9" s="12"/>
      <c r="C9" s="12"/>
      <c r="D9" s="76"/>
      <c r="E9" s="76"/>
      <c r="F9" s="12"/>
      <c r="G9" s="41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  <c r="S9" s="13"/>
      <c r="T9" s="13"/>
      <c r="U9" s="13"/>
      <c r="V9" s="13"/>
      <c r="W9" s="12"/>
      <c r="X9" s="12"/>
      <c r="Y9" s="12"/>
      <c r="Z9" s="12"/>
      <c r="AA9" s="12"/>
      <c r="AB9" s="12"/>
      <c r="AC9" s="12"/>
      <c r="AD9" s="12"/>
      <c r="AE9" s="14"/>
    </row>
    <row r="10" spans="1:34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  <c r="S10" s="13"/>
      <c r="T10" s="13"/>
      <c r="U10" s="13"/>
      <c r="V10" s="13"/>
      <c r="W10" s="12"/>
      <c r="X10" s="12"/>
      <c r="Y10" s="12"/>
      <c r="Z10" s="12"/>
      <c r="AA10" s="12"/>
      <c r="AB10" s="12"/>
      <c r="AC10" s="12"/>
      <c r="AD10" s="12"/>
      <c r="AE10" s="14"/>
    </row>
    <row r="11" spans="1:34" ht="15.75" thickBot="1" x14ac:dyDescent="0.3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  <c r="S11" s="13"/>
      <c r="T11" s="13"/>
      <c r="U11" s="13"/>
      <c r="V11" s="13"/>
      <c r="W11" s="12"/>
      <c r="X11" s="12"/>
      <c r="Y11" s="12"/>
      <c r="Z11" s="12"/>
      <c r="AA11" s="12"/>
      <c r="AB11" s="12"/>
      <c r="AC11" s="12"/>
      <c r="AD11" s="12"/>
      <c r="AE11" s="14"/>
    </row>
    <row r="12" spans="1:34" x14ac:dyDescent="0.25">
      <c r="A12" s="55" t="s">
        <v>4</v>
      </c>
      <c r="B12" s="56"/>
      <c r="C12" s="56"/>
      <c r="D12" s="56"/>
      <c r="E12" s="56"/>
      <c r="F12" s="56"/>
      <c r="G12" s="56"/>
      <c r="H12" s="56"/>
      <c r="I12" s="57"/>
      <c r="J12" s="18"/>
      <c r="K12" s="88" t="s">
        <v>5</v>
      </c>
      <c r="L12" s="89"/>
      <c r="M12" s="89"/>
      <c r="N12" s="90"/>
      <c r="O12" s="12"/>
      <c r="P12" s="12"/>
      <c r="Q12" s="12"/>
      <c r="R12" s="12"/>
      <c r="S12" s="88" t="s">
        <v>5</v>
      </c>
      <c r="T12" s="89"/>
      <c r="U12" s="89"/>
      <c r="V12" s="90"/>
      <c r="W12" s="12"/>
      <c r="X12" s="12"/>
      <c r="Y12" s="12"/>
      <c r="Z12" s="12"/>
      <c r="AA12" s="88" t="s">
        <v>5</v>
      </c>
      <c r="AB12" s="89"/>
      <c r="AC12" s="89"/>
      <c r="AD12" s="90"/>
      <c r="AE12" s="14"/>
    </row>
    <row r="13" spans="1:34" ht="15.75" thickBot="1" x14ac:dyDescent="0.3">
      <c r="A13" s="58"/>
      <c r="B13" s="59"/>
      <c r="C13" s="59"/>
      <c r="D13" s="59"/>
      <c r="E13" s="59"/>
      <c r="F13" s="59"/>
      <c r="G13" s="59"/>
      <c r="H13" s="59"/>
      <c r="I13" s="60"/>
      <c r="J13" s="18"/>
      <c r="K13" s="91"/>
      <c r="L13" s="92"/>
      <c r="M13" s="92"/>
      <c r="N13" s="93"/>
      <c r="O13" s="12"/>
      <c r="P13" s="12"/>
      <c r="Q13" s="12"/>
      <c r="R13" s="12"/>
      <c r="S13" s="91"/>
      <c r="T13" s="92"/>
      <c r="U13" s="92"/>
      <c r="V13" s="93"/>
      <c r="W13" s="12"/>
      <c r="X13" s="12"/>
      <c r="Y13" s="12"/>
      <c r="Z13" s="12"/>
      <c r="AA13" s="91"/>
      <c r="AB13" s="92"/>
      <c r="AC13" s="92"/>
      <c r="AD13" s="93"/>
      <c r="AE13" s="14"/>
    </row>
    <row r="14" spans="1:34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97" t="s">
        <v>42</v>
      </c>
      <c r="L14" s="98"/>
      <c r="M14" s="98"/>
      <c r="N14" s="99"/>
      <c r="O14" s="12"/>
      <c r="P14" s="12"/>
      <c r="Q14" s="12"/>
      <c r="R14" s="12"/>
      <c r="S14" s="94" t="s">
        <v>43</v>
      </c>
      <c r="T14" s="95"/>
      <c r="U14" s="95"/>
      <c r="V14" s="96"/>
      <c r="W14" s="12"/>
      <c r="X14" s="12"/>
      <c r="Y14" s="12"/>
      <c r="Z14" s="12"/>
      <c r="AA14" s="94" t="s">
        <v>44</v>
      </c>
      <c r="AB14" s="95"/>
      <c r="AC14" s="95"/>
      <c r="AD14" s="96"/>
      <c r="AE14" s="14"/>
    </row>
    <row r="15" spans="1:34" ht="15.75" x14ac:dyDescent="0.25">
      <c r="A15" s="67" t="s">
        <v>265</v>
      </c>
      <c r="B15" s="67"/>
      <c r="C15" s="61" t="s">
        <v>263</v>
      </c>
      <c r="D15" s="54"/>
      <c r="E15" s="69" t="s">
        <v>264</v>
      </c>
      <c r="F15" s="70"/>
      <c r="G15" s="70"/>
      <c r="H15" s="71"/>
      <c r="I15" s="47" t="s">
        <v>263</v>
      </c>
      <c r="J15" s="12"/>
      <c r="K15" s="28">
        <v>192</v>
      </c>
      <c r="L15" s="28">
        <v>168</v>
      </c>
      <c r="M15" s="28">
        <v>2</v>
      </c>
      <c r="N15" s="28" t="s">
        <v>6</v>
      </c>
      <c r="O15" s="12"/>
      <c r="P15" s="12" t="str">
        <f>IF(K15,".","")</f>
        <v>.</v>
      </c>
      <c r="Q15" s="12" t="str">
        <f>K15&amp;P15&amp;L15&amp;P15&amp;M15&amp;P15&amp;N15</f>
        <v>192.168.2.0/24</v>
      </c>
      <c r="R15" s="12" t="str">
        <f>IF(K15,",","")</f>
        <v>,</v>
      </c>
      <c r="S15" s="28"/>
      <c r="T15" s="28"/>
      <c r="U15" s="28"/>
      <c r="V15" s="28"/>
      <c r="W15" s="12"/>
      <c r="X15" s="12" t="str">
        <f>IF(S15,".","")</f>
        <v/>
      </c>
      <c r="Y15" s="12" t="str">
        <f>S15&amp;X15&amp;T15&amp;X15&amp;U15&amp;X15&amp;V15</f>
        <v/>
      </c>
      <c r="Z15" s="12" t="str">
        <f>IF(S15,",","")</f>
        <v/>
      </c>
      <c r="AA15" s="28">
        <v>192</v>
      </c>
      <c r="AB15" s="28">
        <v>168</v>
      </c>
      <c r="AC15" s="28">
        <v>2</v>
      </c>
      <c r="AD15" s="28" t="s">
        <v>6</v>
      </c>
      <c r="AE15" s="14"/>
      <c r="AF15" s="11" t="str">
        <f>IF(AA15,".","")</f>
        <v>.</v>
      </c>
      <c r="AG15" s="11" t="str">
        <f>AA15&amp;AF15&amp;AB15&amp;AF15&amp;AC15&amp;AF15&amp;AD15</f>
        <v>192.168.2.0/24</v>
      </c>
      <c r="AH15" s="11" t="str">
        <f>IF(AA15,",","")</f>
        <v>,</v>
      </c>
    </row>
    <row r="16" spans="1:34" ht="15.75" x14ac:dyDescent="0.25">
      <c r="A16" s="48" t="s">
        <v>77</v>
      </c>
      <c r="B16" s="27">
        <v>50</v>
      </c>
      <c r="C16" s="66" t="s">
        <v>262</v>
      </c>
      <c r="D16" s="50"/>
      <c r="E16" s="73" t="s">
        <v>78</v>
      </c>
      <c r="F16" s="73"/>
      <c r="G16" s="73"/>
      <c r="H16" s="62">
        <v>20</v>
      </c>
      <c r="I16" s="66" t="s">
        <v>262</v>
      </c>
      <c r="J16" s="12"/>
      <c r="K16" s="28">
        <v>192</v>
      </c>
      <c r="L16" s="28">
        <v>168</v>
      </c>
      <c r="M16" s="28">
        <v>3</v>
      </c>
      <c r="N16" s="28" t="s">
        <v>6</v>
      </c>
      <c r="O16" s="12"/>
      <c r="P16" s="12" t="str">
        <f t="shared" ref="P16:P79" si="0">IF(K16,".","")</f>
        <v>.</v>
      </c>
      <c r="Q16" s="12" t="str">
        <f t="shared" ref="Q16:Q79" si="1">K16&amp;P16&amp;L16&amp;P16&amp;M16&amp;P16&amp;N16</f>
        <v>192.168.3.0/24</v>
      </c>
      <c r="R16" s="12" t="str">
        <f t="shared" ref="R16:R79" si="2">IF(K16,",","")</f>
        <v>,</v>
      </c>
      <c r="S16" s="28"/>
      <c r="T16" s="28"/>
      <c r="U16" s="28"/>
      <c r="V16" s="28"/>
      <c r="W16" s="12"/>
      <c r="X16" s="12" t="str">
        <f t="shared" ref="X16:X44" si="3">IF(S16,".","")</f>
        <v/>
      </c>
      <c r="Y16" s="12" t="str">
        <f t="shared" ref="Y16:Y44" si="4">S16&amp;X16&amp;T16&amp;X16&amp;U16&amp;X16&amp;V16</f>
        <v/>
      </c>
      <c r="Z16" s="12" t="str">
        <f t="shared" ref="Z16:Z44" si="5">IF(S16,",","")</f>
        <v/>
      </c>
      <c r="AA16" s="28">
        <v>192</v>
      </c>
      <c r="AB16" s="28">
        <v>168</v>
      </c>
      <c r="AC16" s="28">
        <v>3</v>
      </c>
      <c r="AD16" s="28" t="s">
        <v>6</v>
      </c>
      <c r="AE16" s="14"/>
      <c r="AF16" s="11" t="str">
        <f t="shared" ref="AF16:AF44" si="6">IF(AA16,".","")</f>
        <v>.</v>
      </c>
      <c r="AG16" s="11" t="str">
        <f t="shared" ref="AG16:AG44" si="7">AA16&amp;AF16&amp;AB16&amp;AF16&amp;AC16&amp;AF16&amp;AD16</f>
        <v>192.168.3.0/24</v>
      </c>
      <c r="AH16" s="11" t="str">
        <f t="shared" ref="AH16:AH44" si="8">IF(AA16,",","")</f>
        <v>,</v>
      </c>
    </row>
    <row r="17" spans="1:34" ht="15.75" x14ac:dyDescent="0.25">
      <c r="A17" s="48" t="s">
        <v>260</v>
      </c>
      <c r="B17" s="27">
        <v>40</v>
      </c>
      <c r="C17" s="66" t="s">
        <v>262</v>
      </c>
      <c r="D17" s="50"/>
      <c r="E17" s="72" t="s">
        <v>261</v>
      </c>
      <c r="F17" s="72"/>
      <c r="G17" s="72"/>
      <c r="H17" s="62">
        <v>10</v>
      </c>
      <c r="I17" s="66" t="s">
        <v>262</v>
      </c>
      <c r="J17" s="12"/>
      <c r="K17" s="28"/>
      <c r="L17" s="28"/>
      <c r="M17" s="28"/>
      <c r="N17" s="28"/>
      <c r="O17" s="12"/>
      <c r="P17" s="12" t="str">
        <f t="shared" si="0"/>
        <v/>
      </c>
      <c r="Q17" s="12" t="str">
        <f t="shared" si="1"/>
        <v/>
      </c>
      <c r="R17" s="12" t="str">
        <f t="shared" si="2"/>
        <v/>
      </c>
      <c r="S17" s="28"/>
      <c r="T17" s="28"/>
      <c r="U17" s="28"/>
      <c r="V17" s="28"/>
      <c r="W17" s="12"/>
      <c r="X17" s="12" t="str">
        <f t="shared" si="3"/>
        <v/>
      </c>
      <c r="Y17" s="12" t="str">
        <f t="shared" si="4"/>
        <v/>
      </c>
      <c r="Z17" s="12" t="str">
        <f t="shared" si="5"/>
        <v/>
      </c>
      <c r="AA17" s="28"/>
      <c r="AB17" s="28"/>
      <c r="AC17" s="28"/>
      <c r="AD17" s="28"/>
      <c r="AE17" s="14"/>
      <c r="AF17" s="11" t="str">
        <f t="shared" si="6"/>
        <v/>
      </c>
      <c r="AG17" s="11" t="str">
        <f t="shared" si="7"/>
        <v/>
      </c>
      <c r="AH17" s="11" t="str">
        <f t="shared" si="8"/>
        <v/>
      </c>
    </row>
    <row r="18" spans="1:34" x14ac:dyDescent="0.25">
      <c r="A18" s="20"/>
      <c r="B18" s="52"/>
      <c r="C18" s="12"/>
      <c r="D18" s="50"/>
      <c r="E18" s="50"/>
      <c r="F18" s="50"/>
      <c r="G18" s="50"/>
      <c r="H18" s="20"/>
      <c r="I18" s="12"/>
      <c r="J18" s="12"/>
      <c r="K18" s="28"/>
      <c r="L18" s="28"/>
      <c r="M18" s="28"/>
      <c r="N18" s="28"/>
      <c r="O18" s="12"/>
      <c r="P18" s="12" t="str">
        <f t="shared" si="0"/>
        <v/>
      </c>
      <c r="Q18" s="12" t="str">
        <f t="shared" si="1"/>
        <v/>
      </c>
      <c r="R18" s="12" t="str">
        <f t="shared" si="2"/>
        <v/>
      </c>
      <c r="S18" s="28"/>
      <c r="T18" s="28"/>
      <c r="U18" s="28"/>
      <c r="V18" s="28"/>
      <c r="W18" s="12"/>
      <c r="X18" s="12" t="str">
        <f t="shared" si="3"/>
        <v/>
      </c>
      <c r="Y18" s="12" t="str">
        <f t="shared" si="4"/>
        <v/>
      </c>
      <c r="Z18" s="12" t="str">
        <f t="shared" si="5"/>
        <v/>
      </c>
      <c r="AA18" s="28"/>
      <c r="AB18" s="28"/>
      <c r="AC18" s="28"/>
      <c r="AD18" s="28"/>
      <c r="AE18" s="14"/>
      <c r="AF18" s="11" t="str">
        <f t="shared" si="6"/>
        <v/>
      </c>
      <c r="AG18" s="11" t="str">
        <f t="shared" si="7"/>
        <v/>
      </c>
      <c r="AH18" s="11" t="str">
        <f t="shared" si="8"/>
        <v/>
      </c>
    </row>
    <row r="19" spans="1:34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28"/>
      <c r="L19" s="28"/>
      <c r="M19" s="28"/>
      <c r="N19" s="28"/>
      <c r="O19" s="12"/>
      <c r="P19" s="12" t="str">
        <f t="shared" si="0"/>
        <v/>
      </c>
      <c r="Q19" s="12" t="str">
        <f t="shared" si="1"/>
        <v/>
      </c>
      <c r="R19" s="12" t="str">
        <f t="shared" si="2"/>
        <v/>
      </c>
      <c r="S19" s="28"/>
      <c r="T19" s="28"/>
      <c r="U19" s="28"/>
      <c r="V19" s="28"/>
      <c r="W19" s="12"/>
      <c r="X19" s="12" t="str">
        <f t="shared" si="3"/>
        <v/>
      </c>
      <c r="Y19" s="12" t="str">
        <f t="shared" si="4"/>
        <v/>
      </c>
      <c r="Z19" s="12" t="str">
        <f t="shared" si="5"/>
        <v/>
      </c>
      <c r="AA19" s="28"/>
      <c r="AB19" s="28"/>
      <c r="AC19" s="28"/>
      <c r="AD19" s="28"/>
      <c r="AE19" s="14"/>
      <c r="AF19" s="11" t="str">
        <f t="shared" si="6"/>
        <v/>
      </c>
      <c r="AG19" s="11" t="str">
        <f t="shared" si="7"/>
        <v/>
      </c>
      <c r="AH19" s="11" t="str">
        <f t="shared" si="8"/>
        <v/>
      </c>
    </row>
    <row r="20" spans="1:34" x14ac:dyDescent="0.25">
      <c r="A20" s="18"/>
      <c r="B20" s="18"/>
      <c r="C20" s="18"/>
      <c r="D20" s="18"/>
      <c r="E20" s="12"/>
      <c r="F20" s="12"/>
      <c r="G20" s="12"/>
      <c r="H20" s="12"/>
      <c r="I20" s="12"/>
      <c r="J20" s="12"/>
      <c r="K20" s="28"/>
      <c r="L20" s="28"/>
      <c r="M20" s="28"/>
      <c r="N20" s="28"/>
      <c r="O20" s="12"/>
      <c r="P20" s="12" t="str">
        <f t="shared" si="0"/>
        <v/>
      </c>
      <c r="Q20" s="12" t="str">
        <f t="shared" si="1"/>
        <v/>
      </c>
      <c r="R20" s="12" t="str">
        <f t="shared" si="2"/>
        <v/>
      </c>
      <c r="S20" s="28"/>
      <c r="T20" s="28"/>
      <c r="U20" s="28"/>
      <c r="V20" s="28"/>
      <c r="W20" s="12"/>
      <c r="X20" s="12" t="str">
        <f t="shared" si="3"/>
        <v/>
      </c>
      <c r="Y20" s="12" t="str">
        <f t="shared" si="4"/>
        <v/>
      </c>
      <c r="Z20" s="12" t="str">
        <f t="shared" si="5"/>
        <v/>
      </c>
      <c r="AA20" s="28"/>
      <c r="AB20" s="28"/>
      <c r="AC20" s="28"/>
      <c r="AD20" s="28"/>
      <c r="AE20" s="14"/>
      <c r="AF20" s="11" t="str">
        <f t="shared" si="6"/>
        <v/>
      </c>
      <c r="AG20" s="11" t="str">
        <f t="shared" si="7"/>
        <v/>
      </c>
      <c r="AH20" s="11" t="str">
        <f t="shared" si="8"/>
        <v/>
      </c>
    </row>
    <row r="21" spans="1:34" x14ac:dyDescent="0.25">
      <c r="A21" s="75" t="s">
        <v>266</v>
      </c>
      <c r="B21" s="75"/>
      <c r="C21" s="64"/>
      <c r="D21" s="18"/>
      <c r="E21" s="75" t="s">
        <v>266</v>
      </c>
      <c r="F21" s="75"/>
      <c r="G21" s="75"/>
      <c r="H21" s="75"/>
      <c r="I21" s="64"/>
      <c r="J21" s="12"/>
      <c r="K21" s="28"/>
      <c r="L21" s="28"/>
      <c r="M21" s="28"/>
      <c r="N21" s="28"/>
      <c r="O21" s="12"/>
      <c r="P21" s="12" t="str">
        <f t="shared" si="0"/>
        <v/>
      </c>
      <c r="Q21" s="12" t="str">
        <f t="shared" si="1"/>
        <v/>
      </c>
      <c r="R21" s="12" t="str">
        <f t="shared" si="2"/>
        <v/>
      </c>
      <c r="S21" s="28"/>
      <c r="T21" s="28"/>
      <c r="U21" s="28"/>
      <c r="V21" s="28"/>
      <c r="W21" s="12"/>
      <c r="X21" s="12" t="str">
        <f t="shared" si="3"/>
        <v/>
      </c>
      <c r="Y21" s="12" t="str">
        <f t="shared" si="4"/>
        <v/>
      </c>
      <c r="Z21" s="12" t="str">
        <f t="shared" si="5"/>
        <v/>
      </c>
      <c r="AA21" s="28"/>
      <c r="AB21" s="28"/>
      <c r="AC21" s="28"/>
      <c r="AD21" s="28"/>
      <c r="AE21" s="14"/>
      <c r="AF21" s="11" t="str">
        <f t="shared" si="6"/>
        <v/>
      </c>
      <c r="AG21" s="11" t="str">
        <f t="shared" si="7"/>
        <v/>
      </c>
      <c r="AH21" s="11" t="str">
        <f t="shared" si="8"/>
        <v/>
      </c>
    </row>
    <row r="22" spans="1:34" x14ac:dyDescent="0.25">
      <c r="A22" s="63" t="s">
        <v>267</v>
      </c>
      <c r="B22" s="63" t="str">
        <f>B16-B17&amp;C17</f>
        <v>10MB</v>
      </c>
      <c r="C22" s="64"/>
      <c r="D22" s="18"/>
      <c r="E22" s="74" t="s">
        <v>268</v>
      </c>
      <c r="F22" s="74"/>
      <c r="G22" s="74"/>
      <c r="H22" s="43" t="str">
        <f>H16-H17&amp;I17</f>
        <v>10MB</v>
      </c>
      <c r="I22" s="12"/>
      <c r="J22" s="12"/>
      <c r="K22" s="28"/>
      <c r="L22" s="28"/>
      <c r="M22" s="28"/>
      <c r="N22" s="28"/>
      <c r="O22" s="12"/>
      <c r="P22" s="12" t="str">
        <f t="shared" si="0"/>
        <v/>
      </c>
      <c r="Q22" s="12" t="str">
        <f t="shared" si="1"/>
        <v/>
      </c>
      <c r="R22" s="12" t="str">
        <f t="shared" si="2"/>
        <v/>
      </c>
      <c r="S22" s="28"/>
      <c r="T22" s="28"/>
      <c r="U22" s="28"/>
      <c r="V22" s="28"/>
      <c r="W22" s="12"/>
      <c r="X22" s="12" t="str">
        <f t="shared" si="3"/>
        <v/>
      </c>
      <c r="Y22" s="12" t="str">
        <f t="shared" si="4"/>
        <v/>
      </c>
      <c r="Z22" s="12" t="str">
        <f t="shared" si="5"/>
        <v/>
      </c>
      <c r="AA22" s="28"/>
      <c r="AB22" s="28"/>
      <c r="AC22" s="28"/>
      <c r="AD22" s="28"/>
      <c r="AE22" s="14"/>
      <c r="AF22" s="11" t="str">
        <f t="shared" si="6"/>
        <v/>
      </c>
      <c r="AG22" s="11" t="str">
        <f t="shared" si="7"/>
        <v/>
      </c>
      <c r="AH22" s="11" t="str">
        <f t="shared" si="8"/>
        <v/>
      </c>
    </row>
    <row r="23" spans="1:34" x14ac:dyDescent="0.25">
      <c r="A23" s="18"/>
      <c r="B23" s="76"/>
      <c r="C23" s="76"/>
      <c r="D23" s="18"/>
      <c r="E23" s="12"/>
      <c r="F23" s="12"/>
      <c r="G23" s="12"/>
      <c r="H23" s="12"/>
      <c r="I23" s="12"/>
      <c r="J23" s="12"/>
      <c r="K23" s="28"/>
      <c r="L23" s="28"/>
      <c r="M23" s="28"/>
      <c r="N23" s="28"/>
      <c r="O23" s="12"/>
      <c r="P23" s="12" t="str">
        <f t="shared" si="0"/>
        <v/>
      </c>
      <c r="Q23" s="12" t="str">
        <f t="shared" si="1"/>
        <v/>
      </c>
      <c r="R23" s="12" t="str">
        <f t="shared" si="2"/>
        <v/>
      </c>
      <c r="S23" s="28"/>
      <c r="T23" s="28"/>
      <c r="U23" s="28"/>
      <c r="V23" s="28"/>
      <c r="W23" s="12"/>
      <c r="X23" s="12" t="str">
        <f t="shared" si="3"/>
        <v/>
      </c>
      <c r="Y23" s="12" t="str">
        <f t="shared" si="4"/>
        <v/>
      </c>
      <c r="Z23" s="12" t="str">
        <f t="shared" si="5"/>
        <v/>
      </c>
      <c r="AA23" s="28"/>
      <c r="AB23" s="28"/>
      <c r="AC23" s="28"/>
      <c r="AD23" s="28"/>
      <c r="AE23" s="14"/>
      <c r="AF23" s="11" t="str">
        <f t="shared" si="6"/>
        <v/>
      </c>
      <c r="AG23" s="11" t="str">
        <f t="shared" si="7"/>
        <v/>
      </c>
      <c r="AH23" s="11" t="str">
        <f t="shared" si="8"/>
        <v/>
      </c>
    </row>
    <row r="24" spans="1:34" x14ac:dyDescent="0.25">
      <c r="A24" s="18"/>
      <c r="B24" s="76"/>
      <c r="C24" s="76"/>
      <c r="D24" s="18"/>
      <c r="E24" s="12"/>
      <c r="F24" s="12"/>
      <c r="G24" s="12"/>
      <c r="H24" s="12"/>
      <c r="I24" s="12"/>
      <c r="J24" s="12"/>
      <c r="K24" s="28"/>
      <c r="L24" s="28"/>
      <c r="M24" s="28"/>
      <c r="N24" s="28"/>
      <c r="O24" s="12"/>
      <c r="P24" s="12" t="str">
        <f t="shared" si="0"/>
        <v/>
      </c>
      <c r="Q24" s="12" t="str">
        <f t="shared" si="1"/>
        <v/>
      </c>
      <c r="R24" s="12" t="str">
        <f t="shared" si="2"/>
        <v/>
      </c>
      <c r="S24" s="28"/>
      <c r="T24" s="28"/>
      <c r="U24" s="28"/>
      <c r="V24" s="28"/>
      <c r="W24" s="12"/>
      <c r="X24" s="12" t="str">
        <f t="shared" si="3"/>
        <v/>
      </c>
      <c r="Y24" s="12" t="str">
        <f t="shared" si="4"/>
        <v/>
      </c>
      <c r="Z24" s="12" t="str">
        <f t="shared" si="5"/>
        <v/>
      </c>
      <c r="AA24" s="28"/>
      <c r="AB24" s="28"/>
      <c r="AC24" s="28"/>
      <c r="AD24" s="28"/>
      <c r="AE24" s="14"/>
      <c r="AF24" s="11" t="str">
        <f t="shared" si="6"/>
        <v/>
      </c>
      <c r="AG24" s="11" t="str">
        <f t="shared" si="7"/>
        <v/>
      </c>
      <c r="AH24" s="11" t="str">
        <f t="shared" si="8"/>
        <v/>
      </c>
    </row>
    <row r="25" spans="1:34" x14ac:dyDescent="0.25">
      <c r="A25" s="18"/>
      <c r="B25" s="18"/>
      <c r="C25" s="18"/>
      <c r="D25" s="18"/>
      <c r="E25" s="12"/>
      <c r="F25" s="12"/>
      <c r="G25" s="12"/>
      <c r="H25" s="12"/>
      <c r="I25" s="12"/>
      <c r="J25" s="12"/>
      <c r="K25" s="28"/>
      <c r="L25" s="28"/>
      <c r="M25" s="28"/>
      <c r="N25" s="28"/>
      <c r="O25" s="12"/>
      <c r="P25" s="12" t="str">
        <f t="shared" si="0"/>
        <v/>
      </c>
      <c r="Q25" s="12" t="str">
        <f t="shared" si="1"/>
        <v/>
      </c>
      <c r="R25" s="12" t="str">
        <f t="shared" si="2"/>
        <v/>
      </c>
      <c r="S25" s="28"/>
      <c r="T25" s="28"/>
      <c r="U25" s="28"/>
      <c r="V25" s="28"/>
      <c r="W25" s="12"/>
      <c r="X25" s="12" t="str">
        <f t="shared" si="3"/>
        <v/>
      </c>
      <c r="Y25" s="12" t="str">
        <f t="shared" si="4"/>
        <v/>
      </c>
      <c r="Z25" s="12" t="str">
        <f t="shared" si="5"/>
        <v/>
      </c>
      <c r="AA25" s="28"/>
      <c r="AB25" s="28"/>
      <c r="AC25" s="28"/>
      <c r="AD25" s="28"/>
      <c r="AE25" s="14"/>
      <c r="AF25" s="11" t="str">
        <f t="shared" si="6"/>
        <v/>
      </c>
      <c r="AG25" s="11" t="str">
        <f t="shared" si="7"/>
        <v/>
      </c>
      <c r="AH25" s="11" t="str">
        <f t="shared" si="8"/>
        <v/>
      </c>
    </row>
    <row r="26" spans="1:34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28"/>
      <c r="L26" s="28"/>
      <c r="M26" s="28"/>
      <c r="N26" s="28"/>
      <c r="O26" s="12"/>
      <c r="P26" s="12" t="str">
        <f t="shared" si="0"/>
        <v/>
      </c>
      <c r="Q26" s="12" t="str">
        <f t="shared" si="1"/>
        <v/>
      </c>
      <c r="R26" s="12" t="str">
        <f t="shared" si="2"/>
        <v/>
      </c>
      <c r="S26" s="28"/>
      <c r="T26" s="28"/>
      <c r="U26" s="28"/>
      <c r="V26" s="28"/>
      <c r="W26" s="12"/>
      <c r="X26" s="12" t="str">
        <f t="shared" si="3"/>
        <v/>
      </c>
      <c r="Y26" s="12" t="str">
        <f t="shared" si="4"/>
        <v/>
      </c>
      <c r="Z26" s="12" t="str">
        <f t="shared" si="5"/>
        <v/>
      </c>
      <c r="AA26" s="28"/>
      <c r="AB26" s="28"/>
      <c r="AC26" s="28"/>
      <c r="AD26" s="28"/>
      <c r="AE26" s="14"/>
      <c r="AF26" s="11" t="str">
        <f t="shared" si="6"/>
        <v/>
      </c>
      <c r="AG26" s="11" t="str">
        <f t="shared" si="7"/>
        <v/>
      </c>
      <c r="AH26" s="11" t="str">
        <f t="shared" si="8"/>
        <v/>
      </c>
    </row>
    <row r="27" spans="1:34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28"/>
      <c r="L27" s="28"/>
      <c r="M27" s="28"/>
      <c r="N27" s="28"/>
      <c r="O27" s="12"/>
      <c r="P27" s="12" t="str">
        <f t="shared" si="0"/>
        <v/>
      </c>
      <c r="Q27" s="12" t="str">
        <f t="shared" si="1"/>
        <v/>
      </c>
      <c r="R27" s="12" t="str">
        <f t="shared" si="2"/>
        <v/>
      </c>
      <c r="S27" s="28"/>
      <c r="T27" s="28"/>
      <c r="U27" s="28"/>
      <c r="V27" s="28"/>
      <c r="W27" s="12"/>
      <c r="X27" s="12" t="str">
        <f t="shared" si="3"/>
        <v/>
      </c>
      <c r="Y27" s="12" t="str">
        <f t="shared" si="4"/>
        <v/>
      </c>
      <c r="Z27" s="12" t="str">
        <f t="shared" si="5"/>
        <v/>
      </c>
      <c r="AA27" s="28"/>
      <c r="AB27" s="28"/>
      <c r="AC27" s="28"/>
      <c r="AD27" s="28"/>
      <c r="AE27" s="14"/>
      <c r="AF27" s="11" t="str">
        <f t="shared" si="6"/>
        <v/>
      </c>
      <c r="AG27" s="11" t="str">
        <f t="shared" si="7"/>
        <v/>
      </c>
      <c r="AH27" s="11" t="str">
        <f t="shared" si="8"/>
        <v/>
      </c>
    </row>
    <row r="28" spans="1:34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28"/>
      <c r="L28" s="28"/>
      <c r="M28" s="28"/>
      <c r="N28" s="28"/>
      <c r="O28" s="12"/>
      <c r="P28" s="12" t="str">
        <f t="shared" si="0"/>
        <v/>
      </c>
      <c r="Q28" s="12" t="str">
        <f t="shared" si="1"/>
        <v/>
      </c>
      <c r="R28" s="12" t="str">
        <f t="shared" si="2"/>
        <v/>
      </c>
      <c r="S28" s="28"/>
      <c r="T28" s="28"/>
      <c r="U28" s="28"/>
      <c r="V28" s="28"/>
      <c r="W28" s="12"/>
      <c r="X28" s="12" t="str">
        <f t="shared" si="3"/>
        <v/>
      </c>
      <c r="Y28" s="12" t="str">
        <f t="shared" si="4"/>
        <v/>
      </c>
      <c r="Z28" s="12" t="str">
        <f t="shared" si="5"/>
        <v/>
      </c>
      <c r="AA28" s="28"/>
      <c r="AB28" s="28"/>
      <c r="AC28" s="28"/>
      <c r="AD28" s="28"/>
      <c r="AE28" s="14"/>
      <c r="AF28" s="11" t="str">
        <f t="shared" si="6"/>
        <v/>
      </c>
      <c r="AG28" s="11" t="str">
        <f t="shared" si="7"/>
        <v/>
      </c>
      <c r="AH28" s="11" t="str">
        <f t="shared" si="8"/>
        <v/>
      </c>
    </row>
    <row r="29" spans="1:34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28"/>
      <c r="L29" s="28"/>
      <c r="M29" s="28"/>
      <c r="N29" s="28"/>
      <c r="O29" s="12"/>
      <c r="P29" s="12" t="str">
        <f t="shared" si="0"/>
        <v/>
      </c>
      <c r="Q29" s="12" t="str">
        <f t="shared" si="1"/>
        <v/>
      </c>
      <c r="R29" s="12" t="str">
        <f t="shared" si="2"/>
        <v/>
      </c>
      <c r="S29" s="28"/>
      <c r="T29" s="28"/>
      <c r="U29" s="28"/>
      <c r="V29" s="28"/>
      <c r="W29" s="12"/>
      <c r="X29" s="12" t="str">
        <f t="shared" si="3"/>
        <v/>
      </c>
      <c r="Y29" s="12" t="str">
        <f t="shared" si="4"/>
        <v/>
      </c>
      <c r="Z29" s="12" t="str">
        <f t="shared" si="5"/>
        <v/>
      </c>
      <c r="AA29" s="28"/>
      <c r="AB29" s="28"/>
      <c r="AC29" s="28"/>
      <c r="AD29" s="28"/>
      <c r="AE29" s="14"/>
      <c r="AF29" s="11" t="str">
        <f t="shared" si="6"/>
        <v/>
      </c>
      <c r="AG29" s="11" t="str">
        <f t="shared" si="7"/>
        <v/>
      </c>
      <c r="AH29" s="11" t="str">
        <f t="shared" si="8"/>
        <v/>
      </c>
    </row>
    <row r="30" spans="1:34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28"/>
      <c r="L30" s="28"/>
      <c r="M30" s="28"/>
      <c r="N30" s="28"/>
      <c r="O30" s="12"/>
      <c r="P30" s="12" t="str">
        <f t="shared" si="0"/>
        <v/>
      </c>
      <c r="Q30" s="12" t="str">
        <f t="shared" si="1"/>
        <v/>
      </c>
      <c r="R30" s="12" t="str">
        <f t="shared" si="2"/>
        <v/>
      </c>
      <c r="S30" s="28"/>
      <c r="T30" s="28"/>
      <c r="U30" s="28"/>
      <c r="V30" s="28"/>
      <c r="W30" s="12"/>
      <c r="X30" s="12" t="str">
        <f t="shared" si="3"/>
        <v/>
      </c>
      <c r="Y30" s="12" t="str">
        <f t="shared" si="4"/>
        <v/>
      </c>
      <c r="Z30" s="12" t="str">
        <f t="shared" si="5"/>
        <v/>
      </c>
      <c r="AA30" s="28"/>
      <c r="AB30" s="28"/>
      <c r="AC30" s="28"/>
      <c r="AD30" s="28"/>
      <c r="AE30" s="14"/>
      <c r="AF30" s="11" t="str">
        <f t="shared" si="6"/>
        <v/>
      </c>
      <c r="AG30" s="11" t="str">
        <f t="shared" si="7"/>
        <v/>
      </c>
      <c r="AH30" s="11" t="str">
        <f t="shared" si="8"/>
        <v/>
      </c>
    </row>
    <row r="31" spans="1:34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28"/>
      <c r="L31" s="28"/>
      <c r="M31" s="28"/>
      <c r="N31" s="28"/>
      <c r="O31" s="12"/>
      <c r="P31" s="12" t="str">
        <f t="shared" si="0"/>
        <v/>
      </c>
      <c r="Q31" s="12" t="str">
        <f t="shared" si="1"/>
        <v/>
      </c>
      <c r="R31" s="12" t="str">
        <f t="shared" si="2"/>
        <v/>
      </c>
      <c r="S31" s="28"/>
      <c r="T31" s="28"/>
      <c r="U31" s="28"/>
      <c r="V31" s="28"/>
      <c r="W31" s="12"/>
      <c r="X31" s="12" t="str">
        <f t="shared" si="3"/>
        <v/>
      </c>
      <c r="Y31" s="12" t="str">
        <f t="shared" si="4"/>
        <v/>
      </c>
      <c r="Z31" s="12" t="str">
        <f t="shared" si="5"/>
        <v/>
      </c>
      <c r="AA31" s="28"/>
      <c r="AB31" s="28"/>
      <c r="AC31" s="28"/>
      <c r="AD31" s="28"/>
      <c r="AE31" s="14"/>
      <c r="AF31" s="11" t="str">
        <f t="shared" si="6"/>
        <v/>
      </c>
      <c r="AG31" s="11" t="str">
        <f t="shared" si="7"/>
        <v/>
      </c>
      <c r="AH31" s="11" t="str">
        <f t="shared" si="8"/>
        <v/>
      </c>
    </row>
    <row r="32" spans="1:34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28"/>
      <c r="L32" s="28"/>
      <c r="M32" s="28"/>
      <c r="N32" s="28"/>
      <c r="O32" s="12"/>
      <c r="P32" s="12" t="str">
        <f t="shared" si="0"/>
        <v/>
      </c>
      <c r="Q32" s="12" t="str">
        <f t="shared" si="1"/>
        <v/>
      </c>
      <c r="R32" s="12" t="str">
        <f t="shared" si="2"/>
        <v/>
      </c>
      <c r="S32" s="28"/>
      <c r="T32" s="28"/>
      <c r="U32" s="28"/>
      <c r="V32" s="28"/>
      <c r="W32" s="12"/>
      <c r="X32" s="12" t="str">
        <f t="shared" si="3"/>
        <v/>
      </c>
      <c r="Y32" s="12" t="str">
        <f t="shared" si="4"/>
        <v/>
      </c>
      <c r="Z32" s="12" t="str">
        <f t="shared" si="5"/>
        <v/>
      </c>
      <c r="AA32" s="28"/>
      <c r="AB32" s="28"/>
      <c r="AC32" s="28"/>
      <c r="AD32" s="28"/>
      <c r="AE32" s="14"/>
      <c r="AF32" s="11" t="str">
        <f t="shared" si="6"/>
        <v/>
      </c>
      <c r="AG32" s="11" t="str">
        <f t="shared" si="7"/>
        <v/>
      </c>
      <c r="AH32" s="11" t="str">
        <f t="shared" si="8"/>
        <v/>
      </c>
    </row>
    <row r="33" spans="1:34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28"/>
      <c r="L33" s="28"/>
      <c r="M33" s="28"/>
      <c r="N33" s="28"/>
      <c r="O33" s="12"/>
      <c r="P33" s="12" t="str">
        <f t="shared" si="0"/>
        <v/>
      </c>
      <c r="Q33" s="12" t="str">
        <f t="shared" si="1"/>
        <v/>
      </c>
      <c r="R33" s="12" t="str">
        <f t="shared" si="2"/>
        <v/>
      </c>
      <c r="S33" s="28"/>
      <c r="T33" s="28"/>
      <c r="U33" s="28"/>
      <c r="V33" s="28"/>
      <c r="W33" s="12"/>
      <c r="X33" s="12" t="str">
        <f t="shared" si="3"/>
        <v/>
      </c>
      <c r="Y33" s="12" t="str">
        <f t="shared" si="4"/>
        <v/>
      </c>
      <c r="Z33" s="12" t="str">
        <f t="shared" si="5"/>
        <v/>
      </c>
      <c r="AA33" s="28"/>
      <c r="AB33" s="28"/>
      <c r="AC33" s="28"/>
      <c r="AD33" s="28"/>
      <c r="AE33" s="14"/>
      <c r="AF33" s="11" t="str">
        <f t="shared" si="6"/>
        <v/>
      </c>
      <c r="AG33" s="11" t="str">
        <f t="shared" si="7"/>
        <v/>
      </c>
      <c r="AH33" s="11" t="str">
        <f t="shared" si="8"/>
        <v/>
      </c>
    </row>
    <row r="34" spans="1:34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28"/>
      <c r="L34" s="28"/>
      <c r="M34" s="28"/>
      <c r="N34" s="28"/>
      <c r="O34" s="12"/>
      <c r="P34" s="12" t="str">
        <f t="shared" si="0"/>
        <v/>
      </c>
      <c r="Q34" s="12" t="str">
        <f t="shared" si="1"/>
        <v/>
      </c>
      <c r="R34" s="12" t="str">
        <f t="shared" si="2"/>
        <v/>
      </c>
      <c r="S34" s="28"/>
      <c r="T34" s="28"/>
      <c r="U34" s="28"/>
      <c r="V34" s="28"/>
      <c r="W34" s="12"/>
      <c r="X34" s="12" t="str">
        <f t="shared" si="3"/>
        <v/>
      </c>
      <c r="Y34" s="12" t="str">
        <f t="shared" si="4"/>
        <v/>
      </c>
      <c r="Z34" s="12" t="str">
        <f t="shared" si="5"/>
        <v/>
      </c>
      <c r="AA34" s="28"/>
      <c r="AB34" s="28"/>
      <c r="AC34" s="28"/>
      <c r="AD34" s="28"/>
      <c r="AE34" s="14"/>
      <c r="AF34" s="11" t="str">
        <f t="shared" si="6"/>
        <v/>
      </c>
      <c r="AG34" s="11" t="str">
        <f t="shared" si="7"/>
        <v/>
      </c>
      <c r="AH34" s="11" t="str">
        <f t="shared" si="8"/>
        <v/>
      </c>
    </row>
    <row r="35" spans="1:34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28"/>
      <c r="L35" s="28"/>
      <c r="M35" s="28"/>
      <c r="N35" s="28"/>
      <c r="O35" s="12"/>
      <c r="P35" s="12" t="str">
        <f t="shared" si="0"/>
        <v/>
      </c>
      <c r="Q35" s="12" t="str">
        <f t="shared" si="1"/>
        <v/>
      </c>
      <c r="R35" s="12" t="str">
        <f t="shared" si="2"/>
        <v/>
      </c>
      <c r="S35" s="28"/>
      <c r="T35" s="28"/>
      <c r="U35" s="28"/>
      <c r="V35" s="28"/>
      <c r="W35" s="12"/>
      <c r="X35" s="12" t="str">
        <f t="shared" si="3"/>
        <v/>
      </c>
      <c r="Y35" s="12" t="str">
        <f t="shared" si="4"/>
        <v/>
      </c>
      <c r="Z35" s="12" t="str">
        <f t="shared" si="5"/>
        <v/>
      </c>
      <c r="AA35" s="28"/>
      <c r="AB35" s="28"/>
      <c r="AC35" s="28"/>
      <c r="AD35" s="28"/>
      <c r="AE35" s="14"/>
      <c r="AF35" s="11" t="str">
        <f t="shared" si="6"/>
        <v/>
      </c>
      <c r="AG35" s="11" t="str">
        <f t="shared" si="7"/>
        <v/>
      </c>
      <c r="AH35" s="11" t="str">
        <f t="shared" si="8"/>
        <v/>
      </c>
    </row>
    <row r="36" spans="1:34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28"/>
      <c r="L36" s="28"/>
      <c r="M36" s="28"/>
      <c r="N36" s="28"/>
      <c r="O36" s="12"/>
      <c r="P36" s="12" t="str">
        <f t="shared" si="0"/>
        <v/>
      </c>
      <c r="Q36" s="12" t="str">
        <f t="shared" si="1"/>
        <v/>
      </c>
      <c r="R36" s="12" t="str">
        <f t="shared" si="2"/>
        <v/>
      </c>
      <c r="S36" s="28"/>
      <c r="T36" s="28"/>
      <c r="U36" s="28"/>
      <c r="V36" s="28"/>
      <c r="W36" s="12"/>
      <c r="X36" s="12" t="str">
        <f t="shared" si="3"/>
        <v/>
      </c>
      <c r="Y36" s="12" t="str">
        <f t="shared" si="4"/>
        <v/>
      </c>
      <c r="Z36" s="12" t="str">
        <f t="shared" si="5"/>
        <v/>
      </c>
      <c r="AA36" s="28"/>
      <c r="AB36" s="28"/>
      <c r="AC36" s="28"/>
      <c r="AD36" s="28"/>
      <c r="AE36" s="14"/>
      <c r="AF36" s="11" t="str">
        <f t="shared" si="6"/>
        <v/>
      </c>
      <c r="AG36" s="11" t="str">
        <f t="shared" si="7"/>
        <v/>
      </c>
      <c r="AH36" s="11" t="str">
        <f t="shared" si="8"/>
        <v/>
      </c>
    </row>
    <row r="37" spans="1:34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28"/>
      <c r="L37" s="28"/>
      <c r="M37" s="28"/>
      <c r="N37" s="28"/>
      <c r="O37" s="12"/>
      <c r="P37" s="12" t="str">
        <f t="shared" si="0"/>
        <v/>
      </c>
      <c r="Q37" s="12" t="str">
        <f t="shared" si="1"/>
        <v/>
      </c>
      <c r="R37" s="12" t="str">
        <f t="shared" si="2"/>
        <v/>
      </c>
      <c r="S37" s="28"/>
      <c r="T37" s="28"/>
      <c r="U37" s="28"/>
      <c r="V37" s="28"/>
      <c r="W37" s="12"/>
      <c r="X37" s="12" t="str">
        <f t="shared" si="3"/>
        <v/>
      </c>
      <c r="Y37" s="12" t="str">
        <f t="shared" si="4"/>
        <v/>
      </c>
      <c r="Z37" s="12" t="str">
        <f t="shared" si="5"/>
        <v/>
      </c>
      <c r="AA37" s="28"/>
      <c r="AB37" s="28"/>
      <c r="AC37" s="28"/>
      <c r="AD37" s="28"/>
      <c r="AE37" s="14"/>
      <c r="AF37" s="11" t="str">
        <f t="shared" si="6"/>
        <v/>
      </c>
      <c r="AG37" s="11" t="str">
        <f t="shared" si="7"/>
        <v/>
      </c>
      <c r="AH37" s="11" t="str">
        <f t="shared" si="8"/>
        <v/>
      </c>
    </row>
    <row r="38" spans="1:34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28"/>
      <c r="L38" s="28"/>
      <c r="M38" s="28"/>
      <c r="N38" s="28"/>
      <c r="O38" s="12"/>
      <c r="P38" s="12" t="str">
        <f t="shared" si="0"/>
        <v/>
      </c>
      <c r="Q38" s="12" t="str">
        <f t="shared" si="1"/>
        <v/>
      </c>
      <c r="R38" s="12" t="str">
        <f t="shared" si="2"/>
        <v/>
      </c>
      <c r="S38" s="28"/>
      <c r="T38" s="28"/>
      <c r="U38" s="28"/>
      <c r="V38" s="28"/>
      <c r="W38" s="12"/>
      <c r="X38" s="12" t="str">
        <f t="shared" si="3"/>
        <v/>
      </c>
      <c r="Y38" s="12" t="str">
        <f t="shared" si="4"/>
        <v/>
      </c>
      <c r="Z38" s="12" t="str">
        <f t="shared" si="5"/>
        <v/>
      </c>
      <c r="AA38" s="28"/>
      <c r="AB38" s="28"/>
      <c r="AC38" s="28"/>
      <c r="AD38" s="28"/>
      <c r="AE38" s="14"/>
      <c r="AF38" s="11" t="str">
        <f t="shared" si="6"/>
        <v/>
      </c>
      <c r="AG38" s="11" t="str">
        <f t="shared" si="7"/>
        <v/>
      </c>
      <c r="AH38" s="11" t="str">
        <f t="shared" si="8"/>
        <v/>
      </c>
    </row>
    <row r="39" spans="1:34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28"/>
      <c r="L39" s="28"/>
      <c r="M39" s="28"/>
      <c r="N39" s="28"/>
      <c r="O39" s="12"/>
      <c r="P39" s="12" t="str">
        <f t="shared" si="0"/>
        <v/>
      </c>
      <c r="Q39" s="12" t="str">
        <f t="shared" si="1"/>
        <v/>
      </c>
      <c r="R39" s="12" t="str">
        <f t="shared" si="2"/>
        <v/>
      </c>
      <c r="S39" s="28"/>
      <c r="T39" s="28"/>
      <c r="U39" s="28"/>
      <c r="V39" s="28"/>
      <c r="W39" s="12"/>
      <c r="X39" s="12" t="str">
        <f t="shared" si="3"/>
        <v/>
      </c>
      <c r="Y39" s="12" t="str">
        <f t="shared" si="4"/>
        <v/>
      </c>
      <c r="Z39" s="12" t="str">
        <f t="shared" si="5"/>
        <v/>
      </c>
      <c r="AA39" s="28"/>
      <c r="AB39" s="28"/>
      <c r="AC39" s="28"/>
      <c r="AD39" s="28"/>
      <c r="AE39" s="14"/>
      <c r="AF39" s="11" t="str">
        <f t="shared" si="6"/>
        <v/>
      </c>
      <c r="AG39" s="11" t="str">
        <f t="shared" si="7"/>
        <v/>
      </c>
      <c r="AH39" s="11" t="str">
        <f t="shared" si="8"/>
        <v/>
      </c>
    </row>
    <row r="40" spans="1:34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28"/>
      <c r="L40" s="28"/>
      <c r="M40" s="28"/>
      <c r="N40" s="28"/>
      <c r="O40" s="12"/>
      <c r="P40" s="12" t="str">
        <f t="shared" si="0"/>
        <v/>
      </c>
      <c r="Q40" s="12" t="str">
        <f t="shared" si="1"/>
        <v/>
      </c>
      <c r="R40" s="12" t="str">
        <f t="shared" si="2"/>
        <v/>
      </c>
      <c r="S40" s="28"/>
      <c r="T40" s="28"/>
      <c r="U40" s="28"/>
      <c r="V40" s="28"/>
      <c r="W40" s="12"/>
      <c r="X40" s="12" t="str">
        <f t="shared" si="3"/>
        <v/>
      </c>
      <c r="Y40" s="12" t="str">
        <f t="shared" si="4"/>
        <v/>
      </c>
      <c r="Z40" s="12" t="str">
        <f t="shared" si="5"/>
        <v/>
      </c>
      <c r="AA40" s="28"/>
      <c r="AB40" s="28"/>
      <c r="AC40" s="28"/>
      <c r="AD40" s="28"/>
      <c r="AE40" s="14"/>
      <c r="AF40" s="11" t="str">
        <f t="shared" si="6"/>
        <v/>
      </c>
      <c r="AG40" s="11" t="str">
        <f t="shared" si="7"/>
        <v/>
      </c>
      <c r="AH40" s="11" t="str">
        <f t="shared" si="8"/>
        <v/>
      </c>
    </row>
    <row r="41" spans="1:34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28"/>
      <c r="L41" s="28"/>
      <c r="M41" s="28"/>
      <c r="N41" s="28"/>
      <c r="O41" s="12"/>
      <c r="P41" s="12" t="str">
        <f t="shared" si="0"/>
        <v/>
      </c>
      <c r="Q41" s="12" t="str">
        <f t="shared" si="1"/>
        <v/>
      </c>
      <c r="R41" s="12" t="str">
        <f t="shared" si="2"/>
        <v/>
      </c>
      <c r="S41" s="28"/>
      <c r="T41" s="28"/>
      <c r="U41" s="28"/>
      <c r="V41" s="28"/>
      <c r="W41" s="12"/>
      <c r="X41" s="12" t="str">
        <f t="shared" si="3"/>
        <v/>
      </c>
      <c r="Y41" s="12" t="str">
        <f t="shared" si="4"/>
        <v/>
      </c>
      <c r="Z41" s="12" t="str">
        <f t="shared" si="5"/>
        <v/>
      </c>
      <c r="AA41" s="28"/>
      <c r="AB41" s="28"/>
      <c r="AC41" s="28"/>
      <c r="AD41" s="28"/>
      <c r="AE41" s="14"/>
      <c r="AF41" s="11" t="str">
        <f t="shared" si="6"/>
        <v/>
      </c>
      <c r="AG41" s="11" t="str">
        <f t="shared" si="7"/>
        <v/>
      </c>
      <c r="AH41" s="11" t="str">
        <f t="shared" si="8"/>
        <v/>
      </c>
    </row>
    <row r="42" spans="1:34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28"/>
      <c r="L42" s="28"/>
      <c r="M42" s="28"/>
      <c r="N42" s="28"/>
      <c r="O42" s="12"/>
      <c r="P42" s="12" t="str">
        <f t="shared" si="0"/>
        <v/>
      </c>
      <c r="Q42" s="12" t="str">
        <f t="shared" si="1"/>
        <v/>
      </c>
      <c r="R42" s="12" t="str">
        <f t="shared" si="2"/>
        <v/>
      </c>
      <c r="S42" s="28"/>
      <c r="T42" s="28"/>
      <c r="U42" s="28"/>
      <c r="V42" s="28"/>
      <c r="W42" s="12"/>
      <c r="X42" s="12" t="str">
        <f t="shared" si="3"/>
        <v/>
      </c>
      <c r="Y42" s="12" t="str">
        <f t="shared" si="4"/>
        <v/>
      </c>
      <c r="Z42" s="12" t="str">
        <f t="shared" si="5"/>
        <v/>
      </c>
      <c r="AA42" s="28"/>
      <c r="AB42" s="28"/>
      <c r="AC42" s="28"/>
      <c r="AD42" s="28"/>
      <c r="AE42" s="14"/>
      <c r="AF42" s="11" t="str">
        <f t="shared" si="6"/>
        <v/>
      </c>
      <c r="AG42" s="11" t="str">
        <f t="shared" si="7"/>
        <v/>
      </c>
      <c r="AH42" s="11" t="str">
        <f t="shared" si="8"/>
        <v/>
      </c>
    </row>
    <row r="43" spans="1:34" x14ac:dyDescent="0.2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28"/>
      <c r="L43" s="28"/>
      <c r="M43" s="28"/>
      <c r="N43" s="28"/>
      <c r="O43" s="12"/>
      <c r="P43" s="12" t="str">
        <f t="shared" si="0"/>
        <v/>
      </c>
      <c r="Q43" s="12" t="str">
        <f t="shared" si="1"/>
        <v/>
      </c>
      <c r="R43" s="12" t="str">
        <f t="shared" si="2"/>
        <v/>
      </c>
      <c r="S43" s="28"/>
      <c r="T43" s="28"/>
      <c r="U43" s="28"/>
      <c r="V43" s="28"/>
      <c r="W43" s="12"/>
      <c r="X43" s="12" t="str">
        <f t="shared" si="3"/>
        <v/>
      </c>
      <c r="Y43" s="12" t="str">
        <f t="shared" si="4"/>
        <v/>
      </c>
      <c r="Z43" s="12" t="str">
        <f t="shared" si="5"/>
        <v/>
      </c>
      <c r="AA43" s="28"/>
      <c r="AB43" s="28"/>
      <c r="AC43" s="28"/>
      <c r="AD43" s="28"/>
      <c r="AE43" s="14"/>
      <c r="AF43" s="11" t="str">
        <f t="shared" si="6"/>
        <v/>
      </c>
      <c r="AG43" s="11" t="str">
        <f t="shared" si="7"/>
        <v/>
      </c>
      <c r="AH43" s="11" t="str">
        <f t="shared" si="8"/>
        <v/>
      </c>
    </row>
    <row r="44" spans="1:34" x14ac:dyDescent="0.2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28"/>
      <c r="L44" s="28"/>
      <c r="M44" s="28"/>
      <c r="N44" s="28"/>
      <c r="O44" s="12"/>
      <c r="P44" s="12" t="str">
        <f t="shared" si="0"/>
        <v/>
      </c>
      <c r="Q44" s="12" t="str">
        <f t="shared" si="1"/>
        <v/>
      </c>
      <c r="R44" s="12" t="str">
        <f t="shared" si="2"/>
        <v/>
      </c>
      <c r="S44" s="28"/>
      <c r="T44" s="28"/>
      <c r="U44" s="28"/>
      <c r="V44" s="28"/>
      <c r="W44" s="12"/>
      <c r="X44" s="12" t="str">
        <f t="shared" si="3"/>
        <v/>
      </c>
      <c r="Y44" s="12" t="str">
        <f t="shared" si="4"/>
        <v/>
      </c>
      <c r="Z44" s="12" t="str">
        <f t="shared" si="5"/>
        <v/>
      </c>
      <c r="AA44" s="28"/>
      <c r="AB44" s="28"/>
      <c r="AC44" s="28"/>
      <c r="AD44" s="28"/>
      <c r="AE44" s="14"/>
      <c r="AF44" s="11" t="str">
        <f t="shared" si="6"/>
        <v/>
      </c>
      <c r="AG44" s="11" t="str">
        <f t="shared" si="7"/>
        <v/>
      </c>
      <c r="AH44" s="11" t="str">
        <f t="shared" si="8"/>
        <v/>
      </c>
    </row>
    <row r="45" spans="1:34" x14ac:dyDescent="0.25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28"/>
      <c r="L45" s="28"/>
      <c r="M45" s="28"/>
      <c r="N45" s="28"/>
      <c r="O45" s="12"/>
      <c r="P45" s="12" t="str">
        <f t="shared" si="0"/>
        <v/>
      </c>
      <c r="Q45" s="12" t="str">
        <f t="shared" si="1"/>
        <v/>
      </c>
      <c r="R45" s="12" t="str">
        <f t="shared" si="2"/>
        <v/>
      </c>
      <c r="S45" s="13"/>
      <c r="T45" s="13"/>
      <c r="U45" s="13"/>
      <c r="V45" s="13"/>
      <c r="W45" s="12"/>
      <c r="X45" s="12"/>
      <c r="Y45" s="12"/>
      <c r="Z45" s="12"/>
      <c r="AA45" s="13"/>
      <c r="AB45" s="13"/>
      <c r="AC45" s="13"/>
      <c r="AD45" s="13"/>
      <c r="AE45" s="14"/>
      <c r="AF45" s="12"/>
      <c r="AG45" s="12"/>
    </row>
    <row r="46" spans="1:34" x14ac:dyDescent="0.25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28"/>
      <c r="L46" s="28"/>
      <c r="M46" s="28"/>
      <c r="N46" s="28"/>
      <c r="O46" s="12"/>
      <c r="P46" s="12" t="str">
        <f t="shared" si="0"/>
        <v/>
      </c>
      <c r="Q46" s="12" t="str">
        <f t="shared" si="1"/>
        <v/>
      </c>
      <c r="R46" s="12" t="str">
        <f t="shared" si="2"/>
        <v/>
      </c>
      <c r="S46" s="13"/>
      <c r="T46" s="13"/>
      <c r="U46" s="13"/>
      <c r="V46" s="13"/>
      <c r="W46" s="12"/>
      <c r="X46" s="12"/>
      <c r="Y46" s="12"/>
      <c r="Z46" s="12"/>
      <c r="AA46" s="13"/>
      <c r="AB46" s="13"/>
      <c r="AC46" s="13"/>
      <c r="AD46" s="13"/>
      <c r="AE46" s="14"/>
      <c r="AF46" s="12"/>
      <c r="AG46" s="12"/>
    </row>
    <row r="47" spans="1:34" x14ac:dyDescent="0.25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28"/>
      <c r="L47" s="28"/>
      <c r="M47" s="28"/>
      <c r="N47" s="28"/>
      <c r="O47" s="12"/>
      <c r="P47" s="12" t="str">
        <f t="shared" si="0"/>
        <v/>
      </c>
      <c r="Q47" s="12" t="str">
        <f t="shared" si="1"/>
        <v/>
      </c>
      <c r="R47" s="12" t="str">
        <f t="shared" si="2"/>
        <v/>
      </c>
      <c r="S47" s="13"/>
      <c r="T47" s="13"/>
      <c r="U47" s="13"/>
      <c r="V47" s="13"/>
      <c r="W47" s="12"/>
      <c r="X47" s="12"/>
      <c r="Y47" s="12"/>
      <c r="Z47" s="12"/>
      <c r="AA47" s="13"/>
      <c r="AB47" s="13"/>
      <c r="AC47" s="13"/>
      <c r="AD47" s="13"/>
      <c r="AE47" s="14"/>
      <c r="AF47" s="12"/>
      <c r="AG47" s="12"/>
    </row>
    <row r="48" spans="1:34" x14ac:dyDescent="0.25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28"/>
      <c r="L48" s="28"/>
      <c r="M48" s="28"/>
      <c r="N48" s="28"/>
      <c r="O48" s="12"/>
      <c r="P48" s="12" t="str">
        <f t="shared" si="0"/>
        <v/>
      </c>
      <c r="Q48" s="12" t="str">
        <f t="shared" si="1"/>
        <v/>
      </c>
      <c r="R48" s="12" t="str">
        <f t="shared" si="2"/>
        <v/>
      </c>
      <c r="S48" s="13"/>
      <c r="T48" s="13"/>
      <c r="U48" s="13"/>
      <c r="V48" s="13"/>
      <c r="W48" s="12"/>
      <c r="X48" s="12"/>
      <c r="Y48" s="12"/>
      <c r="Z48" s="12"/>
      <c r="AA48" s="13"/>
      <c r="AB48" s="13"/>
      <c r="AC48" s="13"/>
      <c r="AD48" s="13"/>
      <c r="AE48" s="14"/>
      <c r="AF48" s="12"/>
      <c r="AG48" s="12"/>
    </row>
    <row r="49" spans="1:33" x14ac:dyDescent="0.25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28"/>
      <c r="L49" s="28"/>
      <c r="M49" s="28"/>
      <c r="N49" s="28"/>
      <c r="O49" s="12"/>
      <c r="P49" s="12" t="str">
        <f t="shared" si="0"/>
        <v/>
      </c>
      <c r="Q49" s="12" t="str">
        <f t="shared" si="1"/>
        <v/>
      </c>
      <c r="R49" s="12" t="str">
        <f t="shared" si="2"/>
        <v/>
      </c>
      <c r="S49" s="13"/>
      <c r="T49" s="13"/>
      <c r="U49" s="13"/>
      <c r="V49" s="13"/>
      <c r="W49" s="12"/>
      <c r="X49" s="12"/>
      <c r="Y49" s="12"/>
      <c r="Z49" s="12"/>
      <c r="AA49" s="13"/>
      <c r="AB49" s="13"/>
      <c r="AC49" s="13"/>
      <c r="AD49" s="13"/>
      <c r="AE49" s="14"/>
      <c r="AF49" s="12"/>
      <c r="AG49" s="12"/>
    </row>
    <row r="50" spans="1:33" x14ac:dyDescent="0.25">
      <c r="A50" s="17"/>
      <c r="B50" s="12"/>
      <c r="C50" s="12"/>
      <c r="D50" s="12"/>
      <c r="E50" s="12"/>
      <c r="F50" s="12"/>
      <c r="G50" s="12"/>
      <c r="H50" s="12"/>
      <c r="I50" s="12"/>
      <c r="J50" s="12"/>
      <c r="K50" s="28"/>
      <c r="L50" s="28"/>
      <c r="M50" s="28"/>
      <c r="N50" s="28"/>
      <c r="O50" s="12"/>
      <c r="P50" s="12" t="str">
        <f t="shared" si="0"/>
        <v/>
      </c>
      <c r="Q50" s="12" t="str">
        <f t="shared" si="1"/>
        <v/>
      </c>
      <c r="R50" s="12" t="str">
        <f t="shared" si="2"/>
        <v/>
      </c>
      <c r="S50" s="13"/>
      <c r="T50" s="13"/>
      <c r="U50" s="13"/>
      <c r="V50" s="13"/>
      <c r="W50" s="12"/>
      <c r="X50" s="12"/>
      <c r="Y50" s="12"/>
      <c r="Z50" s="12"/>
      <c r="AA50" s="13"/>
      <c r="AB50" s="13"/>
      <c r="AC50" s="13"/>
      <c r="AD50" s="13"/>
      <c r="AE50" s="14"/>
      <c r="AF50" s="12"/>
      <c r="AG50" s="12"/>
    </row>
    <row r="51" spans="1:33" x14ac:dyDescent="0.25">
      <c r="A51" s="17"/>
      <c r="B51" s="12"/>
      <c r="C51" s="12"/>
      <c r="D51" s="12"/>
      <c r="E51" s="12"/>
      <c r="F51" s="12"/>
      <c r="G51" s="12"/>
      <c r="H51" s="12"/>
      <c r="I51" s="12"/>
      <c r="J51" s="12"/>
      <c r="K51" s="28"/>
      <c r="L51" s="28"/>
      <c r="M51" s="28"/>
      <c r="N51" s="28"/>
      <c r="O51" s="12"/>
      <c r="P51" s="12" t="str">
        <f t="shared" si="0"/>
        <v/>
      </c>
      <c r="Q51" s="12" t="str">
        <f t="shared" si="1"/>
        <v/>
      </c>
      <c r="R51" s="12" t="str">
        <f t="shared" si="2"/>
        <v/>
      </c>
      <c r="S51" s="13"/>
      <c r="T51" s="13"/>
      <c r="U51" s="13"/>
      <c r="V51" s="13"/>
      <c r="W51" s="12"/>
      <c r="X51" s="12"/>
      <c r="Y51" s="12"/>
      <c r="Z51" s="12"/>
      <c r="AA51" s="13"/>
      <c r="AB51" s="13"/>
      <c r="AC51" s="13"/>
      <c r="AD51" s="13"/>
      <c r="AE51" s="14"/>
      <c r="AF51" s="12"/>
      <c r="AG51" s="12"/>
    </row>
    <row r="52" spans="1:33" x14ac:dyDescent="0.25">
      <c r="A52" s="17"/>
      <c r="B52" s="12"/>
      <c r="C52" s="12"/>
      <c r="D52" s="12"/>
      <c r="E52" s="12"/>
      <c r="F52" s="12"/>
      <c r="G52" s="12"/>
      <c r="H52" s="12"/>
      <c r="I52" s="12"/>
      <c r="J52" s="12"/>
      <c r="K52" s="28"/>
      <c r="L52" s="28"/>
      <c r="M52" s="28"/>
      <c r="N52" s="28"/>
      <c r="O52" s="12"/>
      <c r="P52" s="12" t="str">
        <f t="shared" si="0"/>
        <v/>
      </c>
      <c r="Q52" s="12" t="str">
        <f t="shared" si="1"/>
        <v/>
      </c>
      <c r="R52" s="12" t="str">
        <f t="shared" si="2"/>
        <v/>
      </c>
      <c r="S52" s="13"/>
      <c r="T52" s="13"/>
      <c r="U52" s="13"/>
      <c r="V52" s="13"/>
      <c r="W52" s="12"/>
      <c r="X52" s="12"/>
      <c r="Y52" s="12"/>
      <c r="Z52" s="12"/>
      <c r="AA52" s="13"/>
      <c r="AB52" s="13"/>
      <c r="AC52" s="13"/>
      <c r="AD52" s="13"/>
      <c r="AE52" s="14"/>
      <c r="AF52" s="12"/>
      <c r="AG52" s="12"/>
    </row>
    <row r="53" spans="1:33" x14ac:dyDescent="0.25">
      <c r="A53" s="17"/>
      <c r="B53" s="12"/>
      <c r="C53" s="12"/>
      <c r="D53" s="12"/>
      <c r="E53" s="12"/>
      <c r="F53" s="12"/>
      <c r="G53" s="12"/>
      <c r="H53" s="12"/>
      <c r="I53" s="12"/>
      <c r="J53" s="12"/>
      <c r="K53" s="28"/>
      <c r="L53" s="28"/>
      <c r="M53" s="28"/>
      <c r="N53" s="28"/>
      <c r="O53" s="12"/>
      <c r="P53" s="12" t="str">
        <f t="shared" si="0"/>
        <v/>
      </c>
      <c r="Q53" s="12" t="str">
        <f t="shared" si="1"/>
        <v/>
      </c>
      <c r="R53" s="12" t="str">
        <f t="shared" si="2"/>
        <v/>
      </c>
      <c r="S53" s="13"/>
      <c r="T53" s="13"/>
      <c r="U53" s="13"/>
      <c r="V53" s="13"/>
      <c r="W53" s="12"/>
      <c r="X53" s="12"/>
      <c r="Y53" s="12"/>
      <c r="Z53" s="12"/>
      <c r="AA53" s="13"/>
      <c r="AB53" s="13"/>
      <c r="AC53" s="13"/>
      <c r="AD53" s="13"/>
      <c r="AE53" s="14"/>
      <c r="AF53" s="12"/>
      <c r="AG53" s="12"/>
    </row>
    <row r="54" spans="1:33" x14ac:dyDescent="0.25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28"/>
      <c r="L54" s="28"/>
      <c r="M54" s="28"/>
      <c r="N54" s="28"/>
      <c r="O54" s="12"/>
      <c r="P54" s="12" t="str">
        <f t="shared" si="0"/>
        <v/>
      </c>
      <c r="Q54" s="12" t="str">
        <f t="shared" si="1"/>
        <v/>
      </c>
      <c r="R54" s="12" t="str">
        <f t="shared" si="2"/>
        <v/>
      </c>
      <c r="S54" s="13"/>
      <c r="T54" s="13"/>
      <c r="U54" s="13"/>
      <c r="V54" s="13"/>
      <c r="W54" s="12"/>
      <c r="X54" s="12"/>
      <c r="Y54" s="12"/>
      <c r="Z54" s="12"/>
      <c r="AA54" s="13"/>
      <c r="AB54" s="13"/>
      <c r="AC54" s="13"/>
      <c r="AD54" s="13"/>
      <c r="AE54" s="14"/>
      <c r="AF54" s="12"/>
      <c r="AG54" s="12"/>
    </row>
    <row r="55" spans="1:33" x14ac:dyDescent="0.25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28"/>
      <c r="L55" s="28"/>
      <c r="M55" s="28"/>
      <c r="N55" s="28"/>
      <c r="O55" s="12"/>
      <c r="P55" s="12" t="str">
        <f t="shared" si="0"/>
        <v/>
      </c>
      <c r="Q55" s="12" t="str">
        <f t="shared" si="1"/>
        <v/>
      </c>
      <c r="R55" s="12" t="str">
        <f t="shared" si="2"/>
        <v/>
      </c>
      <c r="S55" s="13"/>
      <c r="T55" s="13"/>
      <c r="U55" s="13"/>
      <c r="V55" s="13"/>
      <c r="W55" s="12"/>
      <c r="X55" s="12"/>
      <c r="Y55" s="12"/>
      <c r="Z55" s="12"/>
      <c r="AA55" s="13"/>
      <c r="AB55" s="13"/>
      <c r="AC55" s="13"/>
      <c r="AD55" s="13"/>
      <c r="AE55" s="14"/>
      <c r="AF55" s="12"/>
      <c r="AG55" s="12"/>
    </row>
    <row r="56" spans="1:33" x14ac:dyDescent="0.25">
      <c r="A56" s="17"/>
      <c r="B56" s="12"/>
      <c r="C56" s="12"/>
      <c r="D56" s="12"/>
      <c r="E56" s="12"/>
      <c r="F56" s="12"/>
      <c r="G56" s="12"/>
      <c r="H56" s="12"/>
      <c r="I56" s="12"/>
      <c r="J56" s="12"/>
      <c r="K56" s="28"/>
      <c r="L56" s="28"/>
      <c r="M56" s="28"/>
      <c r="N56" s="28"/>
      <c r="O56" s="12"/>
      <c r="P56" s="12" t="str">
        <f t="shared" si="0"/>
        <v/>
      </c>
      <c r="Q56" s="12" t="str">
        <f t="shared" si="1"/>
        <v/>
      </c>
      <c r="R56" s="12" t="str">
        <f t="shared" si="2"/>
        <v/>
      </c>
      <c r="S56" s="13"/>
      <c r="T56" s="13"/>
      <c r="U56" s="13"/>
      <c r="V56" s="13"/>
      <c r="W56" s="12"/>
      <c r="X56" s="12"/>
      <c r="Y56" s="12"/>
      <c r="Z56" s="12"/>
      <c r="AA56" s="13"/>
      <c r="AB56" s="13"/>
      <c r="AC56" s="13"/>
      <c r="AD56" s="13"/>
      <c r="AE56" s="14"/>
      <c r="AF56" s="12"/>
      <c r="AG56" s="12"/>
    </row>
    <row r="57" spans="1:33" x14ac:dyDescent="0.25">
      <c r="A57" s="17"/>
      <c r="B57" s="12"/>
      <c r="C57" s="12"/>
      <c r="D57" s="12"/>
      <c r="E57" s="12"/>
      <c r="F57" s="12"/>
      <c r="G57" s="12"/>
      <c r="H57" s="12"/>
      <c r="I57" s="12"/>
      <c r="J57" s="12"/>
      <c r="K57" s="28"/>
      <c r="L57" s="28"/>
      <c r="M57" s="28"/>
      <c r="N57" s="28"/>
      <c r="O57" s="12"/>
      <c r="P57" s="12" t="str">
        <f t="shared" si="0"/>
        <v/>
      </c>
      <c r="Q57" s="12" t="str">
        <f t="shared" si="1"/>
        <v/>
      </c>
      <c r="R57" s="12" t="str">
        <f t="shared" si="2"/>
        <v/>
      </c>
      <c r="S57" s="13"/>
      <c r="T57" s="13"/>
      <c r="U57" s="13"/>
      <c r="V57" s="13"/>
      <c r="W57" s="12"/>
      <c r="X57" s="12"/>
      <c r="Y57" s="12"/>
      <c r="Z57" s="12"/>
      <c r="AA57" s="13"/>
      <c r="AB57" s="13"/>
      <c r="AC57" s="13"/>
      <c r="AD57" s="13"/>
      <c r="AE57" s="14"/>
      <c r="AF57" s="12"/>
      <c r="AG57" s="12"/>
    </row>
    <row r="58" spans="1:33" x14ac:dyDescent="0.25">
      <c r="A58" s="17"/>
      <c r="B58" s="12"/>
      <c r="C58" s="12"/>
      <c r="D58" s="12"/>
      <c r="E58" s="12"/>
      <c r="F58" s="12"/>
      <c r="G58" s="12"/>
      <c r="H58" s="12"/>
      <c r="I58" s="12"/>
      <c r="J58" s="12"/>
      <c r="K58" s="28"/>
      <c r="L58" s="28"/>
      <c r="M58" s="28"/>
      <c r="N58" s="28"/>
      <c r="O58" s="12"/>
      <c r="P58" s="12" t="str">
        <f t="shared" si="0"/>
        <v/>
      </c>
      <c r="Q58" s="12" t="str">
        <f t="shared" si="1"/>
        <v/>
      </c>
      <c r="R58" s="12" t="str">
        <f t="shared" si="2"/>
        <v/>
      </c>
      <c r="S58" s="13"/>
      <c r="T58" s="13"/>
      <c r="U58" s="13"/>
      <c r="V58" s="13"/>
      <c r="W58" s="12"/>
      <c r="X58" s="12"/>
      <c r="Y58" s="12"/>
      <c r="Z58" s="12"/>
      <c r="AA58" s="13"/>
      <c r="AB58" s="13"/>
      <c r="AC58" s="13"/>
      <c r="AD58" s="13"/>
      <c r="AE58" s="14"/>
      <c r="AF58" s="12"/>
      <c r="AG58" s="12"/>
    </row>
    <row r="59" spans="1:33" x14ac:dyDescent="0.25">
      <c r="A59" s="17"/>
      <c r="B59" s="12"/>
      <c r="C59" s="12"/>
      <c r="D59" s="12"/>
      <c r="E59" s="12"/>
      <c r="F59" s="12"/>
      <c r="G59" s="12"/>
      <c r="H59" s="12"/>
      <c r="I59" s="12"/>
      <c r="J59" s="12"/>
      <c r="K59" s="28"/>
      <c r="L59" s="28"/>
      <c r="M59" s="28"/>
      <c r="N59" s="28"/>
      <c r="O59" s="12"/>
      <c r="P59" s="12" t="str">
        <f t="shared" si="0"/>
        <v/>
      </c>
      <c r="Q59" s="12" t="str">
        <f t="shared" si="1"/>
        <v/>
      </c>
      <c r="R59" s="12" t="str">
        <f t="shared" si="2"/>
        <v/>
      </c>
      <c r="S59" s="13"/>
      <c r="T59" s="13"/>
      <c r="U59" s="13"/>
      <c r="V59" s="13"/>
      <c r="W59" s="12"/>
      <c r="X59" s="12"/>
      <c r="Y59" s="12"/>
      <c r="Z59" s="12"/>
      <c r="AA59" s="13"/>
      <c r="AB59" s="13"/>
      <c r="AC59" s="13"/>
      <c r="AD59" s="13"/>
      <c r="AE59" s="14"/>
      <c r="AF59" s="12"/>
      <c r="AG59" s="12"/>
    </row>
    <row r="60" spans="1:33" x14ac:dyDescent="0.25">
      <c r="A60" s="17"/>
      <c r="B60" s="12"/>
      <c r="C60" s="12"/>
      <c r="D60" s="12"/>
      <c r="E60" s="12"/>
      <c r="F60" s="12"/>
      <c r="G60" s="12"/>
      <c r="H60" s="12"/>
      <c r="I60" s="12"/>
      <c r="J60" s="12"/>
      <c r="K60" s="28"/>
      <c r="L60" s="28"/>
      <c r="M60" s="28"/>
      <c r="N60" s="28"/>
      <c r="O60" s="12"/>
      <c r="P60" s="12" t="str">
        <f t="shared" si="0"/>
        <v/>
      </c>
      <c r="Q60" s="12" t="str">
        <f t="shared" si="1"/>
        <v/>
      </c>
      <c r="R60" s="12" t="str">
        <f t="shared" si="2"/>
        <v/>
      </c>
      <c r="S60" s="13"/>
      <c r="T60" s="13"/>
      <c r="U60" s="13"/>
      <c r="V60" s="13"/>
      <c r="W60" s="12"/>
      <c r="X60" s="12"/>
      <c r="Y60" s="12"/>
      <c r="Z60" s="12"/>
      <c r="AA60" s="13"/>
      <c r="AB60" s="13"/>
      <c r="AC60" s="13"/>
      <c r="AD60" s="13"/>
      <c r="AE60" s="14"/>
      <c r="AF60" s="12"/>
      <c r="AG60" s="12"/>
    </row>
    <row r="61" spans="1:33" x14ac:dyDescent="0.25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28"/>
      <c r="L61" s="28"/>
      <c r="M61" s="28"/>
      <c r="N61" s="28"/>
      <c r="O61" s="12"/>
      <c r="P61" s="12" t="str">
        <f t="shared" si="0"/>
        <v/>
      </c>
      <c r="Q61" s="12" t="str">
        <f t="shared" si="1"/>
        <v/>
      </c>
      <c r="R61" s="12" t="str">
        <f t="shared" si="2"/>
        <v/>
      </c>
      <c r="S61" s="13"/>
      <c r="T61" s="13"/>
      <c r="U61" s="13"/>
      <c r="V61" s="13"/>
      <c r="W61" s="12"/>
      <c r="X61" s="12"/>
      <c r="Y61" s="12"/>
      <c r="Z61" s="12"/>
      <c r="AA61" s="13"/>
      <c r="AB61" s="13"/>
      <c r="AC61" s="13"/>
      <c r="AD61" s="13"/>
      <c r="AE61" s="14"/>
      <c r="AF61" s="12"/>
      <c r="AG61" s="12"/>
    </row>
    <row r="62" spans="1:33" x14ac:dyDescent="0.25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28"/>
      <c r="L62" s="28"/>
      <c r="M62" s="28"/>
      <c r="N62" s="28"/>
      <c r="O62" s="12"/>
      <c r="P62" s="12" t="str">
        <f t="shared" si="0"/>
        <v/>
      </c>
      <c r="Q62" s="12" t="str">
        <f t="shared" si="1"/>
        <v/>
      </c>
      <c r="R62" s="12" t="str">
        <f t="shared" si="2"/>
        <v/>
      </c>
      <c r="S62" s="13"/>
      <c r="T62" s="13"/>
      <c r="U62" s="13"/>
      <c r="V62" s="13"/>
      <c r="W62" s="12"/>
      <c r="X62" s="12"/>
      <c r="Y62" s="12"/>
      <c r="Z62" s="12"/>
      <c r="AA62" s="13"/>
      <c r="AB62" s="13"/>
      <c r="AC62" s="13"/>
      <c r="AD62" s="13"/>
      <c r="AE62" s="14"/>
      <c r="AF62" s="12"/>
      <c r="AG62" s="12"/>
    </row>
    <row r="63" spans="1:33" x14ac:dyDescent="0.25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28"/>
      <c r="L63" s="28"/>
      <c r="M63" s="28"/>
      <c r="N63" s="28"/>
      <c r="O63" s="12"/>
      <c r="P63" s="12" t="str">
        <f t="shared" si="0"/>
        <v/>
      </c>
      <c r="Q63" s="12" t="str">
        <f t="shared" si="1"/>
        <v/>
      </c>
      <c r="R63" s="12" t="str">
        <f t="shared" si="2"/>
        <v/>
      </c>
      <c r="S63" s="13"/>
      <c r="T63" s="13"/>
      <c r="U63" s="13"/>
      <c r="V63" s="13"/>
      <c r="W63" s="12"/>
      <c r="X63" s="12"/>
      <c r="Y63" s="12"/>
      <c r="Z63" s="12"/>
      <c r="AA63" s="13"/>
      <c r="AB63" s="13"/>
      <c r="AC63" s="13"/>
      <c r="AD63" s="13"/>
      <c r="AE63" s="14"/>
      <c r="AF63" s="12"/>
      <c r="AG63" s="12"/>
    </row>
    <row r="64" spans="1:33" x14ac:dyDescent="0.25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28"/>
      <c r="L64" s="28"/>
      <c r="M64" s="28"/>
      <c r="N64" s="28"/>
      <c r="O64" s="12"/>
      <c r="P64" s="12" t="str">
        <f t="shared" si="0"/>
        <v/>
      </c>
      <c r="Q64" s="12" t="str">
        <f t="shared" si="1"/>
        <v/>
      </c>
      <c r="R64" s="12" t="str">
        <f t="shared" si="2"/>
        <v/>
      </c>
      <c r="S64" s="13"/>
      <c r="T64" s="13"/>
      <c r="U64" s="13"/>
      <c r="V64" s="13"/>
      <c r="W64" s="12"/>
      <c r="X64" s="12"/>
      <c r="Y64" s="12"/>
      <c r="Z64" s="12"/>
      <c r="AA64" s="12"/>
      <c r="AB64" s="12"/>
      <c r="AC64" s="12"/>
      <c r="AD64" s="12"/>
      <c r="AE64" s="14"/>
    </row>
    <row r="65" spans="1:31" x14ac:dyDescent="0.25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28"/>
      <c r="L65" s="28"/>
      <c r="M65" s="28"/>
      <c r="N65" s="28"/>
      <c r="O65" s="12"/>
      <c r="P65" s="12" t="str">
        <f t="shared" si="0"/>
        <v/>
      </c>
      <c r="Q65" s="12" t="str">
        <f t="shared" si="1"/>
        <v/>
      </c>
      <c r="R65" s="12" t="str">
        <f t="shared" si="2"/>
        <v/>
      </c>
      <c r="S65" s="13"/>
      <c r="T65" s="13"/>
      <c r="U65" s="13"/>
      <c r="V65" s="13"/>
      <c r="W65" s="12"/>
      <c r="X65" s="12"/>
      <c r="Y65" s="12"/>
      <c r="Z65" s="12"/>
      <c r="AA65" s="12"/>
      <c r="AB65" s="12"/>
      <c r="AC65" s="12"/>
      <c r="AD65" s="12"/>
      <c r="AE65" s="14"/>
    </row>
    <row r="66" spans="1:31" x14ac:dyDescent="0.25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28"/>
      <c r="L66" s="28"/>
      <c r="M66" s="28"/>
      <c r="N66" s="28"/>
      <c r="O66" s="12"/>
      <c r="P66" s="12" t="str">
        <f t="shared" si="0"/>
        <v/>
      </c>
      <c r="Q66" s="12" t="str">
        <f t="shared" si="1"/>
        <v/>
      </c>
      <c r="R66" s="12" t="str">
        <f t="shared" si="2"/>
        <v/>
      </c>
      <c r="S66" s="13"/>
      <c r="T66" s="13"/>
      <c r="U66" s="13"/>
      <c r="V66" s="13"/>
      <c r="W66" s="12"/>
      <c r="X66" s="12"/>
      <c r="Y66" s="12"/>
      <c r="Z66" s="12"/>
      <c r="AA66" s="12"/>
      <c r="AB66" s="12"/>
      <c r="AC66" s="12"/>
      <c r="AD66" s="12"/>
      <c r="AE66" s="14"/>
    </row>
    <row r="67" spans="1:31" x14ac:dyDescent="0.25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28"/>
      <c r="L67" s="28"/>
      <c r="M67" s="28"/>
      <c r="N67" s="28"/>
      <c r="O67" s="12"/>
      <c r="P67" s="12" t="str">
        <f t="shared" si="0"/>
        <v/>
      </c>
      <c r="Q67" s="12" t="str">
        <f t="shared" si="1"/>
        <v/>
      </c>
      <c r="R67" s="12" t="str">
        <f t="shared" si="2"/>
        <v/>
      </c>
      <c r="S67" s="13"/>
      <c r="T67" s="13"/>
      <c r="U67" s="13"/>
      <c r="V67" s="13"/>
      <c r="W67" s="12"/>
      <c r="X67" s="12"/>
      <c r="Y67" s="12"/>
      <c r="Z67" s="12"/>
      <c r="AA67" s="12"/>
      <c r="AB67" s="12"/>
      <c r="AC67" s="12"/>
      <c r="AD67" s="12"/>
      <c r="AE67" s="14"/>
    </row>
    <row r="68" spans="1:31" x14ac:dyDescent="0.25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28"/>
      <c r="L68" s="28"/>
      <c r="M68" s="28"/>
      <c r="N68" s="28"/>
      <c r="O68" s="12"/>
      <c r="P68" s="12" t="str">
        <f t="shared" si="0"/>
        <v/>
      </c>
      <c r="Q68" s="12" t="str">
        <f t="shared" si="1"/>
        <v/>
      </c>
      <c r="R68" s="12" t="str">
        <f t="shared" si="2"/>
        <v/>
      </c>
      <c r="S68" s="13"/>
      <c r="T68" s="13"/>
      <c r="U68" s="13"/>
      <c r="V68" s="13"/>
      <c r="W68" s="12"/>
      <c r="X68" s="12"/>
      <c r="Y68" s="12"/>
      <c r="Z68" s="12"/>
      <c r="AA68" s="12"/>
      <c r="AB68" s="12"/>
      <c r="AC68" s="12"/>
      <c r="AD68" s="12"/>
      <c r="AE68" s="14"/>
    </row>
    <row r="69" spans="1:31" x14ac:dyDescent="0.25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28"/>
      <c r="L69" s="28"/>
      <c r="M69" s="28"/>
      <c r="N69" s="28"/>
      <c r="O69" s="12"/>
      <c r="P69" s="12" t="str">
        <f t="shared" si="0"/>
        <v/>
      </c>
      <c r="Q69" s="12" t="str">
        <f t="shared" si="1"/>
        <v/>
      </c>
      <c r="R69" s="12" t="str">
        <f t="shared" si="2"/>
        <v/>
      </c>
      <c r="S69" s="13"/>
      <c r="T69" s="13"/>
      <c r="U69" s="13"/>
      <c r="V69" s="13"/>
      <c r="W69" s="12"/>
      <c r="X69" s="12"/>
      <c r="Y69" s="12"/>
      <c r="Z69" s="12"/>
      <c r="AA69" s="12"/>
      <c r="AB69" s="12"/>
      <c r="AC69" s="12"/>
      <c r="AD69" s="12"/>
      <c r="AE69" s="14"/>
    </row>
    <row r="70" spans="1:31" x14ac:dyDescent="0.25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28"/>
      <c r="L70" s="28"/>
      <c r="M70" s="28"/>
      <c r="N70" s="28"/>
      <c r="O70" s="12"/>
      <c r="P70" s="12" t="str">
        <f t="shared" si="0"/>
        <v/>
      </c>
      <c r="Q70" s="12" t="str">
        <f t="shared" si="1"/>
        <v/>
      </c>
      <c r="R70" s="12" t="str">
        <f t="shared" si="2"/>
        <v/>
      </c>
      <c r="S70" s="13"/>
      <c r="T70" s="13"/>
      <c r="U70" s="13"/>
      <c r="V70" s="13"/>
      <c r="W70" s="12"/>
      <c r="X70" s="12"/>
      <c r="Y70" s="12"/>
      <c r="Z70" s="12"/>
      <c r="AA70" s="12"/>
      <c r="AB70" s="12"/>
      <c r="AC70" s="12"/>
      <c r="AD70" s="12"/>
      <c r="AE70" s="14"/>
    </row>
    <row r="71" spans="1:31" x14ac:dyDescent="0.25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28"/>
      <c r="L71" s="28"/>
      <c r="M71" s="28"/>
      <c r="N71" s="28"/>
      <c r="O71" s="12"/>
      <c r="P71" s="12" t="str">
        <f t="shared" si="0"/>
        <v/>
      </c>
      <c r="Q71" s="12" t="str">
        <f t="shared" si="1"/>
        <v/>
      </c>
      <c r="R71" s="12" t="str">
        <f t="shared" si="2"/>
        <v/>
      </c>
      <c r="S71" s="13"/>
      <c r="T71" s="13"/>
      <c r="U71" s="13"/>
      <c r="V71" s="13"/>
      <c r="W71" s="12"/>
      <c r="X71" s="12"/>
      <c r="Y71" s="12"/>
      <c r="Z71" s="12"/>
      <c r="AA71" s="12"/>
      <c r="AB71" s="12"/>
      <c r="AC71" s="12"/>
      <c r="AD71" s="12"/>
      <c r="AE71" s="14"/>
    </row>
    <row r="72" spans="1:31" x14ac:dyDescent="0.25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28"/>
      <c r="L72" s="28"/>
      <c r="M72" s="28"/>
      <c r="N72" s="28"/>
      <c r="O72" s="12"/>
      <c r="P72" s="12" t="str">
        <f t="shared" si="0"/>
        <v/>
      </c>
      <c r="Q72" s="12" t="str">
        <f t="shared" si="1"/>
        <v/>
      </c>
      <c r="R72" s="12" t="str">
        <f t="shared" si="2"/>
        <v/>
      </c>
      <c r="S72" s="13"/>
      <c r="T72" s="13"/>
      <c r="U72" s="13"/>
      <c r="V72" s="13"/>
      <c r="W72" s="12"/>
      <c r="X72" s="12"/>
      <c r="Y72" s="12"/>
      <c r="Z72" s="12"/>
      <c r="AA72" s="12"/>
      <c r="AB72" s="12"/>
      <c r="AC72" s="12"/>
      <c r="AD72" s="12"/>
      <c r="AE72" s="14"/>
    </row>
    <row r="73" spans="1:31" x14ac:dyDescent="0.25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28"/>
      <c r="L73" s="28"/>
      <c r="M73" s="28"/>
      <c r="N73" s="28"/>
      <c r="O73" s="12"/>
      <c r="P73" s="12" t="str">
        <f t="shared" si="0"/>
        <v/>
      </c>
      <c r="Q73" s="12" t="str">
        <f t="shared" si="1"/>
        <v/>
      </c>
      <c r="R73" s="12" t="str">
        <f t="shared" si="2"/>
        <v/>
      </c>
      <c r="S73" s="13"/>
      <c r="T73" s="13"/>
      <c r="U73" s="13"/>
      <c r="V73" s="13"/>
      <c r="W73" s="12"/>
      <c r="X73" s="12"/>
      <c r="Y73" s="12"/>
      <c r="Z73" s="12"/>
      <c r="AA73" s="12"/>
      <c r="AB73" s="12"/>
      <c r="AC73" s="12"/>
      <c r="AD73" s="12"/>
      <c r="AE73" s="14"/>
    </row>
    <row r="74" spans="1:31" x14ac:dyDescent="0.25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28"/>
      <c r="L74" s="28"/>
      <c r="M74" s="28"/>
      <c r="N74" s="28"/>
      <c r="O74" s="12"/>
      <c r="P74" s="12" t="str">
        <f t="shared" si="0"/>
        <v/>
      </c>
      <c r="Q74" s="12" t="str">
        <f t="shared" si="1"/>
        <v/>
      </c>
      <c r="R74" s="12" t="str">
        <f t="shared" si="2"/>
        <v/>
      </c>
      <c r="S74" s="13"/>
      <c r="T74" s="13"/>
      <c r="U74" s="13"/>
      <c r="V74" s="13"/>
      <c r="W74" s="12"/>
      <c r="X74" s="12"/>
      <c r="Y74" s="12"/>
      <c r="Z74" s="12"/>
      <c r="AA74" s="12"/>
      <c r="AB74" s="12"/>
      <c r="AC74" s="12"/>
      <c r="AD74" s="12"/>
      <c r="AE74" s="14"/>
    </row>
    <row r="75" spans="1:31" x14ac:dyDescent="0.25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28"/>
      <c r="L75" s="28"/>
      <c r="M75" s="28"/>
      <c r="N75" s="28"/>
      <c r="O75" s="12"/>
      <c r="P75" s="12" t="str">
        <f t="shared" si="0"/>
        <v/>
      </c>
      <c r="Q75" s="12" t="str">
        <f t="shared" si="1"/>
        <v/>
      </c>
      <c r="R75" s="12" t="str">
        <f t="shared" si="2"/>
        <v/>
      </c>
      <c r="S75" s="13"/>
      <c r="T75" s="13"/>
      <c r="U75" s="13"/>
      <c r="V75" s="13"/>
      <c r="W75" s="12"/>
      <c r="X75" s="12"/>
      <c r="Y75" s="12"/>
      <c r="Z75" s="12"/>
      <c r="AA75" s="12"/>
      <c r="AB75" s="12"/>
      <c r="AC75" s="12"/>
      <c r="AD75" s="12"/>
      <c r="AE75" s="14"/>
    </row>
    <row r="76" spans="1:31" x14ac:dyDescent="0.25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28"/>
      <c r="L76" s="28"/>
      <c r="M76" s="28"/>
      <c r="N76" s="28"/>
      <c r="O76" s="12"/>
      <c r="P76" s="12" t="str">
        <f t="shared" si="0"/>
        <v/>
      </c>
      <c r="Q76" s="12" t="str">
        <f t="shared" si="1"/>
        <v/>
      </c>
      <c r="R76" s="12" t="str">
        <f t="shared" si="2"/>
        <v/>
      </c>
      <c r="S76" s="13"/>
      <c r="T76" s="13"/>
      <c r="U76" s="13"/>
      <c r="V76" s="13"/>
      <c r="W76" s="12"/>
      <c r="X76" s="12"/>
      <c r="Y76" s="12"/>
      <c r="Z76" s="12"/>
      <c r="AA76" s="12"/>
      <c r="AB76" s="12"/>
      <c r="AC76" s="12"/>
      <c r="AD76" s="12"/>
      <c r="AE76" s="14"/>
    </row>
    <row r="77" spans="1:31" x14ac:dyDescent="0.25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28"/>
      <c r="L77" s="28"/>
      <c r="M77" s="28"/>
      <c r="N77" s="28"/>
      <c r="O77" s="12"/>
      <c r="P77" s="12" t="str">
        <f t="shared" si="0"/>
        <v/>
      </c>
      <c r="Q77" s="12" t="str">
        <f t="shared" si="1"/>
        <v/>
      </c>
      <c r="R77" s="12" t="str">
        <f t="shared" si="2"/>
        <v/>
      </c>
      <c r="S77" s="13"/>
      <c r="T77" s="13"/>
      <c r="U77" s="13"/>
      <c r="V77" s="13"/>
      <c r="W77" s="12"/>
      <c r="X77" s="12"/>
      <c r="Y77" s="12"/>
      <c r="Z77" s="12"/>
      <c r="AA77" s="12"/>
      <c r="AB77" s="12"/>
      <c r="AC77" s="12"/>
      <c r="AD77" s="12"/>
      <c r="AE77" s="14"/>
    </row>
    <row r="78" spans="1:31" x14ac:dyDescent="0.25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28"/>
      <c r="L78" s="28"/>
      <c r="M78" s="28"/>
      <c r="N78" s="28"/>
      <c r="O78" s="12"/>
      <c r="P78" s="12" t="str">
        <f t="shared" si="0"/>
        <v/>
      </c>
      <c r="Q78" s="12" t="str">
        <f t="shared" si="1"/>
        <v/>
      </c>
      <c r="R78" s="12" t="str">
        <f t="shared" si="2"/>
        <v/>
      </c>
      <c r="S78" s="13"/>
      <c r="T78" s="13"/>
      <c r="U78" s="13"/>
      <c r="V78" s="13"/>
      <c r="W78" s="12"/>
      <c r="X78" s="12"/>
      <c r="Y78" s="12"/>
      <c r="Z78" s="12"/>
      <c r="AA78" s="12"/>
      <c r="AB78" s="12"/>
      <c r="AC78" s="12"/>
      <c r="AD78" s="12"/>
      <c r="AE78" s="14"/>
    </row>
    <row r="79" spans="1:31" x14ac:dyDescent="0.25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28"/>
      <c r="L79" s="28"/>
      <c r="M79" s="28"/>
      <c r="N79" s="28"/>
      <c r="O79" s="12"/>
      <c r="P79" s="12" t="str">
        <f t="shared" si="0"/>
        <v/>
      </c>
      <c r="Q79" s="12" t="str">
        <f t="shared" si="1"/>
        <v/>
      </c>
      <c r="R79" s="12" t="str">
        <f t="shared" si="2"/>
        <v/>
      </c>
      <c r="S79" s="13"/>
      <c r="T79" s="13"/>
      <c r="U79" s="13"/>
      <c r="V79" s="13"/>
      <c r="W79" s="12"/>
      <c r="X79" s="12"/>
      <c r="Y79" s="12"/>
      <c r="Z79" s="12"/>
      <c r="AA79" s="12"/>
      <c r="AB79" s="12"/>
      <c r="AC79" s="12"/>
      <c r="AD79" s="12"/>
      <c r="AE79" s="14"/>
    </row>
    <row r="80" spans="1:31" x14ac:dyDescent="0.25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28"/>
      <c r="L80" s="28"/>
      <c r="M80" s="28"/>
      <c r="N80" s="28"/>
      <c r="O80" s="12"/>
      <c r="P80" s="12" t="str">
        <f t="shared" ref="P80:P112" si="9">IF(K80,".","")</f>
        <v/>
      </c>
      <c r="Q80" s="12" t="str">
        <f t="shared" ref="Q80:Q112" si="10">K80&amp;P80&amp;L80&amp;P80&amp;M80&amp;P80&amp;N80</f>
        <v/>
      </c>
      <c r="R80" s="12" t="str">
        <f t="shared" ref="R80:R112" si="11">IF(K80,",","")</f>
        <v/>
      </c>
      <c r="S80" s="13"/>
      <c r="T80" s="13"/>
      <c r="U80" s="13"/>
      <c r="V80" s="13"/>
      <c r="W80" s="12"/>
      <c r="X80" s="12"/>
      <c r="Y80" s="12"/>
      <c r="Z80" s="12"/>
      <c r="AA80" s="12"/>
      <c r="AB80" s="12"/>
      <c r="AC80" s="12"/>
      <c r="AD80" s="12"/>
      <c r="AE80" s="14"/>
    </row>
    <row r="81" spans="1:31" x14ac:dyDescent="0.25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28"/>
      <c r="L81" s="28"/>
      <c r="M81" s="28"/>
      <c r="N81" s="28"/>
      <c r="O81" s="12"/>
      <c r="P81" s="12" t="str">
        <f t="shared" si="9"/>
        <v/>
      </c>
      <c r="Q81" s="12" t="str">
        <f t="shared" si="10"/>
        <v/>
      </c>
      <c r="R81" s="12" t="str">
        <f t="shared" si="11"/>
        <v/>
      </c>
      <c r="S81" s="13"/>
      <c r="T81" s="13"/>
      <c r="U81" s="13"/>
      <c r="V81" s="13"/>
      <c r="W81" s="12"/>
      <c r="X81" s="12"/>
      <c r="Y81" s="12"/>
      <c r="Z81" s="12"/>
      <c r="AA81" s="12"/>
      <c r="AB81" s="12"/>
      <c r="AC81" s="12"/>
      <c r="AD81" s="12"/>
      <c r="AE81" s="14"/>
    </row>
    <row r="82" spans="1:31" x14ac:dyDescent="0.25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28"/>
      <c r="L82" s="28"/>
      <c r="M82" s="28"/>
      <c r="N82" s="28"/>
      <c r="O82" s="12"/>
      <c r="P82" s="12" t="str">
        <f t="shared" si="9"/>
        <v/>
      </c>
      <c r="Q82" s="12" t="str">
        <f t="shared" si="10"/>
        <v/>
      </c>
      <c r="R82" s="12" t="str">
        <f t="shared" si="11"/>
        <v/>
      </c>
      <c r="S82" s="13"/>
      <c r="T82" s="13"/>
      <c r="U82" s="13"/>
      <c r="V82" s="13"/>
      <c r="W82" s="12"/>
      <c r="X82" s="12"/>
      <c r="Y82" s="12"/>
      <c r="Z82" s="12"/>
      <c r="AA82" s="12"/>
      <c r="AB82" s="12"/>
      <c r="AC82" s="12"/>
      <c r="AD82" s="12"/>
      <c r="AE82" s="14"/>
    </row>
    <row r="83" spans="1:31" x14ac:dyDescent="0.25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28"/>
      <c r="L83" s="28"/>
      <c r="M83" s="28"/>
      <c r="N83" s="28"/>
      <c r="O83" s="12"/>
      <c r="P83" s="12" t="str">
        <f t="shared" si="9"/>
        <v/>
      </c>
      <c r="Q83" s="12" t="str">
        <f t="shared" si="10"/>
        <v/>
      </c>
      <c r="R83" s="12" t="str">
        <f t="shared" si="11"/>
        <v/>
      </c>
      <c r="S83" s="13"/>
      <c r="T83" s="13"/>
      <c r="U83" s="13"/>
      <c r="V83" s="13"/>
      <c r="W83" s="12"/>
      <c r="X83" s="12"/>
      <c r="Y83" s="12"/>
      <c r="Z83" s="12"/>
      <c r="AA83" s="12"/>
      <c r="AB83" s="12"/>
      <c r="AC83" s="12"/>
      <c r="AD83" s="12"/>
      <c r="AE83" s="14"/>
    </row>
    <row r="84" spans="1:31" x14ac:dyDescent="0.25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28"/>
      <c r="L84" s="28"/>
      <c r="M84" s="28"/>
      <c r="N84" s="28"/>
      <c r="O84" s="12"/>
      <c r="P84" s="12" t="str">
        <f t="shared" si="9"/>
        <v/>
      </c>
      <c r="Q84" s="12" t="str">
        <f t="shared" si="10"/>
        <v/>
      </c>
      <c r="R84" s="12" t="str">
        <f t="shared" si="11"/>
        <v/>
      </c>
      <c r="S84" s="13"/>
      <c r="T84" s="13"/>
      <c r="U84" s="13"/>
      <c r="V84" s="13"/>
      <c r="W84" s="12"/>
      <c r="X84" s="12"/>
      <c r="Y84" s="12"/>
      <c r="Z84" s="12"/>
      <c r="AA84" s="12"/>
      <c r="AB84" s="12"/>
      <c r="AC84" s="12"/>
      <c r="AD84" s="12"/>
      <c r="AE84" s="14"/>
    </row>
    <row r="85" spans="1:31" x14ac:dyDescent="0.25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28"/>
      <c r="L85" s="28"/>
      <c r="M85" s="28"/>
      <c r="N85" s="28"/>
      <c r="O85" s="12"/>
      <c r="P85" s="12" t="str">
        <f t="shared" si="9"/>
        <v/>
      </c>
      <c r="Q85" s="12" t="str">
        <f t="shared" si="10"/>
        <v/>
      </c>
      <c r="R85" s="12" t="str">
        <f t="shared" si="11"/>
        <v/>
      </c>
      <c r="S85" s="13"/>
      <c r="T85" s="13"/>
      <c r="U85" s="13"/>
      <c r="V85" s="13"/>
      <c r="W85" s="12"/>
      <c r="X85" s="12"/>
      <c r="Y85" s="12"/>
      <c r="Z85" s="12"/>
      <c r="AA85" s="12"/>
      <c r="AB85" s="12"/>
      <c r="AC85" s="12"/>
      <c r="AD85" s="12"/>
      <c r="AE85" s="14"/>
    </row>
    <row r="86" spans="1:31" x14ac:dyDescent="0.25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28"/>
      <c r="L86" s="28"/>
      <c r="M86" s="28"/>
      <c r="N86" s="28"/>
      <c r="O86" s="12"/>
      <c r="P86" s="12" t="str">
        <f t="shared" si="9"/>
        <v/>
      </c>
      <c r="Q86" s="12" t="str">
        <f t="shared" si="10"/>
        <v/>
      </c>
      <c r="R86" s="12" t="str">
        <f t="shared" si="11"/>
        <v/>
      </c>
      <c r="S86" s="13"/>
      <c r="T86" s="13"/>
      <c r="U86" s="13"/>
      <c r="V86" s="13"/>
      <c r="W86" s="12"/>
      <c r="X86" s="12"/>
      <c r="Y86" s="12"/>
      <c r="Z86" s="12"/>
      <c r="AA86" s="12"/>
      <c r="AB86" s="12"/>
      <c r="AC86" s="12"/>
      <c r="AD86" s="12"/>
      <c r="AE86" s="14"/>
    </row>
    <row r="87" spans="1:31" x14ac:dyDescent="0.25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28"/>
      <c r="L87" s="28"/>
      <c r="M87" s="28"/>
      <c r="N87" s="28"/>
      <c r="O87" s="12"/>
      <c r="P87" s="12" t="str">
        <f t="shared" si="9"/>
        <v/>
      </c>
      <c r="Q87" s="12" t="str">
        <f t="shared" si="10"/>
        <v/>
      </c>
      <c r="R87" s="12" t="str">
        <f t="shared" si="11"/>
        <v/>
      </c>
      <c r="S87" s="13"/>
      <c r="T87" s="13"/>
      <c r="U87" s="13"/>
      <c r="V87" s="13"/>
      <c r="W87" s="12"/>
      <c r="X87" s="12"/>
      <c r="Y87" s="12"/>
      <c r="Z87" s="12"/>
      <c r="AA87" s="12"/>
      <c r="AB87" s="12"/>
      <c r="AC87" s="12"/>
      <c r="AD87" s="12"/>
      <c r="AE87" s="14"/>
    </row>
    <row r="88" spans="1:31" x14ac:dyDescent="0.25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28"/>
      <c r="L88" s="28"/>
      <c r="M88" s="28"/>
      <c r="N88" s="28"/>
      <c r="O88" s="12"/>
      <c r="P88" s="12" t="str">
        <f t="shared" si="9"/>
        <v/>
      </c>
      <c r="Q88" s="12" t="str">
        <f t="shared" si="10"/>
        <v/>
      </c>
      <c r="R88" s="12" t="str">
        <f t="shared" si="11"/>
        <v/>
      </c>
      <c r="S88" s="13"/>
      <c r="T88" s="13"/>
      <c r="U88" s="13"/>
      <c r="V88" s="13"/>
      <c r="W88" s="12"/>
      <c r="X88" s="12"/>
      <c r="Y88" s="12"/>
      <c r="Z88" s="12"/>
      <c r="AA88" s="12"/>
      <c r="AB88" s="12"/>
      <c r="AC88" s="12"/>
      <c r="AD88" s="12"/>
      <c r="AE88" s="14"/>
    </row>
    <row r="89" spans="1:31" x14ac:dyDescent="0.25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28"/>
      <c r="L89" s="28"/>
      <c r="M89" s="28"/>
      <c r="N89" s="28"/>
      <c r="O89" s="12"/>
      <c r="P89" s="12" t="str">
        <f t="shared" si="9"/>
        <v/>
      </c>
      <c r="Q89" s="12" t="str">
        <f t="shared" si="10"/>
        <v/>
      </c>
      <c r="R89" s="12" t="str">
        <f t="shared" si="11"/>
        <v/>
      </c>
      <c r="S89" s="13"/>
      <c r="T89" s="13"/>
      <c r="U89" s="13"/>
      <c r="V89" s="13"/>
      <c r="W89" s="12"/>
      <c r="X89" s="12"/>
      <c r="Y89" s="12"/>
      <c r="Z89" s="12"/>
      <c r="AA89" s="12"/>
      <c r="AB89" s="12"/>
      <c r="AC89" s="12"/>
      <c r="AD89" s="12"/>
      <c r="AE89" s="14"/>
    </row>
    <row r="90" spans="1:31" x14ac:dyDescent="0.25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28"/>
      <c r="L90" s="28"/>
      <c r="M90" s="28"/>
      <c r="N90" s="28"/>
      <c r="O90" s="12"/>
      <c r="P90" s="12" t="str">
        <f t="shared" si="9"/>
        <v/>
      </c>
      <c r="Q90" s="12" t="str">
        <f t="shared" si="10"/>
        <v/>
      </c>
      <c r="R90" s="12" t="str">
        <f t="shared" si="11"/>
        <v/>
      </c>
      <c r="S90" s="13"/>
      <c r="T90" s="13"/>
      <c r="U90" s="13"/>
      <c r="V90" s="13"/>
      <c r="W90" s="12"/>
      <c r="X90" s="12"/>
      <c r="Y90" s="12"/>
      <c r="Z90" s="12"/>
      <c r="AA90" s="12"/>
      <c r="AB90" s="12"/>
      <c r="AC90" s="12"/>
      <c r="AD90" s="12"/>
      <c r="AE90" s="14"/>
    </row>
    <row r="91" spans="1:31" x14ac:dyDescent="0.25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28"/>
      <c r="L91" s="28"/>
      <c r="M91" s="28"/>
      <c r="N91" s="28"/>
      <c r="O91" s="12"/>
      <c r="P91" s="12" t="str">
        <f t="shared" si="9"/>
        <v/>
      </c>
      <c r="Q91" s="12" t="str">
        <f t="shared" si="10"/>
        <v/>
      </c>
      <c r="R91" s="12" t="str">
        <f t="shared" si="11"/>
        <v/>
      </c>
      <c r="S91" s="13"/>
      <c r="T91" s="13"/>
      <c r="U91" s="13"/>
      <c r="V91" s="13"/>
      <c r="W91" s="12"/>
      <c r="X91" s="12"/>
      <c r="Y91" s="12"/>
      <c r="Z91" s="12"/>
      <c r="AA91" s="12"/>
      <c r="AB91" s="12"/>
      <c r="AC91" s="12"/>
      <c r="AD91" s="12"/>
      <c r="AE91" s="14"/>
    </row>
    <row r="92" spans="1:31" x14ac:dyDescent="0.25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28"/>
      <c r="L92" s="28"/>
      <c r="M92" s="28"/>
      <c r="N92" s="28"/>
      <c r="O92" s="12"/>
      <c r="P92" s="12" t="str">
        <f t="shared" si="9"/>
        <v/>
      </c>
      <c r="Q92" s="12" t="str">
        <f t="shared" si="10"/>
        <v/>
      </c>
      <c r="R92" s="12" t="str">
        <f t="shared" si="11"/>
        <v/>
      </c>
      <c r="S92" s="13"/>
      <c r="T92" s="13"/>
      <c r="U92" s="13"/>
      <c r="V92" s="13"/>
      <c r="W92" s="12"/>
      <c r="X92" s="12"/>
      <c r="Y92" s="12"/>
      <c r="Z92" s="12"/>
      <c r="AA92" s="12"/>
      <c r="AB92" s="12"/>
      <c r="AC92" s="12"/>
      <c r="AD92" s="12"/>
      <c r="AE92" s="14"/>
    </row>
    <row r="93" spans="1:31" x14ac:dyDescent="0.25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28"/>
      <c r="L93" s="28"/>
      <c r="M93" s="28"/>
      <c r="N93" s="28"/>
      <c r="O93" s="12"/>
      <c r="P93" s="12" t="str">
        <f t="shared" si="9"/>
        <v/>
      </c>
      <c r="Q93" s="12" t="str">
        <f t="shared" si="10"/>
        <v/>
      </c>
      <c r="R93" s="12" t="str">
        <f t="shared" si="11"/>
        <v/>
      </c>
      <c r="S93" s="13"/>
      <c r="T93" s="13"/>
      <c r="U93" s="13"/>
      <c r="V93" s="13"/>
      <c r="W93" s="12"/>
      <c r="X93" s="12"/>
      <c r="Y93" s="12"/>
      <c r="Z93" s="12"/>
      <c r="AA93" s="12"/>
      <c r="AB93" s="12"/>
      <c r="AC93" s="12"/>
      <c r="AD93" s="12"/>
      <c r="AE93" s="14"/>
    </row>
    <row r="94" spans="1:31" x14ac:dyDescent="0.25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28"/>
      <c r="L94" s="28"/>
      <c r="M94" s="28"/>
      <c r="N94" s="28"/>
      <c r="O94" s="12"/>
      <c r="P94" s="12" t="str">
        <f t="shared" si="9"/>
        <v/>
      </c>
      <c r="Q94" s="12" t="str">
        <f t="shared" si="10"/>
        <v/>
      </c>
      <c r="R94" s="12" t="str">
        <f t="shared" si="11"/>
        <v/>
      </c>
      <c r="S94" s="13"/>
      <c r="T94" s="13"/>
      <c r="U94" s="13"/>
      <c r="V94" s="13"/>
      <c r="W94" s="12"/>
      <c r="X94" s="12"/>
      <c r="Y94" s="12"/>
      <c r="Z94" s="12"/>
      <c r="AA94" s="12"/>
      <c r="AB94" s="12"/>
      <c r="AC94" s="12"/>
      <c r="AD94" s="12"/>
      <c r="AE94" s="14"/>
    </row>
    <row r="95" spans="1:31" x14ac:dyDescent="0.25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28"/>
      <c r="L95" s="28"/>
      <c r="M95" s="28"/>
      <c r="N95" s="28"/>
      <c r="O95" s="12"/>
      <c r="P95" s="12" t="str">
        <f t="shared" si="9"/>
        <v/>
      </c>
      <c r="Q95" s="12" t="str">
        <f t="shared" si="10"/>
        <v/>
      </c>
      <c r="R95" s="12" t="str">
        <f t="shared" si="11"/>
        <v/>
      </c>
      <c r="S95" s="13"/>
      <c r="T95" s="13"/>
      <c r="U95" s="13"/>
      <c r="V95" s="13"/>
      <c r="W95" s="12"/>
      <c r="X95" s="12"/>
      <c r="Y95" s="12"/>
      <c r="Z95" s="12"/>
      <c r="AA95" s="12"/>
      <c r="AB95" s="12"/>
      <c r="AC95" s="12"/>
      <c r="AD95" s="12"/>
      <c r="AE95" s="14"/>
    </row>
    <row r="96" spans="1:31" x14ac:dyDescent="0.25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28"/>
      <c r="L96" s="28"/>
      <c r="M96" s="28"/>
      <c r="N96" s="28"/>
      <c r="O96" s="12"/>
      <c r="P96" s="12" t="str">
        <f t="shared" si="9"/>
        <v/>
      </c>
      <c r="Q96" s="12" t="str">
        <f t="shared" si="10"/>
        <v/>
      </c>
      <c r="R96" s="12" t="str">
        <f t="shared" si="11"/>
        <v/>
      </c>
      <c r="S96" s="13"/>
      <c r="T96" s="13"/>
      <c r="U96" s="13"/>
      <c r="V96" s="13"/>
      <c r="W96" s="12"/>
      <c r="X96" s="12"/>
      <c r="Y96" s="12"/>
      <c r="Z96" s="12"/>
      <c r="AA96" s="12"/>
      <c r="AB96" s="12"/>
      <c r="AC96" s="12"/>
      <c r="AD96" s="12"/>
      <c r="AE96" s="14"/>
    </row>
    <row r="97" spans="1:31" x14ac:dyDescent="0.25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28"/>
      <c r="L97" s="28"/>
      <c r="M97" s="28"/>
      <c r="N97" s="28"/>
      <c r="O97" s="12"/>
      <c r="P97" s="12" t="str">
        <f t="shared" si="9"/>
        <v/>
      </c>
      <c r="Q97" s="12" t="str">
        <f t="shared" si="10"/>
        <v/>
      </c>
      <c r="R97" s="12" t="str">
        <f t="shared" si="11"/>
        <v/>
      </c>
      <c r="S97" s="13"/>
      <c r="T97" s="13"/>
      <c r="U97" s="13"/>
      <c r="V97" s="13"/>
      <c r="W97" s="12"/>
      <c r="X97" s="12"/>
      <c r="Y97" s="12"/>
      <c r="Z97" s="12"/>
      <c r="AA97" s="12"/>
      <c r="AB97" s="12"/>
      <c r="AC97" s="12"/>
      <c r="AD97" s="12"/>
      <c r="AE97" s="14"/>
    </row>
    <row r="98" spans="1:31" x14ac:dyDescent="0.25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28"/>
      <c r="L98" s="28"/>
      <c r="M98" s="28"/>
      <c r="N98" s="28"/>
      <c r="O98" s="12"/>
      <c r="P98" s="12" t="str">
        <f t="shared" si="9"/>
        <v/>
      </c>
      <c r="Q98" s="12" t="str">
        <f t="shared" si="10"/>
        <v/>
      </c>
      <c r="R98" s="12" t="str">
        <f t="shared" si="11"/>
        <v/>
      </c>
      <c r="S98" s="13"/>
      <c r="T98" s="13"/>
      <c r="U98" s="13"/>
      <c r="V98" s="13"/>
      <c r="W98" s="12"/>
      <c r="X98" s="12"/>
      <c r="Y98" s="12"/>
      <c r="Z98" s="12"/>
      <c r="AA98" s="12"/>
      <c r="AB98" s="12"/>
      <c r="AC98" s="12"/>
      <c r="AD98" s="12"/>
      <c r="AE98" s="14"/>
    </row>
    <row r="99" spans="1:31" x14ac:dyDescent="0.25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28"/>
      <c r="L99" s="28"/>
      <c r="M99" s="28"/>
      <c r="N99" s="28"/>
      <c r="O99" s="12"/>
      <c r="P99" s="12" t="str">
        <f t="shared" si="9"/>
        <v/>
      </c>
      <c r="Q99" s="12" t="str">
        <f t="shared" si="10"/>
        <v/>
      </c>
      <c r="R99" s="12" t="str">
        <f t="shared" si="11"/>
        <v/>
      </c>
      <c r="S99" s="13"/>
      <c r="T99" s="13"/>
      <c r="U99" s="13"/>
      <c r="V99" s="13"/>
      <c r="W99" s="12"/>
      <c r="X99" s="12"/>
      <c r="Y99" s="12"/>
      <c r="Z99" s="12"/>
      <c r="AA99" s="12"/>
      <c r="AB99" s="12"/>
      <c r="AC99" s="12"/>
      <c r="AD99" s="12"/>
      <c r="AE99" s="14"/>
    </row>
    <row r="100" spans="1:31" x14ac:dyDescent="0.25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28"/>
      <c r="L100" s="28"/>
      <c r="M100" s="28"/>
      <c r="N100" s="28"/>
      <c r="O100" s="12"/>
      <c r="P100" s="12" t="str">
        <f t="shared" si="9"/>
        <v/>
      </c>
      <c r="Q100" s="12" t="str">
        <f t="shared" si="10"/>
        <v/>
      </c>
      <c r="R100" s="12" t="str">
        <f t="shared" si="11"/>
        <v/>
      </c>
      <c r="S100" s="13"/>
      <c r="T100" s="13"/>
      <c r="U100" s="13"/>
      <c r="V100" s="13"/>
      <c r="W100" s="12"/>
      <c r="X100" s="12"/>
      <c r="Y100" s="12"/>
      <c r="Z100" s="12"/>
      <c r="AA100" s="12"/>
      <c r="AB100" s="12"/>
      <c r="AC100" s="12"/>
      <c r="AD100" s="12"/>
      <c r="AE100" s="14"/>
    </row>
    <row r="101" spans="1:31" x14ac:dyDescent="0.25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28"/>
      <c r="L101" s="28"/>
      <c r="M101" s="28"/>
      <c r="N101" s="28"/>
      <c r="O101" s="12"/>
      <c r="P101" s="12" t="str">
        <f t="shared" si="9"/>
        <v/>
      </c>
      <c r="Q101" s="12" t="str">
        <f t="shared" si="10"/>
        <v/>
      </c>
      <c r="R101" s="12" t="str">
        <f t="shared" si="11"/>
        <v/>
      </c>
      <c r="S101" s="13"/>
      <c r="T101" s="13"/>
      <c r="U101" s="13"/>
      <c r="V101" s="13"/>
      <c r="W101" s="12"/>
      <c r="X101" s="12"/>
      <c r="Y101" s="12"/>
      <c r="Z101" s="12"/>
      <c r="AA101" s="12"/>
      <c r="AB101" s="12"/>
      <c r="AC101" s="12"/>
      <c r="AD101" s="12"/>
      <c r="AE101" s="14"/>
    </row>
    <row r="102" spans="1:31" x14ac:dyDescent="0.25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28"/>
      <c r="L102" s="28"/>
      <c r="M102" s="28"/>
      <c r="N102" s="28"/>
      <c r="O102" s="12"/>
      <c r="P102" s="12" t="str">
        <f t="shared" si="9"/>
        <v/>
      </c>
      <c r="Q102" s="12" t="str">
        <f t="shared" si="10"/>
        <v/>
      </c>
      <c r="R102" s="12" t="str">
        <f t="shared" si="11"/>
        <v/>
      </c>
      <c r="S102" s="13"/>
      <c r="T102" s="13"/>
      <c r="U102" s="13"/>
      <c r="V102" s="13"/>
      <c r="W102" s="12"/>
      <c r="X102" s="12"/>
      <c r="Y102" s="12"/>
      <c r="Z102" s="12"/>
      <c r="AA102" s="12"/>
      <c r="AB102" s="12"/>
      <c r="AC102" s="12"/>
      <c r="AD102" s="12"/>
      <c r="AE102" s="14"/>
    </row>
    <row r="103" spans="1:31" x14ac:dyDescent="0.25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28"/>
      <c r="L103" s="28"/>
      <c r="M103" s="28"/>
      <c r="N103" s="28"/>
      <c r="O103" s="12"/>
      <c r="P103" s="12" t="str">
        <f t="shared" si="9"/>
        <v/>
      </c>
      <c r="Q103" s="12" t="str">
        <f t="shared" si="10"/>
        <v/>
      </c>
      <c r="R103" s="12" t="str">
        <f t="shared" si="11"/>
        <v/>
      </c>
      <c r="S103" s="13"/>
      <c r="T103" s="13"/>
      <c r="U103" s="13"/>
      <c r="V103" s="13"/>
      <c r="W103" s="12"/>
      <c r="X103" s="12"/>
      <c r="Y103" s="12"/>
      <c r="Z103" s="12"/>
      <c r="AA103" s="12"/>
      <c r="AB103" s="12"/>
      <c r="AC103" s="12"/>
      <c r="AD103" s="12"/>
      <c r="AE103" s="14"/>
    </row>
    <row r="104" spans="1:31" x14ac:dyDescent="0.25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28"/>
      <c r="L104" s="28"/>
      <c r="M104" s="28"/>
      <c r="N104" s="28"/>
      <c r="O104" s="12"/>
      <c r="P104" s="12" t="str">
        <f t="shared" si="9"/>
        <v/>
      </c>
      <c r="Q104" s="12" t="str">
        <f t="shared" si="10"/>
        <v/>
      </c>
      <c r="R104" s="12" t="str">
        <f t="shared" si="11"/>
        <v/>
      </c>
      <c r="S104" s="13"/>
      <c r="T104" s="13"/>
      <c r="U104" s="13"/>
      <c r="V104" s="13"/>
      <c r="W104" s="12"/>
      <c r="X104" s="12"/>
      <c r="Y104" s="12"/>
      <c r="Z104" s="12"/>
      <c r="AA104" s="12"/>
      <c r="AB104" s="12"/>
      <c r="AC104" s="12"/>
      <c r="AD104" s="12"/>
      <c r="AE104" s="14"/>
    </row>
    <row r="105" spans="1:31" x14ac:dyDescent="0.25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28"/>
      <c r="L105" s="28"/>
      <c r="M105" s="28"/>
      <c r="N105" s="28"/>
      <c r="O105" s="12"/>
      <c r="P105" s="12" t="str">
        <f t="shared" si="9"/>
        <v/>
      </c>
      <c r="Q105" s="12" t="str">
        <f t="shared" si="10"/>
        <v/>
      </c>
      <c r="R105" s="12" t="str">
        <f t="shared" si="11"/>
        <v/>
      </c>
      <c r="S105" s="13"/>
      <c r="T105" s="13"/>
      <c r="U105" s="13"/>
      <c r="V105" s="13"/>
      <c r="W105" s="12"/>
      <c r="X105" s="12"/>
      <c r="Y105" s="12"/>
      <c r="Z105" s="12"/>
      <c r="AA105" s="12"/>
      <c r="AB105" s="12"/>
      <c r="AC105" s="12"/>
      <c r="AD105" s="12"/>
      <c r="AE105" s="14"/>
    </row>
    <row r="106" spans="1:31" x14ac:dyDescent="0.25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28"/>
      <c r="L106" s="28"/>
      <c r="M106" s="28"/>
      <c r="N106" s="28"/>
      <c r="O106" s="12"/>
      <c r="P106" s="12" t="str">
        <f t="shared" si="9"/>
        <v/>
      </c>
      <c r="Q106" s="12" t="str">
        <f t="shared" si="10"/>
        <v/>
      </c>
      <c r="R106" s="12" t="str">
        <f t="shared" si="11"/>
        <v/>
      </c>
      <c r="S106" s="13"/>
      <c r="T106" s="13"/>
      <c r="U106" s="13"/>
      <c r="V106" s="13"/>
      <c r="W106" s="12"/>
      <c r="X106" s="12"/>
      <c r="Y106" s="12"/>
      <c r="Z106" s="12"/>
      <c r="AA106" s="12"/>
      <c r="AB106" s="12"/>
      <c r="AC106" s="12"/>
      <c r="AD106" s="12"/>
      <c r="AE106" s="14"/>
    </row>
    <row r="107" spans="1:31" x14ac:dyDescent="0.25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28"/>
      <c r="L107" s="28"/>
      <c r="M107" s="28"/>
      <c r="N107" s="28"/>
      <c r="O107" s="12"/>
      <c r="P107" s="12" t="str">
        <f t="shared" si="9"/>
        <v/>
      </c>
      <c r="Q107" s="12" t="str">
        <f t="shared" si="10"/>
        <v/>
      </c>
      <c r="R107" s="12" t="str">
        <f t="shared" si="11"/>
        <v/>
      </c>
      <c r="S107" s="13"/>
      <c r="T107" s="13"/>
      <c r="U107" s="13"/>
      <c r="V107" s="13"/>
      <c r="W107" s="12"/>
      <c r="X107" s="12"/>
      <c r="Y107" s="12"/>
      <c r="Z107" s="12"/>
      <c r="AA107" s="12"/>
      <c r="AB107" s="12"/>
      <c r="AC107" s="12"/>
      <c r="AD107" s="12"/>
      <c r="AE107" s="14"/>
    </row>
    <row r="108" spans="1:31" x14ac:dyDescent="0.25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28"/>
      <c r="L108" s="28"/>
      <c r="M108" s="28"/>
      <c r="N108" s="28"/>
      <c r="O108" s="12"/>
      <c r="P108" s="12" t="str">
        <f t="shared" si="9"/>
        <v/>
      </c>
      <c r="Q108" s="12" t="str">
        <f t="shared" si="10"/>
        <v/>
      </c>
      <c r="R108" s="12" t="str">
        <f t="shared" si="11"/>
        <v/>
      </c>
      <c r="S108" s="13"/>
      <c r="T108" s="13"/>
      <c r="U108" s="13"/>
      <c r="V108" s="13"/>
      <c r="W108" s="12"/>
      <c r="X108" s="12"/>
      <c r="Y108" s="12"/>
      <c r="Z108" s="12"/>
      <c r="AA108" s="12"/>
      <c r="AB108" s="12"/>
      <c r="AC108" s="12"/>
      <c r="AD108" s="12"/>
      <c r="AE108" s="14"/>
    </row>
    <row r="109" spans="1:31" x14ac:dyDescent="0.25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28"/>
      <c r="L109" s="28"/>
      <c r="M109" s="28"/>
      <c r="N109" s="28"/>
      <c r="O109" s="12"/>
      <c r="P109" s="12" t="str">
        <f t="shared" si="9"/>
        <v/>
      </c>
      <c r="Q109" s="12" t="str">
        <f t="shared" si="10"/>
        <v/>
      </c>
      <c r="R109" s="12" t="str">
        <f t="shared" si="11"/>
        <v/>
      </c>
      <c r="S109" s="13"/>
      <c r="T109" s="13"/>
      <c r="U109" s="13"/>
      <c r="V109" s="13"/>
      <c r="W109" s="12"/>
      <c r="X109" s="12"/>
      <c r="Y109" s="12"/>
      <c r="Z109" s="12"/>
      <c r="AA109" s="12"/>
      <c r="AB109" s="12"/>
      <c r="AC109" s="12"/>
      <c r="AD109" s="12"/>
      <c r="AE109" s="14"/>
    </row>
    <row r="110" spans="1:31" x14ac:dyDescent="0.25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28"/>
      <c r="L110" s="28"/>
      <c r="M110" s="28"/>
      <c r="N110" s="28"/>
      <c r="O110" s="12"/>
      <c r="P110" s="12" t="str">
        <f t="shared" si="9"/>
        <v/>
      </c>
      <c r="Q110" s="12" t="str">
        <f t="shared" si="10"/>
        <v/>
      </c>
      <c r="R110" s="12" t="str">
        <f t="shared" si="11"/>
        <v/>
      </c>
      <c r="S110" s="13"/>
      <c r="T110" s="13"/>
      <c r="U110" s="13"/>
      <c r="V110" s="13"/>
      <c r="W110" s="12"/>
      <c r="X110" s="12"/>
      <c r="Y110" s="12"/>
      <c r="Z110" s="12"/>
      <c r="AA110" s="12"/>
      <c r="AB110" s="12"/>
      <c r="AC110" s="12"/>
      <c r="AD110" s="12"/>
      <c r="AE110" s="14"/>
    </row>
    <row r="111" spans="1:31" x14ac:dyDescent="0.25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28"/>
      <c r="L111" s="28"/>
      <c r="M111" s="28"/>
      <c r="N111" s="28"/>
      <c r="O111" s="12"/>
      <c r="P111" s="12" t="str">
        <f t="shared" si="9"/>
        <v/>
      </c>
      <c r="Q111" s="12" t="str">
        <f t="shared" si="10"/>
        <v/>
      </c>
      <c r="R111" s="12" t="str">
        <f t="shared" si="11"/>
        <v/>
      </c>
      <c r="S111" s="13"/>
      <c r="T111" s="13"/>
      <c r="U111" s="13"/>
      <c r="V111" s="13"/>
      <c r="W111" s="12"/>
      <c r="X111" s="12"/>
      <c r="Y111" s="12"/>
      <c r="Z111" s="12"/>
      <c r="AA111" s="12"/>
      <c r="AB111" s="12"/>
      <c r="AC111" s="12"/>
      <c r="AD111" s="12"/>
      <c r="AE111" s="14"/>
    </row>
    <row r="112" spans="1:31" x14ac:dyDescent="0.25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28"/>
      <c r="L112" s="28"/>
      <c r="M112" s="28"/>
      <c r="N112" s="28"/>
      <c r="O112" s="12"/>
      <c r="P112" s="12" t="str">
        <f t="shared" si="9"/>
        <v/>
      </c>
      <c r="Q112" s="12" t="str">
        <f t="shared" si="10"/>
        <v/>
      </c>
      <c r="R112" s="12" t="str">
        <f t="shared" si="11"/>
        <v/>
      </c>
      <c r="S112" s="13"/>
      <c r="T112" s="13"/>
      <c r="U112" s="13"/>
      <c r="V112" s="13"/>
      <c r="W112" s="12"/>
      <c r="X112" s="12"/>
      <c r="Y112" s="12"/>
      <c r="Z112" s="12"/>
      <c r="AA112" s="12"/>
      <c r="AB112" s="12"/>
      <c r="AC112" s="12"/>
      <c r="AD112" s="12"/>
      <c r="AE112" s="14"/>
    </row>
    <row r="113" spans="1:31" x14ac:dyDescent="0.25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2"/>
      <c r="P113" s="12"/>
      <c r="Q113" s="12"/>
      <c r="R113" s="12"/>
      <c r="S113" s="13"/>
      <c r="T113" s="13"/>
      <c r="U113" s="13"/>
      <c r="V113" s="13"/>
      <c r="W113" s="12"/>
      <c r="X113" s="12"/>
      <c r="Y113" s="12"/>
      <c r="Z113" s="12"/>
      <c r="AA113" s="12"/>
      <c r="AB113" s="12"/>
      <c r="AC113" s="12"/>
      <c r="AD113" s="12"/>
      <c r="AE113" s="14"/>
    </row>
    <row r="114" spans="1:31" ht="15.75" thickBot="1" x14ac:dyDescent="0.3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3"/>
      <c r="L114" s="23"/>
      <c r="M114" s="23"/>
      <c r="N114" s="23"/>
      <c r="O114" s="22"/>
      <c r="P114" s="22"/>
      <c r="Q114" s="22"/>
      <c r="R114" s="22"/>
      <c r="S114" s="23"/>
      <c r="T114" s="23"/>
      <c r="U114" s="23"/>
      <c r="V114" s="23"/>
      <c r="W114" s="22"/>
      <c r="X114" s="22"/>
      <c r="Y114" s="22"/>
      <c r="Z114" s="22"/>
      <c r="AA114" s="22"/>
      <c r="AB114" s="22"/>
      <c r="AC114" s="22"/>
      <c r="AD114" s="22"/>
      <c r="AE114" s="24"/>
    </row>
  </sheetData>
  <sheetProtection password="FE4E" sheet="1" objects="1" scenarios="1" autoFilter="0" pivotTables="0"/>
  <mergeCells count="22">
    <mergeCell ref="AA12:AD13"/>
    <mergeCell ref="AA14:AD14"/>
    <mergeCell ref="S12:V13"/>
    <mergeCell ref="S14:V14"/>
    <mergeCell ref="K12:N13"/>
    <mergeCell ref="K14:N14"/>
    <mergeCell ref="A1:AE3"/>
    <mergeCell ref="A4:AE4"/>
    <mergeCell ref="D8:E8"/>
    <mergeCell ref="D9:E9"/>
    <mergeCell ref="D7:E7"/>
    <mergeCell ref="G6:H6"/>
    <mergeCell ref="E22:G22"/>
    <mergeCell ref="A21:B21"/>
    <mergeCell ref="E21:H21"/>
    <mergeCell ref="B23:C23"/>
    <mergeCell ref="B24:C24"/>
    <mergeCell ref="A15:B15"/>
    <mergeCell ref="A6:C6"/>
    <mergeCell ref="E15:H15"/>
    <mergeCell ref="E17:G17"/>
    <mergeCell ref="E16:G16"/>
  </mergeCells>
  <dataValidations count="1">
    <dataValidation type="list" allowBlank="1" showInputMessage="1" showErrorMessage="1" sqref="I7:I8">
      <formula1>"DIPAKAI,TIDAK DIPAKAI"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I16 I17 C16 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37"/>
  <sheetViews>
    <sheetView view="pageBreakPreview" topLeftCell="G331" zoomScaleNormal="40" zoomScaleSheetLayoutView="100" workbookViewId="0">
      <selection activeCell="G324" sqref="G324:G335"/>
    </sheetView>
  </sheetViews>
  <sheetFormatPr defaultRowHeight="15" x14ac:dyDescent="0.25"/>
  <cols>
    <col min="1" max="1" width="94" hidden="1" customWidth="1"/>
    <col min="2" max="2" width="22.28515625" hidden="1" customWidth="1"/>
    <col min="3" max="3" width="62.7109375" hidden="1" customWidth="1"/>
    <col min="4" max="4" width="13.7109375" hidden="1" customWidth="1"/>
    <col min="5" max="6" width="9.140625" hidden="1" customWidth="1"/>
    <col min="7" max="7" width="97.85546875" customWidth="1"/>
    <col min="8" max="8" width="11.140625" bestFit="1" customWidth="1"/>
  </cols>
  <sheetData>
    <row r="1" spans="1:8" x14ac:dyDescent="0.25">
      <c r="A1" t="s">
        <v>41</v>
      </c>
      <c r="G1" s="2" t="str">
        <f t="shared" ref="G1:G64" si="0">A1&amp;B1&amp;C1&amp;D1&amp;E1&amp;F1</f>
        <v>/ip firewall layer7-protocol</v>
      </c>
      <c r="H1" s="100">
        <v>1</v>
      </c>
    </row>
    <row r="2" spans="1:8" x14ac:dyDescent="0.25">
      <c r="A2" t="s">
        <v>39</v>
      </c>
      <c r="G2" s="2" t="str">
        <f t="shared" si="0"/>
        <v>add name=speedtest regexp="^.+(speedtest).*\\\$"</v>
      </c>
      <c r="H2" s="100"/>
    </row>
    <row r="3" spans="1:8" x14ac:dyDescent="0.25">
      <c r="A3" t="s">
        <v>40</v>
      </c>
      <c r="G3" s="2" t="str">
        <f t="shared" si="0"/>
        <v>add name=streaming regexp="^.+(.youtube.|ytimg|googlevideo.com|youtu.be).*\$"</v>
      </c>
      <c r="H3" s="100"/>
    </row>
    <row r="4" spans="1:8" x14ac:dyDescent="0.25">
      <c r="G4" s="2" t="str">
        <f t="shared" si="0"/>
        <v/>
      </c>
      <c r="H4" s="100"/>
    </row>
    <row r="5" spans="1:8" x14ac:dyDescent="0.25">
      <c r="A5" s="46" t="s">
        <v>8</v>
      </c>
      <c r="B5" s="46"/>
      <c r="C5" s="46"/>
      <c r="D5" s="46"/>
      <c r="E5" s="46"/>
      <c r="F5" s="46"/>
      <c r="G5" s="2" t="str">
        <f t="shared" si="0"/>
        <v>/ip firewall mangle</v>
      </c>
      <c r="H5" s="100"/>
    </row>
    <row r="6" spans="1:8" x14ac:dyDescent="0.25">
      <c r="A6" s="46" t="s">
        <v>9</v>
      </c>
      <c r="B6" s="46"/>
      <c r="C6" s="46"/>
      <c r="D6" s="46"/>
      <c r="E6" s="46"/>
      <c r="F6" s="46"/>
      <c r="G6" s="2" t="str">
        <f t="shared" si="0"/>
        <v>add action=mark-connection chain=prerouting comment="TOTAL ALL" \</v>
      </c>
      <c r="H6" s="100"/>
    </row>
    <row r="7" spans="1:8" x14ac:dyDescent="0.25">
      <c r="A7" s="46" t="s">
        <v>128</v>
      </c>
      <c r="B7" s="46"/>
      <c r="C7" s="46"/>
      <c r="D7" s="46"/>
      <c r="E7" s="46"/>
      <c r="F7" s="46"/>
      <c r="G7" s="2" t="str">
        <f t="shared" si="0"/>
        <v xml:space="preserve">    dst-address-list="!IP MENGGUNAKAN PORT RANDOM" new-connection-mark=\</v>
      </c>
      <c r="H7" s="100"/>
    </row>
    <row r="8" spans="1:8" x14ac:dyDescent="0.25">
      <c r="A8" s="46" t="s">
        <v>129</v>
      </c>
      <c r="B8" s="46"/>
      <c r="C8" s="46"/>
      <c r="D8" s="46"/>
      <c r="E8" s="46"/>
      <c r="F8" s="46"/>
      <c r="G8" s="2" t="str">
        <f t="shared" si="0"/>
        <v xml:space="preserve">    "TOTAL ALL" passthrough=yes protocol=!icmp src-address-list=lokal</v>
      </c>
      <c r="H8" s="100"/>
    </row>
    <row r="9" spans="1:8" x14ac:dyDescent="0.25">
      <c r="A9" s="46" t="s">
        <v>10</v>
      </c>
      <c r="B9" s="46"/>
      <c r="C9" s="46"/>
      <c r="D9" s="46"/>
      <c r="E9" s="46"/>
      <c r="F9" s="46"/>
      <c r="G9" s="2" t="str">
        <f t="shared" si="0"/>
        <v>add action=mark-packet chain=forward connection-mark="TOTAL ALL" \</v>
      </c>
      <c r="H9" s="100"/>
    </row>
    <row r="10" spans="1:8" x14ac:dyDescent="0.25">
      <c r="A10" s="46" t="s">
        <v>97</v>
      </c>
      <c r="B10" s="46" t="str">
        <f>Input!A8</f>
        <v>ether1-INTERNET</v>
      </c>
      <c r="C10" s="46" t="s">
        <v>139</v>
      </c>
      <c r="D10" s="46"/>
      <c r="E10" s="46"/>
      <c r="F10" s="46"/>
      <c r="G10" s="2" t="str">
        <f t="shared" si="0"/>
        <v xml:space="preserve">    dst-address-list=lokal in-interface="ether1-INTERNET" new-packet-mark=\</v>
      </c>
      <c r="H10" s="100"/>
    </row>
    <row r="11" spans="1:8" x14ac:dyDescent="0.25">
      <c r="A11" s="46" t="s">
        <v>130</v>
      </c>
      <c r="B11" s="46"/>
      <c r="C11" s="46"/>
      <c r="D11" s="46"/>
      <c r="E11" s="46"/>
      <c r="F11" s="46"/>
      <c r="G11" s="2" t="str">
        <f t="shared" si="0"/>
        <v xml:space="preserve">    "DOWNLOAD ALL ISP1" passthrough=yes protocol=!icmp src-address-list=\</v>
      </c>
      <c r="H11" s="100"/>
    </row>
    <row r="12" spans="1:8" x14ac:dyDescent="0.25">
      <c r="A12" s="46" t="s">
        <v>131</v>
      </c>
      <c r="B12" s="46"/>
      <c r="C12" s="46"/>
      <c r="D12" s="46"/>
      <c r="E12" s="46"/>
      <c r="F12" s="46"/>
      <c r="G12" s="2" t="str">
        <f t="shared" si="0"/>
        <v xml:space="preserve">    "!IP MENGGUNAKAN PORT RANDOM"</v>
      </c>
      <c r="H12" s="100"/>
    </row>
    <row r="13" spans="1:8" x14ac:dyDescent="0.25">
      <c r="A13" s="46" t="s">
        <v>10</v>
      </c>
      <c r="B13" s="46"/>
      <c r="C13" s="46"/>
      <c r="D13" s="46"/>
      <c r="E13" s="46"/>
      <c r="F13" s="46"/>
      <c r="G13" s="2" t="str">
        <f t="shared" si="0"/>
        <v>add action=mark-packet chain=forward connection-mark="TOTAL ALL" \</v>
      </c>
      <c r="H13" s="100"/>
    </row>
    <row r="14" spans="1:8" x14ac:dyDescent="0.25">
      <c r="A14" s="46" t="s">
        <v>132</v>
      </c>
      <c r="B14" s="46"/>
      <c r="C14" s="46"/>
      <c r="D14" s="46"/>
      <c r="E14" s="46"/>
      <c r="F14" s="46"/>
      <c r="G14" s="2" t="str">
        <f t="shared" si="0"/>
        <v xml:space="preserve">    dst-address-list="!IP MENGGUNAKAN PORT RANDOM" new-packet-mark=\</v>
      </c>
      <c r="H14" s="100"/>
    </row>
    <row r="15" spans="1:8" x14ac:dyDescent="0.25">
      <c r="A15" s="46" t="s">
        <v>140</v>
      </c>
      <c r="B15" s="46" t="str">
        <f>Input!A8</f>
        <v>ether1-INTERNET</v>
      </c>
      <c r="C15" s="46" t="s">
        <v>141</v>
      </c>
      <c r="D15" s="46"/>
      <c r="E15" s="46"/>
      <c r="F15" s="46"/>
      <c r="G15" s="2" t="str">
        <f t="shared" si="0"/>
        <v xml:space="preserve">    "UPLUAD ALL ISP1" out-interface="ether1-INTERNET" passthrough=yes protocol=\</v>
      </c>
      <c r="H15" s="100"/>
    </row>
    <row r="16" spans="1:8" x14ac:dyDescent="0.25">
      <c r="A16" s="46" t="s">
        <v>133</v>
      </c>
      <c r="B16" s="46"/>
      <c r="C16" s="46"/>
      <c r="D16" s="46"/>
      <c r="E16" s="46"/>
      <c r="F16" s="46"/>
      <c r="G16" s="2" t="str">
        <f t="shared" si="0"/>
        <v xml:space="preserve">    !icmp src-address-list=lokal</v>
      </c>
      <c r="H16" s="100"/>
    </row>
    <row r="17" spans="1:8" x14ac:dyDescent="0.25">
      <c r="A17" s="46" t="s">
        <v>11</v>
      </c>
      <c r="B17" s="46"/>
      <c r="C17" s="46"/>
      <c r="D17" s="46"/>
      <c r="E17" s="46"/>
      <c r="F17" s="46"/>
      <c r="G17" s="2" t="str">
        <f t="shared" si="0"/>
        <v>add action=add-dst-to-address-list address-list="IP MENGGUNAKAN PORT RANDOM" \</v>
      </c>
      <c r="H17" s="100"/>
    </row>
    <row r="18" spans="1:8" x14ac:dyDescent="0.25">
      <c r="A18" s="46" t="s">
        <v>12</v>
      </c>
      <c r="B18" s="46"/>
      <c r="C18" s="46"/>
      <c r="D18" s="46"/>
      <c r="E18" s="46"/>
      <c r="F18" s="46"/>
      <c r="G18" s="2" t="str">
        <f t="shared" si="0"/>
        <v xml:space="preserve">    address-list-timeout=1m chain=prerouting comment=GAME dst-address-list=\</v>
      </c>
      <c r="H18" s="100"/>
    </row>
    <row r="19" spans="1:8" x14ac:dyDescent="0.25">
      <c r="A19" s="46" t="s">
        <v>13</v>
      </c>
      <c r="B19" s="46"/>
      <c r="C19" s="46"/>
      <c r="D19" s="46"/>
      <c r="E19" s="46"/>
      <c r="F19" s="46"/>
      <c r="G19" s="2" t="str">
        <f t="shared" si="0"/>
        <v xml:space="preserve">    !kecuali dst-port=\</v>
      </c>
      <c r="H19" s="100"/>
    </row>
    <row r="20" spans="1:8" x14ac:dyDescent="0.25">
      <c r="A20" s="46" t="s">
        <v>243</v>
      </c>
      <c r="B20" s="46"/>
      <c r="C20" s="46"/>
      <c r="D20" s="46"/>
      <c r="E20" s="46"/>
      <c r="F20" s="46"/>
      <c r="G20" s="2" t="str">
        <f t="shared" si="0"/>
        <v xml:space="preserve">    !21,22,23,81,88,5060,843,182,8777,1935,53,8000-8081,443,80 protocol=tcp \</v>
      </c>
      <c r="H20" s="100"/>
    </row>
    <row r="21" spans="1:8" x14ac:dyDescent="0.25">
      <c r="A21" s="46" t="s">
        <v>134</v>
      </c>
      <c r="B21" s="46"/>
      <c r="C21" s="46"/>
      <c r="D21" s="46"/>
      <c r="E21" s="46"/>
      <c r="F21" s="46"/>
      <c r="G21" s="2" t="str">
        <f t="shared" si="0"/>
        <v xml:space="preserve">    src-address-list=lokal</v>
      </c>
      <c r="H21" s="100"/>
    </row>
    <row r="22" spans="1:8" x14ac:dyDescent="0.25">
      <c r="A22" s="46" t="s">
        <v>11</v>
      </c>
      <c r="B22" s="46"/>
      <c r="C22" s="46"/>
      <c r="D22" s="46"/>
      <c r="E22" s="46"/>
      <c r="F22" s="46"/>
      <c r="G22" s="2" t="str">
        <f t="shared" si="0"/>
        <v>add action=add-dst-to-address-list address-list="IP MENGGUNAKAN PORT RANDOM" \</v>
      </c>
      <c r="H22" s="100"/>
    </row>
    <row r="23" spans="1:8" x14ac:dyDescent="0.25">
      <c r="A23" s="46" t="s">
        <v>14</v>
      </c>
      <c r="B23" s="46"/>
      <c r="C23" s="46"/>
      <c r="D23" s="46"/>
      <c r="E23" s="46"/>
      <c r="F23" s="46"/>
      <c r="G23" s="2" t="str">
        <f t="shared" si="0"/>
        <v xml:space="preserve">    address-list-timeout=1m chain=prerouting dst-address-list=!kecuali \</v>
      </c>
      <c r="H23" s="100"/>
    </row>
    <row r="24" spans="1:8" x14ac:dyDescent="0.25">
      <c r="A24" s="46" t="s">
        <v>244</v>
      </c>
      <c r="B24" s="46"/>
      <c r="C24" s="46"/>
      <c r="D24" s="46"/>
      <c r="E24" s="46"/>
      <c r="F24" s="46"/>
      <c r="G24" s="2" t="str">
        <f t="shared" si="0"/>
        <v xml:space="preserve">    dst-port=!21,22,23,81,88,5060,843,182,8777,1935,53,8000-8081,443,80 \</v>
      </c>
      <c r="H24" s="100"/>
    </row>
    <row r="25" spans="1:8" x14ac:dyDescent="0.25">
      <c r="A25" s="46" t="s">
        <v>135</v>
      </c>
      <c r="B25" s="46"/>
      <c r="C25" s="46"/>
      <c r="D25" s="46"/>
      <c r="E25" s="46"/>
      <c r="F25" s="46"/>
      <c r="G25" s="2" t="str">
        <f t="shared" si="0"/>
        <v xml:space="preserve">    protocol=udp src-address-list=lokal</v>
      </c>
      <c r="H25" s="100"/>
    </row>
    <row r="26" spans="1:8" x14ac:dyDescent="0.25">
      <c r="A26" s="46" t="s">
        <v>93</v>
      </c>
      <c r="B26" s="46"/>
      <c r="C26" s="46"/>
      <c r="D26" s="46"/>
      <c r="E26" s="46"/>
      <c r="F26" s="46"/>
      <c r="G26" s="2" t="str">
        <f t="shared" si="0"/>
        <v>add action=mark-packet chain=forward dst-address-list=lokal in-interface=\</v>
      </c>
      <c r="H26" s="100"/>
    </row>
    <row r="27" spans="1:8" x14ac:dyDescent="0.25">
      <c r="A27" s="46" t="s">
        <v>35</v>
      </c>
      <c r="B27" s="46" t="str">
        <f>Input!A8</f>
        <v>ether1-INTERNET</v>
      </c>
      <c r="C27" s="46" t="s">
        <v>142</v>
      </c>
      <c r="D27" s="46"/>
      <c r="E27" s="46"/>
      <c r="F27" s="46"/>
      <c r="G27" s="2" t="str">
        <f t="shared" si="0"/>
        <v xml:space="preserve">    "ether1-INTERNET" new-packet-mark="PORT SELAIN PORT UMUM(GAME) DOWN ISP1" \</v>
      </c>
      <c r="H27" s="100"/>
    </row>
    <row r="28" spans="1:8" x14ac:dyDescent="0.25">
      <c r="A28" s="46" t="s">
        <v>136</v>
      </c>
      <c r="B28" s="46"/>
      <c r="C28" s="46"/>
      <c r="D28" s="46"/>
      <c r="E28" s="46"/>
      <c r="F28" s="46"/>
      <c r="G28" s="2" t="str">
        <f t="shared" si="0"/>
        <v xml:space="preserve">    passthrough=yes src-address-list="IP MENGGUNAKAN PORT RANDOM"</v>
      </c>
      <c r="H28" s="100"/>
    </row>
    <row r="29" spans="1:8" x14ac:dyDescent="0.25">
      <c r="A29" s="46" t="s">
        <v>137</v>
      </c>
      <c r="B29" s="46"/>
      <c r="C29" s="46"/>
      <c r="D29" s="46"/>
      <c r="E29" s="46"/>
      <c r="F29" s="46"/>
      <c r="G29" s="2" t="str">
        <f t="shared" si="0"/>
        <v>add action=mark-packet chain=forward dst-address-list=\</v>
      </c>
      <c r="H29" s="100"/>
    </row>
    <row r="30" spans="1:8" x14ac:dyDescent="0.25">
      <c r="A30" s="46" t="s">
        <v>138</v>
      </c>
      <c r="B30" s="46"/>
      <c r="C30" s="46"/>
      <c r="D30" s="46"/>
      <c r="E30" s="46"/>
      <c r="F30" s="46"/>
      <c r="G30" s="2" t="str">
        <f t="shared" si="0"/>
        <v xml:space="preserve">    "IP MENGGUNAKAN PORT RANDOM" new-packet-mark=\</v>
      </c>
      <c r="H30" s="100"/>
    </row>
    <row r="31" spans="1:8" x14ac:dyDescent="0.25">
      <c r="A31" s="46" t="s">
        <v>33</v>
      </c>
      <c r="B31" s="46" t="str">
        <f>Input!A8</f>
        <v>ether1-INTERNET</v>
      </c>
      <c r="C31" s="46" t="s">
        <v>32</v>
      </c>
      <c r="D31" s="46"/>
      <c r="E31" s="46"/>
      <c r="F31" s="46"/>
      <c r="G31" s="2" t="str">
        <f t="shared" si="0"/>
        <v xml:space="preserve">    "PORT SELAIN PORT UMUM(GAME) UP ISP1" out-interface="ether1-INTERNET" \</v>
      </c>
      <c r="H31" s="100"/>
    </row>
    <row r="32" spans="1:8" x14ac:dyDescent="0.25">
      <c r="A32" s="46" t="s">
        <v>95</v>
      </c>
      <c r="B32" s="46"/>
      <c r="C32" s="46"/>
      <c r="D32" s="46"/>
      <c r="E32" s="46"/>
      <c r="F32" s="46"/>
      <c r="G32" s="2" t="str">
        <f t="shared" si="0"/>
        <v xml:space="preserve">    passthrough=yes src-address-list=lokal</v>
      </c>
      <c r="H32" s="100"/>
    </row>
    <row r="33" spans="1:8" x14ac:dyDescent="0.25">
      <c r="A33" s="46" t="s">
        <v>15</v>
      </c>
      <c r="B33" s="46"/>
      <c r="C33" s="46"/>
      <c r="D33" s="46"/>
      <c r="E33" s="46"/>
      <c r="F33" s="46"/>
      <c r="G33" s="2" t="str">
        <f t="shared" si="0"/>
        <v>add action=add-dst-to-address-list address-list="PORT BERAT" \</v>
      </c>
      <c r="H33" s="100"/>
    </row>
    <row r="34" spans="1:8" x14ac:dyDescent="0.25">
      <c r="A34" s="46" t="s">
        <v>16</v>
      </c>
      <c r="B34" s="46"/>
      <c r="C34" s="46"/>
      <c r="D34" s="46"/>
      <c r="E34" s="46"/>
      <c r="F34" s="46"/>
      <c r="G34" s="2" t="str">
        <f t="shared" si="0"/>
        <v xml:space="preserve">    address-list-timeout=59m chain=prerouting comment="PORT RANDOM BERAT" \</v>
      </c>
      <c r="H34" s="100"/>
    </row>
    <row r="35" spans="1:8" x14ac:dyDescent="0.25">
      <c r="A35" s="46" t="s">
        <v>17</v>
      </c>
      <c r="B35" s="46"/>
      <c r="C35" s="46"/>
      <c r="D35" s="46"/>
      <c r="E35" s="46"/>
      <c r="F35" s="46"/>
      <c r="G35" s="2" t="str">
        <f t="shared" si="0"/>
        <v xml:space="preserve">    connection-rate=1M-999M dst-address-list="IP MENGGUNAKAN PORT RANDOM" \</v>
      </c>
      <c r="H35" s="100"/>
    </row>
    <row r="36" spans="1:8" x14ac:dyDescent="0.25">
      <c r="A36" s="46" t="s">
        <v>134</v>
      </c>
      <c r="B36" s="46"/>
      <c r="C36" s="46"/>
      <c r="D36" s="46"/>
      <c r="E36" s="46"/>
      <c r="F36" s="46"/>
      <c r="G36" s="2" t="str">
        <f t="shared" si="0"/>
        <v xml:space="preserve">    src-address-list=lokal</v>
      </c>
      <c r="H36" s="100"/>
    </row>
    <row r="37" spans="1:8" x14ac:dyDescent="0.25">
      <c r="A37" s="46" t="s">
        <v>15</v>
      </c>
      <c r="B37" s="46"/>
      <c r="C37" s="46"/>
      <c r="D37" s="46"/>
      <c r="E37" s="46"/>
      <c r="F37" s="46"/>
      <c r="G37" s="2" t="str">
        <f t="shared" si="0"/>
        <v>add action=add-dst-to-address-list address-list="PORT BERAT" \</v>
      </c>
      <c r="H37" s="100"/>
    </row>
    <row r="38" spans="1:8" x14ac:dyDescent="0.25">
      <c r="A38" s="46" t="s">
        <v>18</v>
      </c>
      <c r="B38" s="46"/>
      <c r="C38" s="46"/>
      <c r="D38" s="46"/>
      <c r="E38" s="46"/>
      <c r="F38" s="46"/>
      <c r="G38" s="2" t="str">
        <f t="shared" si="0"/>
        <v xml:space="preserve">    address-list-timeout=59m chain=prerouting connection-bytes=\</v>
      </c>
      <c r="H38" s="100"/>
    </row>
    <row r="39" spans="1:8" x14ac:dyDescent="0.25">
      <c r="A39" s="46" t="s">
        <v>19</v>
      </c>
      <c r="B39" s="46"/>
      <c r="C39" s="46"/>
      <c r="D39" s="46"/>
      <c r="E39" s="46"/>
      <c r="F39" s="46"/>
      <c r="G39" s="2" t="str">
        <f t="shared" si="0"/>
        <v xml:space="preserve">    10000000-999000000 dst-address-list="IP MENGGUNAKAN PORT RANDOM" \</v>
      </c>
      <c r="H39" s="100"/>
    </row>
    <row r="40" spans="1:8" x14ac:dyDescent="0.25">
      <c r="A40" s="46" t="s">
        <v>134</v>
      </c>
      <c r="B40" s="46"/>
      <c r="C40" s="46"/>
      <c r="D40" s="46"/>
      <c r="E40" s="46"/>
      <c r="F40" s="46"/>
      <c r="G40" s="2" t="str">
        <f t="shared" si="0"/>
        <v xml:space="preserve">    src-address-list=lokal</v>
      </c>
      <c r="H40" s="100"/>
    </row>
    <row r="41" spans="1:8" x14ac:dyDescent="0.25">
      <c r="A41" s="46" t="s">
        <v>93</v>
      </c>
      <c r="B41" s="46"/>
      <c r="C41" s="46"/>
      <c r="D41" s="46"/>
      <c r="E41" s="46"/>
      <c r="F41" s="46"/>
      <c r="G41" s="2" t="str">
        <f t="shared" si="0"/>
        <v>add action=mark-packet chain=forward dst-address-list=lokal in-interface=\</v>
      </c>
      <c r="H41" s="100"/>
    </row>
    <row r="42" spans="1:8" x14ac:dyDescent="0.25">
      <c r="A42" s="46" t="s">
        <v>35</v>
      </c>
      <c r="B42" s="46" t="str">
        <f>Input!A8</f>
        <v>ether1-INTERNET</v>
      </c>
      <c r="C42" s="46" t="s">
        <v>252</v>
      </c>
      <c r="D42" s="46"/>
      <c r="E42" s="46"/>
      <c r="F42" s="46"/>
      <c r="G42" s="2" t="str">
        <f t="shared" si="0"/>
        <v xml:space="preserve">    "ether1-INTERNET" new-packet-mark="PORT BERAT DOWN ISP1" passthrough=no \</v>
      </c>
      <c r="H42" s="100"/>
    </row>
    <row r="43" spans="1:8" x14ac:dyDescent="0.25">
      <c r="A43" s="46" t="s">
        <v>245</v>
      </c>
      <c r="B43" s="46"/>
      <c r="C43" s="46"/>
      <c r="D43" s="46"/>
      <c r="E43" s="46"/>
      <c r="F43" s="46"/>
      <c r="G43" s="2" t="str">
        <f t="shared" si="0"/>
        <v xml:space="preserve">    src-address-list="PORT BERAT"</v>
      </c>
      <c r="H43" s="100"/>
    </row>
    <row r="44" spans="1:8" x14ac:dyDescent="0.25">
      <c r="A44" s="46" t="s">
        <v>20</v>
      </c>
      <c r="B44" s="46"/>
      <c r="C44" s="46"/>
      <c r="D44" s="46"/>
      <c r="E44" s="46"/>
      <c r="F44" s="46"/>
      <c r="G44" s="2" t="str">
        <f t="shared" si="0"/>
        <v>add action=mark-packet chain=forward dst-address-list="PORT BERAT" \</v>
      </c>
      <c r="H44" s="100"/>
    </row>
    <row r="45" spans="1:8" x14ac:dyDescent="0.25">
      <c r="A45" s="46" t="s">
        <v>34</v>
      </c>
      <c r="B45" s="46" t="str">
        <f>Input!A8</f>
        <v>ether1-INTERNET</v>
      </c>
      <c r="C45" s="46" t="s">
        <v>32</v>
      </c>
      <c r="D45" s="46"/>
      <c r="E45" s="46"/>
      <c r="F45" s="46"/>
      <c r="G45" s="2" t="str">
        <f t="shared" si="0"/>
        <v xml:space="preserve">    new-packet-mark="PORT BERAT UP ISP1" out-interface="ether1-INTERNET" \</v>
      </c>
      <c r="H45" s="100"/>
    </row>
    <row r="46" spans="1:8" x14ac:dyDescent="0.25">
      <c r="A46" s="46" t="s">
        <v>246</v>
      </c>
      <c r="B46" s="46"/>
      <c r="C46" s="46"/>
      <c r="D46" s="46"/>
      <c r="E46" s="46"/>
      <c r="F46" s="46"/>
      <c r="G46" s="2" t="str">
        <f t="shared" si="0"/>
        <v xml:space="preserve">    passthrough=no src-address-list=lokal</v>
      </c>
      <c r="H46" s="100"/>
    </row>
    <row r="47" spans="1:8" x14ac:dyDescent="0.25">
      <c r="A47" s="46" t="s">
        <v>21</v>
      </c>
      <c r="B47" s="46"/>
      <c r="C47" s="46"/>
      <c r="D47" s="46"/>
      <c r="E47" s="46"/>
      <c r="F47" s="46"/>
      <c r="G47" s="2" t="str">
        <f t="shared" si="0"/>
        <v>add action=mark-connection chain=prerouting comment=ICMP new-connection-mark=\</v>
      </c>
      <c r="H47" s="100"/>
    </row>
    <row r="48" spans="1:8" x14ac:dyDescent="0.25">
      <c r="A48" s="46" t="s">
        <v>22</v>
      </c>
      <c r="B48" s="46"/>
      <c r="C48" s="46"/>
      <c r="D48" s="46"/>
      <c r="E48" s="46"/>
      <c r="F48" s="46"/>
      <c r="G48" s="2" t="str">
        <f t="shared" si="0"/>
        <v xml:space="preserve">    ICMP passthrough=yes protocol=icmp</v>
      </c>
      <c r="H48" s="100"/>
    </row>
    <row r="49" spans="1:8" x14ac:dyDescent="0.25">
      <c r="A49" s="46" t="s">
        <v>23</v>
      </c>
      <c r="B49" s="46"/>
      <c r="C49" s="46"/>
      <c r="D49" s="46"/>
      <c r="E49" s="46"/>
      <c r="F49" s="46"/>
      <c r="G49" s="2" t="str">
        <f t="shared" si="0"/>
        <v>add action=mark-packet chain=forward connection-mark=ICMP in-interface=\</v>
      </c>
      <c r="H49" s="100"/>
    </row>
    <row r="50" spans="1:8" x14ac:dyDescent="0.25">
      <c r="A50" s="46" t="s">
        <v>35</v>
      </c>
      <c r="B50" s="46" t="str">
        <f>Input!A8</f>
        <v>ether1-INTERNET</v>
      </c>
      <c r="C50" s="46" t="s">
        <v>253</v>
      </c>
      <c r="D50" s="46"/>
      <c r="E50" s="46"/>
      <c r="F50" s="46"/>
      <c r="G50" s="2" t="str">
        <f t="shared" si="0"/>
        <v xml:space="preserve">    "ether1-INTERNET" new-packet-mark="ICMP DOWN ISP1" passthrough=no</v>
      </c>
      <c r="H50" s="100"/>
    </row>
    <row r="51" spans="1:8" x14ac:dyDescent="0.25">
      <c r="A51" s="46" t="s">
        <v>24</v>
      </c>
      <c r="B51" s="46"/>
      <c r="C51" s="46"/>
      <c r="D51" s="46"/>
      <c r="E51" s="46"/>
      <c r="F51" s="46"/>
      <c r="G51" s="2" t="str">
        <f t="shared" si="0"/>
        <v>add action=mark-packet chain=forward connection-mark=ICMP new-packet-mark=\</v>
      </c>
      <c r="H51" s="100"/>
    </row>
    <row r="52" spans="1:8" x14ac:dyDescent="0.25">
      <c r="A52" s="46" t="s">
        <v>36</v>
      </c>
      <c r="B52" s="46" t="str">
        <f>Input!A8</f>
        <v>ether1-INTERNET</v>
      </c>
      <c r="C52" s="46" t="s">
        <v>254</v>
      </c>
      <c r="D52" s="46"/>
      <c r="E52" s="46"/>
      <c r="F52" s="46"/>
      <c r="G52" s="2" t="str">
        <f t="shared" si="0"/>
        <v xml:space="preserve">    "ICMP UP ISP1" out-interface="ether1-INTERNET" passthrough=no</v>
      </c>
      <c r="H52" s="100"/>
    </row>
    <row r="53" spans="1:8" x14ac:dyDescent="0.25">
      <c r="A53" s="46" t="s">
        <v>25</v>
      </c>
      <c r="B53" s="46"/>
      <c r="C53" s="46"/>
      <c r="D53" s="46"/>
      <c r="E53" s="46"/>
      <c r="F53" s="46"/>
      <c r="G53" s="2" t="str">
        <f t="shared" si="0"/>
        <v>add action=mark-connection chain=prerouting comment=SPEEDTEST \</v>
      </c>
      <c r="H53" s="100"/>
    </row>
    <row r="54" spans="1:8" x14ac:dyDescent="0.25">
      <c r="A54" s="46" t="s">
        <v>247</v>
      </c>
      <c r="B54" s="46"/>
      <c r="C54" s="46"/>
      <c r="D54" s="46"/>
      <c r="E54" s="46"/>
      <c r="F54" s="46"/>
      <c r="G54" s="2" t="str">
        <f t="shared" si="0"/>
        <v xml:space="preserve">    layer7-protocol=speedtest new-connection-mark=speedtes passthrough=yes</v>
      </c>
      <c r="H54" s="100"/>
    </row>
    <row r="55" spans="1:8" x14ac:dyDescent="0.25">
      <c r="A55" s="46" t="s">
        <v>26</v>
      </c>
      <c r="B55" s="46"/>
      <c r="C55" s="46"/>
      <c r="D55" s="46"/>
      <c r="E55" s="46"/>
      <c r="F55" s="46"/>
      <c r="G55" s="2" t="str">
        <f t="shared" si="0"/>
        <v>add action=mark-packet chain=forward connection-mark=speedtes in-interface=\</v>
      </c>
      <c r="H55" s="100"/>
    </row>
    <row r="56" spans="1:8" x14ac:dyDescent="0.25">
      <c r="A56" s="46" t="s">
        <v>35</v>
      </c>
      <c r="B56" s="46" t="str">
        <f>Input!A8</f>
        <v>ether1-INTERNET</v>
      </c>
      <c r="C56" s="46" t="s">
        <v>255</v>
      </c>
      <c r="D56" s="46"/>
      <c r="E56" s="46"/>
      <c r="F56" s="46"/>
      <c r="G56" s="2" t="str">
        <f t="shared" si="0"/>
        <v xml:space="preserve">    "ether1-INTERNET" new-packet-mark="SPEEDTES DOWN ISP1" passthrough=no</v>
      </c>
      <c r="H56" s="100"/>
    </row>
    <row r="57" spans="1:8" x14ac:dyDescent="0.25">
      <c r="A57" s="46" t="s">
        <v>27</v>
      </c>
      <c r="B57" s="46"/>
      <c r="C57" s="46"/>
      <c r="D57" s="46"/>
      <c r="E57" s="46"/>
      <c r="F57" s="46"/>
      <c r="G57" s="2" t="str">
        <f t="shared" si="0"/>
        <v>add action=mark-packet chain=forward connection-mark=speedtes \</v>
      </c>
      <c r="H57" s="100"/>
    </row>
    <row r="58" spans="1:8" x14ac:dyDescent="0.25">
      <c r="A58" s="46" t="s">
        <v>37</v>
      </c>
      <c r="B58" s="46" t="str">
        <f>Input!A8</f>
        <v>ether1-INTERNET</v>
      </c>
      <c r="C58" s="46" t="s">
        <v>32</v>
      </c>
      <c r="D58" s="46"/>
      <c r="E58" s="46"/>
      <c r="F58" s="46"/>
      <c r="G58" s="2" t="str">
        <f t="shared" si="0"/>
        <v xml:space="preserve">    new-packet-mark="SPEEDTES UP ISP1" out-interface="ether1-INTERNET" \</v>
      </c>
      <c r="H58" s="100"/>
    </row>
    <row r="59" spans="1:8" x14ac:dyDescent="0.25">
      <c r="A59" s="46" t="s">
        <v>248</v>
      </c>
      <c r="B59" s="46"/>
      <c r="C59" s="46"/>
      <c r="D59" s="46"/>
      <c r="E59" s="46"/>
      <c r="F59" s="46"/>
      <c r="G59" s="2" t="str">
        <f t="shared" si="0"/>
        <v xml:space="preserve">    passthrough=no</v>
      </c>
      <c r="H59" s="100"/>
    </row>
    <row r="60" spans="1:8" x14ac:dyDescent="0.25">
      <c r="A60" s="46" t="s">
        <v>28</v>
      </c>
      <c r="B60" s="46"/>
      <c r="C60" s="46"/>
      <c r="D60" s="46"/>
      <c r="E60" s="46"/>
      <c r="F60" s="46"/>
      <c r="G60" s="2" t="str">
        <f t="shared" si="0"/>
        <v>add action=add-dst-to-address-list address-list="UMUM BERAT" \</v>
      </c>
      <c r="H60" s="100"/>
    </row>
    <row r="61" spans="1:8" x14ac:dyDescent="0.25">
      <c r="A61" s="46" t="s">
        <v>121</v>
      </c>
      <c r="B61" s="46"/>
      <c r="C61" s="46"/>
      <c r="D61" s="46"/>
      <c r="E61" s="46"/>
      <c r="F61" s="46"/>
      <c r="G61" s="2" t="str">
        <f t="shared" si="0"/>
        <v xml:space="preserve">    address-list-timeout=25s chain=prerouting comment="TRAFICK UMUM BERAT" \</v>
      </c>
      <c r="H61" s="100"/>
    </row>
    <row r="62" spans="1:8" x14ac:dyDescent="0.25">
      <c r="A62" s="46" t="s">
        <v>29</v>
      </c>
      <c r="B62" s="46"/>
      <c r="C62" s="46"/>
      <c r="D62" s="46"/>
      <c r="E62" s="46"/>
      <c r="F62" s="46"/>
      <c r="G62" s="2" t="str">
        <f t="shared" si="0"/>
        <v xml:space="preserve">    connection-bytes=5000000-999000000 connection-mark="TOTAL ALL" \</v>
      </c>
      <c r="H62" s="100"/>
    </row>
    <row r="63" spans="1:8" x14ac:dyDescent="0.25">
      <c r="A63" s="46" t="s">
        <v>249</v>
      </c>
      <c r="B63" s="46"/>
      <c r="C63" s="46"/>
      <c r="D63" s="46"/>
      <c r="E63" s="46"/>
      <c r="F63" s="46"/>
      <c r="G63" s="2" t="str">
        <f t="shared" si="0"/>
        <v xml:space="preserve">    connection-rate=512k-999M dst-address-list="!IP MENGGUNAKAN PORT RANDOM" \</v>
      </c>
      <c r="H63" s="100"/>
    </row>
    <row r="64" spans="1:8" x14ac:dyDescent="0.25">
      <c r="A64" s="46" t="s">
        <v>250</v>
      </c>
      <c r="B64" s="46"/>
      <c r="C64" s="46"/>
      <c r="D64" s="46"/>
      <c r="E64" s="46"/>
      <c r="F64" s="46"/>
      <c r="G64" s="2" t="str">
        <f t="shared" si="0"/>
        <v xml:space="preserve">    layer7-protocol=!streaming src-address-list=lokal</v>
      </c>
      <c r="H64" s="100"/>
    </row>
    <row r="65" spans="1:8" x14ac:dyDescent="0.25">
      <c r="A65" s="46" t="s">
        <v>93</v>
      </c>
      <c r="B65" s="46"/>
      <c r="C65" s="46"/>
      <c r="D65" s="46"/>
      <c r="E65" s="46"/>
      <c r="F65" s="46"/>
      <c r="G65" s="2" t="str">
        <f t="shared" ref="G65:G78" si="1">A65&amp;B65&amp;C65&amp;D65&amp;E65&amp;F65</f>
        <v>add action=mark-packet chain=forward dst-address-list=lokal in-interface=\</v>
      </c>
      <c r="H65" s="100"/>
    </row>
    <row r="66" spans="1:8" x14ac:dyDescent="0.25">
      <c r="A66" s="46" t="s">
        <v>35</v>
      </c>
      <c r="B66" s="46" t="str">
        <f>Input!A8</f>
        <v>ether1-INTERNET</v>
      </c>
      <c r="C66" s="46" t="s">
        <v>122</v>
      </c>
      <c r="D66" s="46"/>
      <c r="E66" s="46"/>
      <c r="F66" s="46"/>
      <c r="G66" s="2" t="str">
        <f t="shared" si="1"/>
        <v xml:space="preserve">    "ether1-INTERNET" layer7-protocol=!streaming new-packet-mark=\</v>
      </c>
      <c r="H66" s="100"/>
    </row>
    <row r="67" spans="1:8" x14ac:dyDescent="0.25">
      <c r="A67" s="46" t="s">
        <v>119</v>
      </c>
      <c r="B67" s="46"/>
      <c r="C67" s="46"/>
      <c r="D67" s="46"/>
      <c r="E67" s="46"/>
      <c r="F67" s="46"/>
      <c r="G67" s="2" t="str">
        <f t="shared" si="1"/>
        <v xml:space="preserve">    "UMUM BERAT DOWN ISP1" passthrough=yes src-address-list="UMUM BERAT"</v>
      </c>
      <c r="H67" s="100"/>
    </row>
    <row r="68" spans="1:8" x14ac:dyDescent="0.25">
      <c r="A68" s="46" t="s">
        <v>30</v>
      </c>
      <c r="B68" s="46"/>
      <c r="C68" s="46"/>
      <c r="D68" s="46"/>
      <c r="E68" s="46"/>
      <c r="F68" s="46"/>
      <c r="G68" s="2" t="str">
        <f t="shared" si="1"/>
        <v>add action=mark-packet chain=forward dst-address-list="UMUM BERAT" \</v>
      </c>
      <c r="H68" s="100"/>
    </row>
    <row r="69" spans="1:8" x14ac:dyDescent="0.25">
      <c r="A69" s="46" t="s">
        <v>120</v>
      </c>
      <c r="B69" s="46"/>
      <c r="C69" s="46"/>
      <c r="D69" s="46"/>
      <c r="E69" s="46"/>
      <c r="F69" s="46"/>
      <c r="G69" s="2" t="str">
        <f t="shared" si="1"/>
        <v xml:space="preserve">    layer7-protocol=!streaming new-packet-mark="UMUM BERAT UP ISP1" \</v>
      </c>
      <c r="H69" s="100"/>
    </row>
    <row r="70" spans="1:8" x14ac:dyDescent="0.25">
      <c r="A70" s="46" t="s">
        <v>31</v>
      </c>
      <c r="B70" s="46" t="str">
        <f>Input!A8</f>
        <v>ether1-INTERNET</v>
      </c>
      <c r="C70" s="46" t="s">
        <v>123</v>
      </c>
      <c r="D70" s="46"/>
      <c r="E70" s="46"/>
      <c r="F70" s="46"/>
      <c r="G70" s="2" t="str">
        <f t="shared" si="1"/>
        <v xml:space="preserve">    out-interface="ether1-INTERNET" passthrough=yes src-address-list=lokal</v>
      </c>
      <c r="H70" s="100"/>
    </row>
    <row r="71" spans="1:8" x14ac:dyDescent="0.25">
      <c r="A71" s="46" t="s">
        <v>92</v>
      </c>
      <c r="B71" s="46"/>
      <c r="C71" s="46"/>
      <c r="D71" s="46"/>
      <c r="E71" s="46"/>
      <c r="F71" s="46"/>
      <c r="G71" s="2" t="str">
        <f t="shared" si="1"/>
        <v>add action=mark-packet chain=forward comment="STREAMING VIDEO" \</v>
      </c>
      <c r="H71" s="100"/>
    </row>
    <row r="72" spans="1:8" x14ac:dyDescent="0.25">
      <c r="A72" s="46" t="s">
        <v>97</v>
      </c>
      <c r="B72" s="46" t="str">
        <f>Input!A8</f>
        <v>ether1-INTERNET</v>
      </c>
      <c r="C72" s="46" t="s">
        <v>96</v>
      </c>
      <c r="D72" s="46"/>
      <c r="E72" s="46"/>
      <c r="F72" s="46"/>
      <c r="G72" s="2" t="str">
        <f t="shared" si="1"/>
        <v xml:space="preserve">    dst-address-list=lokal in-interface="ether1-INTERNET" layer7-protocol=\</v>
      </c>
      <c r="H72" s="100"/>
    </row>
    <row r="73" spans="1:8" x14ac:dyDescent="0.25">
      <c r="A73" s="46" t="s">
        <v>251</v>
      </c>
      <c r="B73" s="46"/>
      <c r="C73" s="46"/>
      <c r="D73" s="46"/>
      <c r="E73" s="46"/>
      <c r="F73" s="46"/>
      <c r="G73" s="2" t="str">
        <f t="shared" si="1"/>
        <v xml:space="preserve">    streaming new-packet-mark="STREAMING VIDEO DOWN ISP1" passthrough=no</v>
      </c>
      <c r="H73" s="100"/>
    </row>
    <row r="74" spans="1:8" x14ac:dyDescent="0.25">
      <c r="A74" s="46" t="s">
        <v>94</v>
      </c>
      <c r="B74" s="46"/>
      <c r="C74" s="46"/>
      <c r="D74" s="46"/>
      <c r="E74" s="46"/>
      <c r="F74" s="46"/>
      <c r="G74" s="2" t="str">
        <f t="shared" si="1"/>
        <v>add action=mark-packet chain=forward layer7-protocol=streaming \</v>
      </c>
      <c r="H74" s="100"/>
    </row>
    <row r="75" spans="1:8" x14ac:dyDescent="0.25">
      <c r="A75" s="46" t="s">
        <v>38</v>
      </c>
      <c r="B75" s="46" t="str">
        <f>Input!A8</f>
        <v>ether1-INTERNET</v>
      </c>
      <c r="C75" s="46" t="s">
        <v>32</v>
      </c>
      <c r="D75" s="46"/>
      <c r="E75" s="46"/>
      <c r="F75" s="46"/>
      <c r="G75" s="2" t="str">
        <f t="shared" si="1"/>
        <v xml:space="preserve">    new-packet-mark="STREAMING VIDEO UP ISP1" out-interface="ether1-INTERNET" \</v>
      </c>
      <c r="H75" s="100"/>
    </row>
    <row r="76" spans="1:8" x14ac:dyDescent="0.25">
      <c r="A76" s="46" t="s">
        <v>246</v>
      </c>
      <c r="B76" s="46"/>
      <c r="C76" s="46"/>
      <c r="D76" s="46"/>
      <c r="E76" s="46"/>
      <c r="F76" s="46"/>
      <c r="G76" s="2" t="str">
        <f t="shared" si="1"/>
        <v xml:space="preserve">    passthrough=no src-address-list=lokal</v>
      </c>
      <c r="H76" s="100"/>
    </row>
    <row r="77" spans="1:8" x14ac:dyDescent="0.25">
      <c r="A77" s="46"/>
      <c r="B77" s="46"/>
      <c r="C77" s="46"/>
      <c r="D77" s="46"/>
      <c r="E77" s="46"/>
      <c r="F77" s="46"/>
      <c r="G77" s="2" t="str">
        <f t="shared" si="1"/>
        <v/>
      </c>
      <c r="H77" s="100"/>
    </row>
    <row r="78" spans="1:8" x14ac:dyDescent="0.25">
      <c r="A78" s="46"/>
      <c r="B78" s="46"/>
      <c r="C78" s="46"/>
      <c r="D78" s="46"/>
      <c r="E78" s="46"/>
      <c r="F78" s="46"/>
      <c r="G78" s="2" t="str">
        <f t="shared" si="1"/>
        <v/>
      </c>
      <c r="H78" s="100"/>
    </row>
    <row r="79" spans="1:8" ht="15.75" thickBot="1" x14ac:dyDescent="0.3">
      <c r="G79" t="str">
        <f t="shared" ref="G79:G124" si="2">A79&amp;B79&amp;C79&amp;D79&amp;E79&amp;F79</f>
        <v/>
      </c>
    </row>
    <row r="80" spans="1:8" ht="15" customHeight="1" x14ac:dyDescent="0.25">
      <c r="A80" t="s">
        <v>45</v>
      </c>
      <c r="G80" s="4" t="str">
        <f t="shared" si="2"/>
        <v>/ip firewall address-list</v>
      </c>
      <c r="H80" s="101">
        <v>2</v>
      </c>
    </row>
    <row r="81" spans="1:8" ht="15" customHeight="1" x14ac:dyDescent="0.25">
      <c r="A81" t="str">
        <f>IF(Input!K15,"add address=","")</f>
        <v>add address=</v>
      </c>
      <c r="B81" t="str">
        <f>Input!Q15</f>
        <v>192.168.2.0/24</v>
      </c>
      <c r="C81" t="str">
        <f>IF(Input!K15," list=lokal","")</f>
        <v xml:space="preserve"> list=lokal</v>
      </c>
      <c r="G81" s="5" t="str">
        <f t="shared" si="2"/>
        <v>add address=192.168.2.0/24 list=lokal</v>
      </c>
      <c r="H81" s="102"/>
    </row>
    <row r="82" spans="1:8" ht="15" customHeight="1" x14ac:dyDescent="0.25">
      <c r="A82" t="str">
        <f>IF(Input!K16,"add address=","")</f>
        <v>add address=</v>
      </c>
      <c r="B82" t="str">
        <f>Input!Q16</f>
        <v>192.168.3.0/24</v>
      </c>
      <c r="C82" t="str">
        <f>IF(Input!K16," list=lokal","")</f>
        <v xml:space="preserve"> list=lokal</v>
      </c>
      <c r="G82" s="5" t="str">
        <f t="shared" si="2"/>
        <v>add address=192.168.3.0/24 list=lokal</v>
      </c>
      <c r="H82" s="102"/>
    </row>
    <row r="83" spans="1:8" ht="15" customHeight="1" x14ac:dyDescent="0.25">
      <c r="A83" t="str">
        <f>IF(Input!K17,"add address=","")</f>
        <v/>
      </c>
      <c r="B83" t="str">
        <f>Input!Q17</f>
        <v/>
      </c>
      <c r="C83" t="str">
        <f>IF(Input!K17," list=lokal","")</f>
        <v/>
      </c>
      <c r="G83" s="5" t="str">
        <f t="shared" si="2"/>
        <v/>
      </c>
      <c r="H83" s="102"/>
    </row>
    <row r="84" spans="1:8" ht="15" customHeight="1" x14ac:dyDescent="0.25">
      <c r="A84" t="str">
        <f>IF(Input!K18,"add address=","")</f>
        <v/>
      </c>
      <c r="B84" t="str">
        <f>Input!Q18</f>
        <v/>
      </c>
      <c r="C84" t="str">
        <f>IF(Input!K18," list=lokal","")</f>
        <v/>
      </c>
      <c r="G84" s="5" t="str">
        <f t="shared" si="2"/>
        <v/>
      </c>
      <c r="H84" s="102"/>
    </row>
    <row r="85" spans="1:8" ht="15" customHeight="1" x14ac:dyDescent="0.25">
      <c r="A85" t="str">
        <f>IF(Input!K19,"add address=","")</f>
        <v/>
      </c>
      <c r="B85" t="str">
        <f>Input!Q19</f>
        <v/>
      </c>
      <c r="C85" t="str">
        <f>IF(Input!K19," list=lokal","")</f>
        <v/>
      </c>
      <c r="G85" s="5" t="str">
        <f t="shared" si="2"/>
        <v/>
      </c>
      <c r="H85" s="102"/>
    </row>
    <row r="86" spans="1:8" ht="15" customHeight="1" x14ac:dyDescent="0.25">
      <c r="A86" t="str">
        <f>IF(Input!K20,"add address=","")</f>
        <v/>
      </c>
      <c r="B86" t="str">
        <f>Input!Q20</f>
        <v/>
      </c>
      <c r="C86" t="str">
        <f>IF(Input!K20," list=lokal","")</f>
        <v/>
      </c>
      <c r="G86" s="5" t="str">
        <f t="shared" si="2"/>
        <v/>
      </c>
      <c r="H86" s="102"/>
    </row>
    <row r="87" spans="1:8" ht="15" customHeight="1" x14ac:dyDescent="0.25">
      <c r="A87" t="str">
        <f>IF(Input!K21,"add address=","")</f>
        <v/>
      </c>
      <c r="B87" t="str">
        <f>Input!Q21</f>
        <v/>
      </c>
      <c r="C87" t="str">
        <f>IF(Input!K21," list=lokal","")</f>
        <v/>
      </c>
      <c r="G87" s="5" t="str">
        <f t="shared" si="2"/>
        <v/>
      </c>
      <c r="H87" s="102"/>
    </row>
    <row r="88" spans="1:8" ht="15" customHeight="1" x14ac:dyDescent="0.25">
      <c r="A88" t="str">
        <f>IF(Input!K22,"add address=","")</f>
        <v/>
      </c>
      <c r="B88" t="str">
        <f>Input!Q22</f>
        <v/>
      </c>
      <c r="C88" t="str">
        <f>IF(Input!K22," list=lokal","")</f>
        <v/>
      </c>
      <c r="G88" s="5" t="str">
        <f t="shared" si="2"/>
        <v/>
      </c>
      <c r="H88" s="102"/>
    </row>
    <row r="89" spans="1:8" ht="15" customHeight="1" x14ac:dyDescent="0.25">
      <c r="A89" t="str">
        <f>IF(Input!K23,"add address=","")</f>
        <v/>
      </c>
      <c r="B89" t="str">
        <f>Input!Q23</f>
        <v/>
      </c>
      <c r="C89" t="str">
        <f>IF(Input!K23," list=lokal","")</f>
        <v/>
      </c>
      <c r="G89" s="5" t="str">
        <f t="shared" si="2"/>
        <v/>
      </c>
      <c r="H89" s="102"/>
    </row>
    <row r="90" spans="1:8" ht="15" customHeight="1" x14ac:dyDescent="0.25">
      <c r="A90" t="str">
        <f>IF(Input!K24,"add address=","")</f>
        <v/>
      </c>
      <c r="B90" t="str">
        <f>Input!Q24</f>
        <v/>
      </c>
      <c r="C90" t="str">
        <f>IF(Input!K24," list=lokal","")</f>
        <v/>
      </c>
      <c r="G90" s="5" t="str">
        <f t="shared" si="2"/>
        <v/>
      </c>
      <c r="H90" s="102"/>
    </row>
    <row r="91" spans="1:8" ht="15" customHeight="1" x14ac:dyDescent="0.25">
      <c r="A91" t="str">
        <f>IF(Input!K25,"add address=","")</f>
        <v/>
      </c>
      <c r="B91" t="str">
        <f>Input!Q25</f>
        <v/>
      </c>
      <c r="C91" t="str">
        <f>IF(Input!K25," list=lokal","")</f>
        <v/>
      </c>
      <c r="G91" s="5" t="str">
        <f t="shared" si="2"/>
        <v/>
      </c>
      <c r="H91" s="102"/>
    </row>
    <row r="92" spans="1:8" ht="15" customHeight="1" x14ac:dyDescent="0.25">
      <c r="A92" t="str">
        <f>IF(Input!K26,"add address=","")</f>
        <v/>
      </c>
      <c r="B92" t="str">
        <f>Input!Q26</f>
        <v/>
      </c>
      <c r="C92" t="str">
        <f>IF(Input!K26," list=lokal","")</f>
        <v/>
      </c>
      <c r="G92" s="5" t="str">
        <f t="shared" si="2"/>
        <v/>
      </c>
      <c r="H92" s="102"/>
    </row>
    <row r="93" spans="1:8" ht="15" customHeight="1" x14ac:dyDescent="0.25">
      <c r="A93" t="str">
        <f>IF(Input!K27,"add address=","")</f>
        <v/>
      </c>
      <c r="B93" t="str">
        <f>Input!Q27</f>
        <v/>
      </c>
      <c r="C93" t="str">
        <f>IF(Input!K27," list=lokal","")</f>
        <v/>
      </c>
      <c r="G93" s="5" t="str">
        <f t="shared" si="2"/>
        <v/>
      </c>
      <c r="H93" s="102"/>
    </row>
    <row r="94" spans="1:8" ht="15" customHeight="1" x14ac:dyDescent="0.25">
      <c r="A94" t="str">
        <f>IF(Input!K28,"add address=","")</f>
        <v/>
      </c>
      <c r="B94" t="str">
        <f>Input!Q28</f>
        <v/>
      </c>
      <c r="C94" t="str">
        <f>IF(Input!K28," list=lokal","")</f>
        <v/>
      </c>
      <c r="G94" s="5" t="str">
        <f t="shared" si="2"/>
        <v/>
      </c>
      <c r="H94" s="102"/>
    </row>
    <row r="95" spans="1:8" ht="15" customHeight="1" x14ac:dyDescent="0.25">
      <c r="A95" t="str">
        <f>IF(Input!K29,"add address=","")</f>
        <v/>
      </c>
      <c r="B95" t="str">
        <f>Input!Q29</f>
        <v/>
      </c>
      <c r="C95" t="str">
        <f>IF(Input!K29," list=lokal","")</f>
        <v/>
      </c>
      <c r="G95" s="5" t="str">
        <f t="shared" si="2"/>
        <v/>
      </c>
      <c r="H95" s="102"/>
    </row>
    <row r="96" spans="1:8" ht="15" customHeight="1" x14ac:dyDescent="0.25">
      <c r="A96" t="str">
        <f>IF(Input!K30,"add address=","")</f>
        <v/>
      </c>
      <c r="B96" t="str">
        <f>Input!Q30</f>
        <v/>
      </c>
      <c r="C96" t="str">
        <f>IF(Input!K30," list=lokal","")</f>
        <v/>
      </c>
      <c r="G96" s="5" t="str">
        <f t="shared" si="2"/>
        <v/>
      </c>
      <c r="H96" s="102"/>
    </row>
    <row r="97" spans="1:8" ht="15" customHeight="1" x14ac:dyDescent="0.25">
      <c r="A97" t="str">
        <f>IF(Input!K31,"add address=","")</f>
        <v/>
      </c>
      <c r="B97" t="str">
        <f>Input!Q31</f>
        <v/>
      </c>
      <c r="C97" t="str">
        <f>IF(Input!K31," list=lokal","")</f>
        <v/>
      </c>
      <c r="G97" s="5" t="str">
        <f t="shared" si="2"/>
        <v/>
      </c>
      <c r="H97" s="102"/>
    </row>
    <row r="98" spans="1:8" ht="15" customHeight="1" x14ac:dyDescent="0.25">
      <c r="A98" t="str">
        <f>IF(Input!K32,"add address=","")</f>
        <v/>
      </c>
      <c r="B98" t="str">
        <f>Input!Q32</f>
        <v/>
      </c>
      <c r="C98" t="str">
        <f>IF(Input!K32," list=lokal","")</f>
        <v/>
      </c>
      <c r="G98" s="5" t="str">
        <f t="shared" si="2"/>
        <v/>
      </c>
      <c r="H98" s="102"/>
    </row>
    <row r="99" spans="1:8" ht="15" customHeight="1" x14ac:dyDescent="0.25">
      <c r="A99" t="str">
        <f>IF(Input!K33,"add address=","")</f>
        <v/>
      </c>
      <c r="B99" t="str">
        <f>Input!Q33</f>
        <v/>
      </c>
      <c r="C99" t="str">
        <f>IF(Input!K33," list=lokal","")</f>
        <v/>
      </c>
      <c r="G99" s="5" t="str">
        <f t="shared" si="2"/>
        <v/>
      </c>
      <c r="H99" s="102"/>
    </row>
    <row r="100" spans="1:8" ht="15" customHeight="1" x14ac:dyDescent="0.25">
      <c r="A100" t="str">
        <f>IF(Input!K34,"add address=","")</f>
        <v/>
      </c>
      <c r="B100" t="str">
        <f>Input!Q34</f>
        <v/>
      </c>
      <c r="C100" t="str">
        <f>IF(Input!K34," list=lokal","")</f>
        <v/>
      </c>
      <c r="G100" s="5" t="str">
        <f t="shared" si="2"/>
        <v/>
      </c>
      <c r="H100" s="102"/>
    </row>
    <row r="101" spans="1:8" ht="15" customHeight="1" x14ac:dyDescent="0.25">
      <c r="A101" t="str">
        <f>IF(Input!K35,"add address=","")</f>
        <v/>
      </c>
      <c r="B101" t="str">
        <f>Input!Q35</f>
        <v/>
      </c>
      <c r="C101" t="str">
        <f>IF(Input!K35," list=lokal","")</f>
        <v/>
      </c>
      <c r="G101" s="5" t="str">
        <f t="shared" si="2"/>
        <v/>
      </c>
      <c r="H101" s="102"/>
    </row>
    <row r="102" spans="1:8" ht="15" customHeight="1" x14ac:dyDescent="0.25">
      <c r="A102" t="str">
        <f>IF(Input!K36,"add address=","")</f>
        <v/>
      </c>
      <c r="B102" t="str">
        <f>Input!Q36</f>
        <v/>
      </c>
      <c r="C102" t="str">
        <f>IF(Input!K36," list=lokal","")</f>
        <v/>
      </c>
      <c r="G102" s="5" t="str">
        <f t="shared" si="2"/>
        <v/>
      </c>
      <c r="H102" s="102"/>
    </row>
    <row r="103" spans="1:8" ht="15" customHeight="1" x14ac:dyDescent="0.25">
      <c r="A103" t="str">
        <f>IF(Input!K37,"add address=","")</f>
        <v/>
      </c>
      <c r="B103" t="str">
        <f>Input!Q37</f>
        <v/>
      </c>
      <c r="C103" t="str">
        <f>IF(Input!K37," list=lokal","")</f>
        <v/>
      </c>
      <c r="G103" s="5" t="str">
        <f t="shared" si="2"/>
        <v/>
      </c>
      <c r="H103" s="102"/>
    </row>
    <row r="104" spans="1:8" ht="15" customHeight="1" x14ac:dyDescent="0.25">
      <c r="A104" t="str">
        <f>IF(Input!K38,"add address=","")</f>
        <v/>
      </c>
      <c r="B104" t="str">
        <f>Input!Q38</f>
        <v/>
      </c>
      <c r="C104" t="str">
        <f>IF(Input!K38," list=lokal","")</f>
        <v/>
      </c>
      <c r="G104" s="5" t="str">
        <f t="shared" si="2"/>
        <v/>
      </c>
      <c r="H104" s="102"/>
    </row>
    <row r="105" spans="1:8" ht="15" customHeight="1" x14ac:dyDescent="0.25">
      <c r="A105" t="str">
        <f>IF(Input!K39,"add address=","")</f>
        <v/>
      </c>
      <c r="B105" t="str">
        <f>Input!Q39</f>
        <v/>
      </c>
      <c r="C105" t="str">
        <f>IF(Input!K39," list=lokal","")</f>
        <v/>
      </c>
      <c r="G105" s="5" t="str">
        <f t="shared" si="2"/>
        <v/>
      </c>
      <c r="H105" s="102"/>
    </row>
    <row r="106" spans="1:8" ht="15" customHeight="1" x14ac:dyDescent="0.25">
      <c r="A106" t="str">
        <f>IF(Input!K40,"add address=","")</f>
        <v/>
      </c>
      <c r="B106" t="str">
        <f>Input!Q40</f>
        <v/>
      </c>
      <c r="C106" t="str">
        <f>IF(Input!K40," list=lokal","")</f>
        <v/>
      </c>
      <c r="G106" s="5" t="str">
        <f t="shared" si="2"/>
        <v/>
      </c>
      <c r="H106" s="102"/>
    </row>
    <row r="107" spans="1:8" ht="15" customHeight="1" x14ac:dyDescent="0.25">
      <c r="A107" t="str">
        <f>IF(Input!K41,"add address=","")</f>
        <v/>
      </c>
      <c r="B107" t="str">
        <f>Input!Q41</f>
        <v/>
      </c>
      <c r="C107" t="str">
        <f>IF(Input!K41," list=lokal","")</f>
        <v/>
      </c>
      <c r="G107" s="5" t="str">
        <f t="shared" si="2"/>
        <v/>
      </c>
      <c r="H107" s="102"/>
    </row>
    <row r="108" spans="1:8" ht="15" customHeight="1" x14ac:dyDescent="0.25">
      <c r="A108" t="str">
        <f>IF(Input!K42,"add address=","")</f>
        <v/>
      </c>
      <c r="B108" t="str">
        <f>Input!Q42</f>
        <v/>
      </c>
      <c r="C108" t="str">
        <f>IF(Input!K42," list=lokal","")</f>
        <v/>
      </c>
      <c r="G108" s="5" t="str">
        <f t="shared" si="2"/>
        <v/>
      </c>
      <c r="H108" s="102"/>
    </row>
    <row r="109" spans="1:8" ht="15" customHeight="1" x14ac:dyDescent="0.25">
      <c r="A109" t="str">
        <f>IF(Input!K43,"add address=","")</f>
        <v/>
      </c>
      <c r="B109" t="str">
        <f>Input!Q43</f>
        <v/>
      </c>
      <c r="C109" t="str">
        <f>IF(Input!K43," list=lokal","")</f>
        <v/>
      </c>
      <c r="G109" s="5" t="str">
        <f t="shared" si="2"/>
        <v/>
      </c>
      <c r="H109" s="102"/>
    </row>
    <row r="110" spans="1:8" ht="15" customHeight="1" x14ac:dyDescent="0.25">
      <c r="A110" t="str">
        <f>IF(Input!K44,"add address=","")</f>
        <v/>
      </c>
      <c r="B110" t="str">
        <f>Input!Q44</f>
        <v/>
      </c>
      <c r="C110" t="str">
        <f>IF(Input!K44," list=lokal","")</f>
        <v/>
      </c>
      <c r="G110" s="5" t="str">
        <f t="shared" si="2"/>
        <v/>
      </c>
      <c r="H110" s="102"/>
    </row>
    <row r="111" spans="1:8" ht="15" customHeight="1" x14ac:dyDescent="0.25">
      <c r="A111" t="str">
        <f>IF(Input!K45,"add address=","")</f>
        <v/>
      </c>
      <c r="B111" t="str">
        <f>Input!Q45</f>
        <v/>
      </c>
      <c r="C111" t="str">
        <f>IF(Input!K45," list=lokal","")</f>
        <v/>
      </c>
      <c r="G111" s="5" t="str">
        <f t="shared" si="2"/>
        <v/>
      </c>
      <c r="H111" s="102"/>
    </row>
    <row r="112" spans="1:8" ht="15" customHeight="1" x14ac:dyDescent="0.25">
      <c r="A112" t="str">
        <f>IF(Input!K46,"add address=","")</f>
        <v/>
      </c>
      <c r="B112" t="str">
        <f>Input!Q46</f>
        <v/>
      </c>
      <c r="C112" t="str">
        <f>IF(Input!K46," list=lokal","")</f>
        <v/>
      </c>
      <c r="G112" s="5" t="str">
        <f t="shared" si="2"/>
        <v/>
      </c>
      <c r="H112" s="102"/>
    </row>
    <row r="113" spans="1:8" ht="15" customHeight="1" x14ac:dyDescent="0.25">
      <c r="A113" t="str">
        <f>IF(Input!K47,"add address=","")</f>
        <v/>
      </c>
      <c r="B113" t="str">
        <f>Input!Q47</f>
        <v/>
      </c>
      <c r="C113" t="str">
        <f>IF(Input!K47," list=lokal","")</f>
        <v/>
      </c>
      <c r="G113" s="5" t="str">
        <f t="shared" si="2"/>
        <v/>
      </c>
      <c r="H113" s="102"/>
    </row>
    <row r="114" spans="1:8" ht="15" customHeight="1" x14ac:dyDescent="0.25">
      <c r="A114" t="str">
        <f>IF(Input!K48,"add address=","")</f>
        <v/>
      </c>
      <c r="B114" t="str">
        <f>Input!Q48</f>
        <v/>
      </c>
      <c r="C114" t="str">
        <f>IF(Input!K48," list=lokal","")</f>
        <v/>
      </c>
      <c r="G114" s="5" t="str">
        <f t="shared" si="2"/>
        <v/>
      </c>
      <c r="H114" s="102"/>
    </row>
    <row r="115" spans="1:8" ht="15" customHeight="1" x14ac:dyDescent="0.25">
      <c r="A115" t="str">
        <f>IF(Input!K49,"add address=","")</f>
        <v/>
      </c>
      <c r="B115" t="str">
        <f>Input!Q49</f>
        <v/>
      </c>
      <c r="C115" t="str">
        <f>IF(Input!K49," list=lokal","")</f>
        <v/>
      </c>
      <c r="G115" s="5" t="str">
        <f t="shared" si="2"/>
        <v/>
      </c>
      <c r="H115" s="102"/>
    </row>
    <row r="116" spans="1:8" ht="15" customHeight="1" x14ac:dyDescent="0.25">
      <c r="A116" t="str">
        <f>IF(Input!K50,"add address=","")</f>
        <v/>
      </c>
      <c r="B116" t="str">
        <f>Input!Q50</f>
        <v/>
      </c>
      <c r="C116" t="str">
        <f>IF(Input!K50," list=lokal","")</f>
        <v/>
      </c>
      <c r="G116" s="5" t="str">
        <f t="shared" si="2"/>
        <v/>
      </c>
      <c r="H116" s="102"/>
    </row>
    <row r="117" spans="1:8" ht="15" customHeight="1" x14ac:dyDescent="0.25">
      <c r="A117" t="str">
        <f>IF(Input!K51,"add address=","")</f>
        <v/>
      </c>
      <c r="B117" t="str">
        <f>Input!Q51</f>
        <v/>
      </c>
      <c r="C117" t="str">
        <f>IF(Input!K51," list=lokal","")</f>
        <v/>
      </c>
      <c r="G117" s="5" t="str">
        <f t="shared" si="2"/>
        <v/>
      </c>
      <c r="H117" s="102"/>
    </row>
    <row r="118" spans="1:8" ht="15" customHeight="1" x14ac:dyDescent="0.25">
      <c r="A118" t="str">
        <f>IF(Input!K52,"add address=","")</f>
        <v/>
      </c>
      <c r="B118" t="str">
        <f>Input!Q52</f>
        <v/>
      </c>
      <c r="C118" t="str">
        <f>IF(Input!K52," list=lokal","")</f>
        <v/>
      </c>
      <c r="G118" s="5" t="str">
        <f t="shared" si="2"/>
        <v/>
      </c>
      <c r="H118" s="102"/>
    </row>
    <row r="119" spans="1:8" ht="15" customHeight="1" x14ac:dyDescent="0.25">
      <c r="A119" t="str">
        <f>IF(Input!K53,"add address=","")</f>
        <v/>
      </c>
      <c r="B119" t="str">
        <f>Input!Q53</f>
        <v/>
      </c>
      <c r="C119" t="str">
        <f>IF(Input!K53," list=lokal","")</f>
        <v/>
      </c>
      <c r="G119" s="5" t="str">
        <f t="shared" si="2"/>
        <v/>
      </c>
      <c r="H119" s="102"/>
    </row>
    <row r="120" spans="1:8" ht="15" customHeight="1" x14ac:dyDescent="0.25">
      <c r="A120" t="str">
        <f>IF(Input!K54,"add address=","")</f>
        <v/>
      </c>
      <c r="B120" t="str">
        <f>Input!Q54</f>
        <v/>
      </c>
      <c r="C120" t="str">
        <f>IF(Input!K54," list=lokal","")</f>
        <v/>
      </c>
      <c r="G120" s="5" t="str">
        <f t="shared" si="2"/>
        <v/>
      </c>
      <c r="H120" s="102"/>
    </row>
    <row r="121" spans="1:8" ht="15" customHeight="1" x14ac:dyDescent="0.25">
      <c r="A121" t="str">
        <f>IF(Input!K55,"add address=","")</f>
        <v/>
      </c>
      <c r="B121" t="str">
        <f>Input!Q55</f>
        <v/>
      </c>
      <c r="C121" t="str">
        <f>IF(Input!K55," list=lokal","")</f>
        <v/>
      </c>
      <c r="G121" s="5" t="str">
        <f t="shared" si="2"/>
        <v/>
      </c>
      <c r="H121" s="102"/>
    </row>
    <row r="122" spans="1:8" ht="15" customHeight="1" x14ac:dyDescent="0.25">
      <c r="A122" t="str">
        <f>IF(Input!K56,"add address=","")</f>
        <v/>
      </c>
      <c r="B122" t="str">
        <f>Input!Q56</f>
        <v/>
      </c>
      <c r="C122" t="str">
        <f>IF(Input!K56," list=lokal","")</f>
        <v/>
      </c>
      <c r="G122" s="5" t="str">
        <f t="shared" si="2"/>
        <v/>
      </c>
      <c r="H122" s="102"/>
    </row>
    <row r="123" spans="1:8" ht="15" customHeight="1" x14ac:dyDescent="0.25">
      <c r="A123" t="str">
        <f>IF(Input!K57,"add address=","")</f>
        <v/>
      </c>
      <c r="B123" t="str">
        <f>Input!Q57</f>
        <v/>
      </c>
      <c r="C123" t="str">
        <f>IF(Input!K57," list=lokal","")</f>
        <v/>
      </c>
      <c r="G123" s="5" t="str">
        <f t="shared" si="2"/>
        <v/>
      </c>
      <c r="H123" s="102"/>
    </row>
    <row r="124" spans="1:8" ht="15" customHeight="1" x14ac:dyDescent="0.25">
      <c r="A124" t="str">
        <f>IF(Input!K58,"add address=","")</f>
        <v/>
      </c>
      <c r="B124" t="str">
        <f>Input!Q58</f>
        <v/>
      </c>
      <c r="C124" t="str">
        <f>IF(Input!K58," list=lokal","")</f>
        <v/>
      </c>
      <c r="G124" s="5" t="str">
        <f t="shared" si="2"/>
        <v/>
      </c>
      <c r="H124" s="102"/>
    </row>
    <row r="125" spans="1:8" ht="15" customHeight="1" x14ac:dyDescent="0.25">
      <c r="A125" t="str">
        <f>IF(Input!K59,"add address=","")</f>
        <v/>
      </c>
      <c r="B125" t="str">
        <f>Input!Q59</f>
        <v/>
      </c>
      <c r="C125" t="str">
        <f>IF(Input!K59," list=lokal","")</f>
        <v/>
      </c>
      <c r="G125" s="5" t="str">
        <f t="shared" ref="G125:G186" si="3">A125&amp;B125&amp;C125&amp;D125&amp;E125&amp;F125</f>
        <v/>
      </c>
      <c r="H125" s="102"/>
    </row>
    <row r="126" spans="1:8" ht="15" customHeight="1" x14ac:dyDescent="0.25">
      <c r="A126" t="str">
        <f>IF(Input!K60,"add address=","")</f>
        <v/>
      </c>
      <c r="B126" t="str">
        <f>Input!Q60</f>
        <v/>
      </c>
      <c r="C126" t="str">
        <f>IF(Input!K60," list=lokal","")</f>
        <v/>
      </c>
      <c r="G126" s="5" t="str">
        <f t="shared" si="3"/>
        <v/>
      </c>
      <c r="H126" s="102"/>
    </row>
    <row r="127" spans="1:8" ht="15" customHeight="1" x14ac:dyDescent="0.25">
      <c r="A127" t="str">
        <f>IF(Input!K61,"add address=","")</f>
        <v/>
      </c>
      <c r="B127" t="str">
        <f>Input!Q61</f>
        <v/>
      </c>
      <c r="C127" t="str">
        <f>IF(Input!K61," list=lokal","")</f>
        <v/>
      </c>
      <c r="G127" s="5" t="str">
        <f t="shared" si="3"/>
        <v/>
      </c>
      <c r="H127" s="102"/>
    </row>
    <row r="128" spans="1:8" ht="15" customHeight="1" x14ac:dyDescent="0.25">
      <c r="A128" t="str">
        <f>IF(Input!K62,"add address=","")</f>
        <v/>
      </c>
      <c r="B128" t="str">
        <f>Input!Q62</f>
        <v/>
      </c>
      <c r="C128" t="str">
        <f>IF(Input!K62," list=lokal","")</f>
        <v/>
      </c>
      <c r="G128" s="5" t="str">
        <f t="shared" si="3"/>
        <v/>
      </c>
      <c r="H128" s="102"/>
    </row>
    <row r="129" spans="1:8" ht="15" customHeight="1" x14ac:dyDescent="0.25">
      <c r="A129" t="str">
        <f>IF(Input!K63,"add address=","")</f>
        <v/>
      </c>
      <c r="B129" t="str">
        <f>Input!Q63</f>
        <v/>
      </c>
      <c r="C129" t="str">
        <f>IF(Input!K63," list=lokal","")</f>
        <v/>
      </c>
      <c r="G129" s="5" t="str">
        <f t="shared" si="3"/>
        <v/>
      </c>
      <c r="H129" s="102"/>
    </row>
    <row r="130" spans="1:8" ht="15" customHeight="1" x14ac:dyDescent="0.25">
      <c r="A130" t="str">
        <f>IF(Input!K64,"add address=","")</f>
        <v/>
      </c>
      <c r="B130" t="str">
        <f>Input!Q64</f>
        <v/>
      </c>
      <c r="C130" t="str">
        <f>IF(Input!K64," list=lokal","")</f>
        <v/>
      </c>
      <c r="G130" s="5" t="str">
        <f t="shared" si="3"/>
        <v/>
      </c>
      <c r="H130" s="102"/>
    </row>
    <row r="131" spans="1:8" ht="15" customHeight="1" x14ac:dyDescent="0.25">
      <c r="A131" t="str">
        <f>IF(Input!K65,"add address=","")</f>
        <v/>
      </c>
      <c r="B131" t="str">
        <f>Input!Q65</f>
        <v/>
      </c>
      <c r="C131" t="str">
        <f>IF(Input!K65," list=lokal","")</f>
        <v/>
      </c>
      <c r="G131" s="5" t="str">
        <f t="shared" si="3"/>
        <v/>
      </c>
      <c r="H131" s="102"/>
    </row>
    <row r="132" spans="1:8" ht="15" customHeight="1" x14ac:dyDescent="0.25">
      <c r="A132" t="str">
        <f>IF(Input!K66,"add address=","")</f>
        <v/>
      </c>
      <c r="B132" t="str">
        <f>Input!Q66</f>
        <v/>
      </c>
      <c r="C132" t="str">
        <f>IF(Input!K66," list=lokal","")</f>
        <v/>
      </c>
      <c r="G132" s="5" t="str">
        <f t="shared" si="3"/>
        <v/>
      </c>
      <c r="H132" s="102"/>
    </row>
    <row r="133" spans="1:8" ht="15" customHeight="1" x14ac:dyDescent="0.25">
      <c r="A133" t="str">
        <f>IF(Input!K67,"add address=","")</f>
        <v/>
      </c>
      <c r="B133" t="str">
        <f>Input!Q67</f>
        <v/>
      </c>
      <c r="C133" t="str">
        <f>IF(Input!K67," list=lokal","")</f>
        <v/>
      </c>
      <c r="G133" s="5" t="str">
        <f t="shared" si="3"/>
        <v/>
      </c>
      <c r="H133" s="102"/>
    </row>
    <row r="134" spans="1:8" ht="15" customHeight="1" x14ac:dyDescent="0.25">
      <c r="A134" t="str">
        <f>IF(Input!K68,"add address=","")</f>
        <v/>
      </c>
      <c r="B134" t="str">
        <f>Input!Q68</f>
        <v/>
      </c>
      <c r="C134" t="str">
        <f>IF(Input!K68," list=lokal","")</f>
        <v/>
      </c>
      <c r="G134" s="5" t="str">
        <f t="shared" si="3"/>
        <v/>
      </c>
      <c r="H134" s="102"/>
    </row>
    <row r="135" spans="1:8" ht="15" customHeight="1" x14ac:dyDescent="0.25">
      <c r="A135" t="str">
        <f>IF(Input!K69,"add address=","")</f>
        <v/>
      </c>
      <c r="B135" t="str">
        <f>Input!Q69</f>
        <v/>
      </c>
      <c r="C135" t="str">
        <f>IF(Input!K69," list=lokal","")</f>
        <v/>
      </c>
      <c r="G135" s="5" t="str">
        <f t="shared" si="3"/>
        <v/>
      </c>
      <c r="H135" s="102"/>
    </row>
    <row r="136" spans="1:8" ht="15" customHeight="1" x14ac:dyDescent="0.25">
      <c r="A136" t="str">
        <f>IF(Input!K70,"add address=","")</f>
        <v/>
      </c>
      <c r="B136" t="str">
        <f>Input!Q70</f>
        <v/>
      </c>
      <c r="C136" t="str">
        <f>IF(Input!K70," list=lokal","")</f>
        <v/>
      </c>
      <c r="G136" s="5" t="str">
        <f t="shared" si="3"/>
        <v/>
      </c>
      <c r="H136" s="102"/>
    </row>
    <row r="137" spans="1:8" ht="15" customHeight="1" x14ac:dyDescent="0.25">
      <c r="A137" t="str">
        <f>IF(Input!K71,"add address=","")</f>
        <v/>
      </c>
      <c r="B137" t="str">
        <f>Input!Q71</f>
        <v/>
      </c>
      <c r="C137" t="str">
        <f>IF(Input!K71," list=lokal","")</f>
        <v/>
      </c>
      <c r="G137" s="5" t="str">
        <f t="shared" si="3"/>
        <v/>
      </c>
      <c r="H137" s="102"/>
    </row>
    <row r="138" spans="1:8" ht="15" customHeight="1" x14ac:dyDescent="0.25">
      <c r="A138" t="str">
        <f>IF(Input!K72,"add address=","")</f>
        <v/>
      </c>
      <c r="B138" t="str">
        <f>Input!Q72</f>
        <v/>
      </c>
      <c r="C138" t="str">
        <f>IF(Input!K72," list=lokal","")</f>
        <v/>
      </c>
      <c r="G138" s="5" t="str">
        <f t="shared" si="3"/>
        <v/>
      </c>
      <c r="H138" s="102"/>
    </row>
    <row r="139" spans="1:8" ht="15" customHeight="1" x14ac:dyDescent="0.25">
      <c r="A139" t="str">
        <f>IF(Input!K73,"add address=","")</f>
        <v/>
      </c>
      <c r="B139" t="str">
        <f>Input!Q73</f>
        <v/>
      </c>
      <c r="C139" t="str">
        <f>IF(Input!K73," list=lokal","")</f>
        <v/>
      </c>
      <c r="G139" s="5" t="str">
        <f t="shared" si="3"/>
        <v/>
      </c>
      <c r="H139" s="102"/>
    </row>
    <row r="140" spans="1:8" ht="15" customHeight="1" x14ac:dyDescent="0.25">
      <c r="A140" t="str">
        <f>IF(Input!K74,"add address=","")</f>
        <v/>
      </c>
      <c r="B140" t="str">
        <f>Input!Q74</f>
        <v/>
      </c>
      <c r="C140" t="str">
        <f>IF(Input!K74," list=lokal","")</f>
        <v/>
      </c>
      <c r="G140" s="5" t="str">
        <f t="shared" si="3"/>
        <v/>
      </c>
      <c r="H140" s="102"/>
    </row>
    <row r="141" spans="1:8" ht="15" customHeight="1" x14ac:dyDescent="0.25">
      <c r="A141" t="str">
        <f>IF(Input!K75,"add address=","")</f>
        <v/>
      </c>
      <c r="B141" t="str">
        <f>Input!Q75</f>
        <v/>
      </c>
      <c r="C141" t="str">
        <f>IF(Input!K75," list=lokal","")</f>
        <v/>
      </c>
      <c r="G141" s="5" t="str">
        <f t="shared" si="3"/>
        <v/>
      </c>
      <c r="H141" s="102"/>
    </row>
    <row r="142" spans="1:8" ht="15" customHeight="1" x14ac:dyDescent="0.25">
      <c r="A142" t="str">
        <f>IF(Input!K76,"add address=","")</f>
        <v/>
      </c>
      <c r="B142" t="str">
        <f>Input!Q76</f>
        <v/>
      </c>
      <c r="C142" t="str">
        <f>IF(Input!K76," list=lokal","")</f>
        <v/>
      </c>
      <c r="G142" s="5" t="str">
        <f t="shared" si="3"/>
        <v/>
      </c>
      <c r="H142" s="102"/>
    </row>
    <row r="143" spans="1:8" ht="15" customHeight="1" x14ac:dyDescent="0.25">
      <c r="A143" t="str">
        <f>IF(Input!K77,"add address=","")</f>
        <v/>
      </c>
      <c r="B143" t="str">
        <f>Input!Q77</f>
        <v/>
      </c>
      <c r="C143" t="str">
        <f>IF(Input!K77," list=lokal","")</f>
        <v/>
      </c>
      <c r="G143" s="5" t="str">
        <f t="shared" si="3"/>
        <v/>
      </c>
      <c r="H143" s="102"/>
    </row>
    <row r="144" spans="1:8" ht="15" customHeight="1" x14ac:dyDescent="0.25">
      <c r="A144" t="str">
        <f>IF(Input!K78,"add address=","")</f>
        <v/>
      </c>
      <c r="B144" t="str">
        <f>Input!Q78</f>
        <v/>
      </c>
      <c r="C144" t="str">
        <f>IF(Input!K78," list=lokal","")</f>
        <v/>
      </c>
      <c r="G144" s="5" t="str">
        <f t="shared" si="3"/>
        <v/>
      </c>
      <c r="H144" s="102"/>
    </row>
    <row r="145" spans="1:8" ht="15" customHeight="1" x14ac:dyDescent="0.25">
      <c r="A145" t="str">
        <f>IF(Input!K79,"add address=","")</f>
        <v/>
      </c>
      <c r="B145" t="str">
        <f>Input!Q79</f>
        <v/>
      </c>
      <c r="C145" t="str">
        <f>IF(Input!K79," list=lokal","")</f>
        <v/>
      </c>
      <c r="G145" s="5" t="str">
        <f t="shared" si="3"/>
        <v/>
      </c>
      <c r="H145" s="102"/>
    </row>
    <row r="146" spans="1:8" ht="15" customHeight="1" x14ac:dyDescent="0.25">
      <c r="A146" t="str">
        <f>IF(Input!K80,"add address=","")</f>
        <v/>
      </c>
      <c r="B146" t="str">
        <f>Input!Q80</f>
        <v/>
      </c>
      <c r="C146" t="str">
        <f>IF(Input!K80," list=lokal","")</f>
        <v/>
      </c>
      <c r="G146" s="5" t="str">
        <f t="shared" si="3"/>
        <v/>
      </c>
      <c r="H146" s="102"/>
    </row>
    <row r="147" spans="1:8" ht="15" customHeight="1" x14ac:dyDescent="0.25">
      <c r="A147" t="str">
        <f>IF(Input!K81,"add address=","")</f>
        <v/>
      </c>
      <c r="B147" t="str">
        <f>Input!Q81</f>
        <v/>
      </c>
      <c r="C147" t="str">
        <f>IF(Input!K81," list=lokal","")</f>
        <v/>
      </c>
      <c r="G147" s="5" t="str">
        <f t="shared" si="3"/>
        <v/>
      </c>
      <c r="H147" s="102"/>
    </row>
    <row r="148" spans="1:8" ht="15" customHeight="1" x14ac:dyDescent="0.25">
      <c r="A148" t="str">
        <f>IF(Input!K82,"add address=","")</f>
        <v/>
      </c>
      <c r="B148" t="str">
        <f>Input!Q82</f>
        <v/>
      </c>
      <c r="C148" t="str">
        <f>IF(Input!K82," list=lokal","")</f>
        <v/>
      </c>
      <c r="G148" s="5" t="str">
        <f t="shared" si="3"/>
        <v/>
      </c>
      <c r="H148" s="102"/>
    </row>
    <row r="149" spans="1:8" ht="15" customHeight="1" x14ac:dyDescent="0.25">
      <c r="A149" t="str">
        <f>IF(Input!K83,"add address=","")</f>
        <v/>
      </c>
      <c r="B149" t="str">
        <f>Input!Q83</f>
        <v/>
      </c>
      <c r="C149" t="str">
        <f>IF(Input!K83," list=lokal","")</f>
        <v/>
      </c>
      <c r="G149" s="5" t="str">
        <f t="shared" si="3"/>
        <v/>
      </c>
      <c r="H149" s="102"/>
    </row>
    <row r="150" spans="1:8" ht="15" customHeight="1" x14ac:dyDescent="0.25">
      <c r="A150" t="str">
        <f>IF(Input!K84,"add address=","")</f>
        <v/>
      </c>
      <c r="B150" t="str">
        <f>Input!Q84</f>
        <v/>
      </c>
      <c r="C150" t="str">
        <f>IF(Input!K84," list=lokal","")</f>
        <v/>
      </c>
      <c r="G150" s="5" t="str">
        <f t="shared" si="3"/>
        <v/>
      </c>
      <c r="H150" s="102"/>
    </row>
    <row r="151" spans="1:8" ht="15" customHeight="1" x14ac:dyDescent="0.25">
      <c r="A151" t="str">
        <f>IF(Input!K85,"add address=","")</f>
        <v/>
      </c>
      <c r="B151" t="str">
        <f>Input!Q85</f>
        <v/>
      </c>
      <c r="C151" t="str">
        <f>IF(Input!K85," list=lokal","")</f>
        <v/>
      </c>
      <c r="G151" s="5" t="str">
        <f t="shared" si="3"/>
        <v/>
      </c>
      <c r="H151" s="102"/>
    </row>
    <row r="152" spans="1:8" ht="15" customHeight="1" x14ac:dyDescent="0.25">
      <c r="A152" t="str">
        <f>IF(Input!K86,"add address=","")</f>
        <v/>
      </c>
      <c r="B152" t="str">
        <f>Input!Q86</f>
        <v/>
      </c>
      <c r="C152" t="str">
        <f>IF(Input!K86," list=lokal","")</f>
        <v/>
      </c>
      <c r="G152" s="5" t="str">
        <f t="shared" si="3"/>
        <v/>
      </c>
      <c r="H152" s="102"/>
    </row>
    <row r="153" spans="1:8" ht="15" customHeight="1" x14ac:dyDescent="0.25">
      <c r="A153" t="str">
        <f>IF(Input!K87,"add address=","")</f>
        <v/>
      </c>
      <c r="B153" t="str">
        <f>Input!Q87</f>
        <v/>
      </c>
      <c r="C153" t="str">
        <f>IF(Input!K87," list=lokal","")</f>
        <v/>
      </c>
      <c r="G153" s="5" t="str">
        <f t="shared" si="3"/>
        <v/>
      </c>
      <c r="H153" s="102"/>
    </row>
    <row r="154" spans="1:8" ht="15" customHeight="1" x14ac:dyDescent="0.25">
      <c r="A154" t="str">
        <f>IF(Input!K88,"add address=","")</f>
        <v/>
      </c>
      <c r="B154" t="str">
        <f>Input!Q88</f>
        <v/>
      </c>
      <c r="C154" t="str">
        <f>IF(Input!K88," list=lokal","")</f>
        <v/>
      </c>
      <c r="G154" s="5" t="str">
        <f t="shared" si="3"/>
        <v/>
      </c>
      <c r="H154" s="102"/>
    </row>
    <row r="155" spans="1:8" ht="15" customHeight="1" x14ac:dyDescent="0.25">
      <c r="A155" t="str">
        <f>IF(Input!K89,"add address=","")</f>
        <v/>
      </c>
      <c r="B155" t="str">
        <f>Input!Q89</f>
        <v/>
      </c>
      <c r="C155" t="str">
        <f>IF(Input!K89," list=lokal","")</f>
        <v/>
      </c>
      <c r="G155" s="5" t="str">
        <f t="shared" si="3"/>
        <v/>
      </c>
      <c r="H155" s="102"/>
    </row>
    <row r="156" spans="1:8" ht="15" customHeight="1" x14ac:dyDescent="0.25">
      <c r="A156" t="str">
        <f>IF(Input!K90,"add address=","")</f>
        <v/>
      </c>
      <c r="B156" t="str">
        <f>Input!Q90</f>
        <v/>
      </c>
      <c r="C156" t="str">
        <f>IF(Input!K90," list=lokal","")</f>
        <v/>
      </c>
      <c r="G156" s="5" t="str">
        <f t="shared" si="3"/>
        <v/>
      </c>
      <c r="H156" s="102"/>
    </row>
    <row r="157" spans="1:8" ht="15" customHeight="1" x14ac:dyDescent="0.25">
      <c r="A157" t="str">
        <f>IF(Input!K91,"add address=","")</f>
        <v/>
      </c>
      <c r="B157" t="str">
        <f>Input!Q91</f>
        <v/>
      </c>
      <c r="C157" t="str">
        <f>IF(Input!K91," list=lokal","")</f>
        <v/>
      </c>
      <c r="G157" s="5" t="str">
        <f t="shared" si="3"/>
        <v/>
      </c>
      <c r="H157" s="102"/>
    </row>
    <row r="158" spans="1:8" ht="15" customHeight="1" x14ac:dyDescent="0.25">
      <c r="A158" t="str">
        <f>IF(Input!K92,"add address=","")</f>
        <v/>
      </c>
      <c r="B158" t="str">
        <f>Input!Q92</f>
        <v/>
      </c>
      <c r="C158" t="str">
        <f>IF(Input!K92," list=lokal","")</f>
        <v/>
      </c>
      <c r="G158" s="5" t="str">
        <f t="shared" si="3"/>
        <v/>
      </c>
      <c r="H158" s="102"/>
    </row>
    <row r="159" spans="1:8" ht="15" customHeight="1" x14ac:dyDescent="0.25">
      <c r="A159" t="str">
        <f>IF(Input!K93,"add address=","")</f>
        <v/>
      </c>
      <c r="B159" t="str">
        <f>Input!Q93</f>
        <v/>
      </c>
      <c r="C159" t="str">
        <f>IF(Input!K93," list=lokal","")</f>
        <v/>
      </c>
      <c r="G159" s="5" t="str">
        <f t="shared" si="3"/>
        <v/>
      </c>
      <c r="H159" s="102"/>
    </row>
    <row r="160" spans="1:8" ht="15" customHeight="1" x14ac:dyDescent="0.25">
      <c r="A160" t="str">
        <f>IF(Input!K94,"add address=","")</f>
        <v/>
      </c>
      <c r="B160" t="str">
        <f>Input!Q94</f>
        <v/>
      </c>
      <c r="C160" t="str">
        <f>IF(Input!K94," list=lokal","")</f>
        <v/>
      </c>
      <c r="G160" s="5" t="str">
        <f t="shared" si="3"/>
        <v/>
      </c>
      <c r="H160" s="102"/>
    </row>
    <row r="161" spans="1:8" ht="15" customHeight="1" x14ac:dyDescent="0.25">
      <c r="A161" t="str">
        <f>IF(Input!K95,"add address=","")</f>
        <v/>
      </c>
      <c r="B161" t="str">
        <f>Input!Q95</f>
        <v/>
      </c>
      <c r="C161" t="str">
        <f>IF(Input!K95," list=lokal","")</f>
        <v/>
      </c>
      <c r="G161" s="5" t="str">
        <f t="shared" si="3"/>
        <v/>
      </c>
      <c r="H161" s="102"/>
    </row>
    <row r="162" spans="1:8" ht="15" customHeight="1" x14ac:dyDescent="0.25">
      <c r="A162" t="str">
        <f>IF(Input!K96,"add address=","")</f>
        <v/>
      </c>
      <c r="B162" t="str">
        <f>Input!Q96</f>
        <v/>
      </c>
      <c r="C162" t="str">
        <f>IF(Input!K96," list=lokal","")</f>
        <v/>
      </c>
      <c r="G162" s="5" t="str">
        <f t="shared" si="3"/>
        <v/>
      </c>
      <c r="H162" s="102"/>
    </row>
    <row r="163" spans="1:8" ht="15" customHeight="1" x14ac:dyDescent="0.25">
      <c r="A163" t="str">
        <f>IF(Input!K97,"add address=","")</f>
        <v/>
      </c>
      <c r="B163" t="str">
        <f>Input!Q97</f>
        <v/>
      </c>
      <c r="C163" t="str">
        <f>IF(Input!K97," list=lokal","")</f>
        <v/>
      </c>
      <c r="G163" s="5" t="str">
        <f t="shared" si="3"/>
        <v/>
      </c>
      <c r="H163" s="102"/>
    </row>
    <row r="164" spans="1:8" ht="15" customHeight="1" x14ac:dyDescent="0.25">
      <c r="A164" t="str">
        <f>IF(Input!K98,"add address=","")</f>
        <v/>
      </c>
      <c r="B164" t="str">
        <f>Input!Q98</f>
        <v/>
      </c>
      <c r="C164" t="str">
        <f>IF(Input!K98," list=lokal","")</f>
        <v/>
      </c>
      <c r="G164" s="5" t="str">
        <f t="shared" si="3"/>
        <v/>
      </c>
      <c r="H164" s="102"/>
    </row>
    <row r="165" spans="1:8" ht="15" customHeight="1" x14ac:dyDescent="0.25">
      <c r="A165" t="str">
        <f>IF(Input!K99,"add address=","")</f>
        <v/>
      </c>
      <c r="B165" t="str">
        <f>Input!Q99</f>
        <v/>
      </c>
      <c r="C165" t="str">
        <f>IF(Input!K99," list=lokal","")</f>
        <v/>
      </c>
      <c r="G165" s="5" t="str">
        <f t="shared" si="3"/>
        <v/>
      </c>
      <c r="H165" s="102"/>
    </row>
    <row r="166" spans="1:8" ht="15" customHeight="1" x14ac:dyDescent="0.25">
      <c r="A166" t="str">
        <f>IF(Input!K100,"add address=","")</f>
        <v/>
      </c>
      <c r="B166" t="str">
        <f>Input!Q100</f>
        <v/>
      </c>
      <c r="C166" t="str">
        <f>IF(Input!K100," list=lokal","")</f>
        <v/>
      </c>
      <c r="G166" s="5" t="str">
        <f t="shared" si="3"/>
        <v/>
      </c>
      <c r="H166" s="102"/>
    </row>
    <row r="167" spans="1:8" ht="15" customHeight="1" x14ac:dyDescent="0.25">
      <c r="A167" t="str">
        <f>IF(Input!K101,"add address=","")</f>
        <v/>
      </c>
      <c r="B167" t="str">
        <f>Input!Q101</f>
        <v/>
      </c>
      <c r="C167" t="str">
        <f>IF(Input!K101," list=lokal","")</f>
        <v/>
      </c>
      <c r="G167" s="5" t="str">
        <f t="shared" si="3"/>
        <v/>
      </c>
      <c r="H167" s="102"/>
    </row>
    <row r="168" spans="1:8" ht="15" customHeight="1" x14ac:dyDescent="0.25">
      <c r="A168" t="str">
        <f>IF(Input!K102,"add address=","")</f>
        <v/>
      </c>
      <c r="B168" t="str">
        <f>Input!Q102</f>
        <v/>
      </c>
      <c r="C168" t="str">
        <f>IF(Input!K102," list=lokal","")</f>
        <v/>
      </c>
      <c r="G168" s="5" t="str">
        <f t="shared" si="3"/>
        <v/>
      </c>
      <c r="H168" s="102"/>
    </row>
    <row r="169" spans="1:8" ht="15" customHeight="1" x14ac:dyDescent="0.25">
      <c r="A169" t="str">
        <f>IF(Input!K103,"add address=","")</f>
        <v/>
      </c>
      <c r="B169" t="str">
        <f>Input!Q103</f>
        <v/>
      </c>
      <c r="C169" t="str">
        <f>IF(Input!K103," list=lokal","")</f>
        <v/>
      </c>
      <c r="G169" s="5" t="str">
        <f t="shared" si="3"/>
        <v/>
      </c>
      <c r="H169" s="102"/>
    </row>
    <row r="170" spans="1:8" ht="15" customHeight="1" x14ac:dyDescent="0.25">
      <c r="A170" t="str">
        <f>IF(Input!K104,"add address=","")</f>
        <v/>
      </c>
      <c r="B170" t="str">
        <f>Input!Q104</f>
        <v/>
      </c>
      <c r="C170" t="str">
        <f>IF(Input!K104," list=lokal","")</f>
        <v/>
      </c>
      <c r="G170" s="5" t="str">
        <f t="shared" si="3"/>
        <v/>
      </c>
      <c r="H170" s="102"/>
    </row>
    <row r="171" spans="1:8" ht="15" customHeight="1" x14ac:dyDescent="0.25">
      <c r="A171" t="str">
        <f>IF(Input!K105,"add address=","")</f>
        <v/>
      </c>
      <c r="B171" t="str">
        <f>Input!Q105</f>
        <v/>
      </c>
      <c r="C171" t="str">
        <f>IF(Input!K105," list=lokal","")</f>
        <v/>
      </c>
      <c r="G171" s="5" t="str">
        <f t="shared" si="3"/>
        <v/>
      </c>
      <c r="H171" s="102"/>
    </row>
    <row r="172" spans="1:8" ht="15" customHeight="1" x14ac:dyDescent="0.25">
      <c r="A172" t="str">
        <f>IF(Input!K106,"add address=","")</f>
        <v/>
      </c>
      <c r="B172" t="str">
        <f>Input!Q106</f>
        <v/>
      </c>
      <c r="C172" t="str">
        <f>IF(Input!K106," list=lokal","")</f>
        <v/>
      </c>
      <c r="G172" s="5" t="str">
        <f t="shared" si="3"/>
        <v/>
      </c>
      <c r="H172" s="102"/>
    </row>
    <row r="173" spans="1:8" ht="15" customHeight="1" x14ac:dyDescent="0.25">
      <c r="A173" t="str">
        <f>IF(Input!K107,"add address=","")</f>
        <v/>
      </c>
      <c r="B173" t="str">
        <f>Input!Q107</f>
        <v/>
      </c>
      <c r="C173" t="str">
        <f>IF(Input!K107," list=lokal","")</f>
        <v/>
      </c>
      <c r="G173" s="5" t="str">
        <f t="shared" si="3"/>
        <v/>
      </c>
      <c r="H173" s="102"/>
    </row>
    <row r="174" spans="1:8" ht="15" customHeight="1" x14ac:dyDescent="0.25">
      <c r="A174" t="str">
        <f>IF(Input!K108,"add address=","")</f>
        <v/>
      </c>
      <c r="B174" t="str">
        <f>Input!Q108</f>
        <v/>
      </c>
      <c r="C174" t="str">
        <f>IF(Input!K108," list=lokal","")</f>
        <v/>
      </c>
      <c r="G174" s="5" t="str">
        <f t="shared" si="3"/>
        <v/>
      </c>
      <c r="H174" s="102"/>
    </row>
    <row r="175" spans="1:8" ht="15" customHeight="1" x14ac:dyDescent="0.25">
      <c r="A175" t="str">
        <f>IF(Input!K109,"add address=","")</f>
        <v/>
      </c>
      <c r="B175" t="str">
        <f>Input!Q109</f>
        <v/>
      </c>
      <c r="C175" t="str">
        <f>IF(Input!K109," list=lokal","")</f>
        <v/>
      </c>
      <c r="G175" s="5" t="str">
        <f t="shared" si="3"/>
        <v/>
      </c>
      <c r="H175" s="102"/>
    </row>
    <row r="176" spans="1:8" ht="15" customHeight="1" x14ac:dyDescent="0.25">
      <c r="A176" t="str">
        <f>IF(Input!K110,"add address=","")</f>
        <v/>
      </c>
      <c r="B176" t="str">
        <f>Input!Q110</f>
        <v/>
      </c>
      <c r="C176" t="str">
        <f>IF(Input!K110," list=lokal","")</f>
        <v/>
      </c>
      <c r="G176" s="5" t="str">
        <f t="shared" si="3"/>
        <v/>
      </c>
      <c r="H176" s="102"/>
    </row>
    <row r="177" spans="1:8" ht="15" customHeight="1" x14ac:dyDescent="0.25">
      <c r="A177" t="str">
        <f>IF(Input!K111,"add address=","")</f>
        <v/>
      </c>
      <c r="B177" t="str">
        <f>Input!Q111</f>
        <v/>
      </c>
      <c r="C177" t="str">
        <f>IF(Input!K111," list=lokal","")</f>
        <v/>
      </c>
      <c r="G177" s="5" t="str">
        <f t="shared" si="3"/>
        <v/>
      </c>
      <c r="H177" s="102"/>
    </row>
    <row r="178" spans="1:8" ht="15" customHeight="1" thickBot="1" x14ac:dyDescent="0.3">
      <c r="A178" t="str">
        <f>IF(Input!K112,"add address=","")</f>
        <v/>
      </c>
      <c r="B178" t="str">
        <f>Input!Q112</f>
        <v/>
      </c>
      <c r="C178" t="str">
        <f>IF(Input!K112," list=lokal","")</f>
        <v/>
      </c>
      <c r="G178" s="6" t="str">
        <f t="shared" si="3"/>
        <v/>
      </c>
      <c r="H178" s="103"/>
    </row>
    <row r="179" spans="1:8" ht="15" customHeight="1" thickBot="1" x14ac:dyDescent="0.3">
      <c r="G179" s="5" t="str">
        <f t="shared" si="3"/>
        <v/>
      </c>
      <c r="H179" s="7"/>
    </row>
    <row r="180" spans="1:8" ht="15" customHeight="1" x14ac:dyDescent="0.25">
      <c r="A180" t="s">
        <v>45</v>
      </c>
      <c r="G180" s="1" t="str">
        <f t="shared" si="3"/>
        <v>/ip firewall address-list</v>
      </c>
      <c r="H180" s="104">
        <v>3</v>
      </c>
    </row>
    <row r="181" spans="1:8" ht="15" customHeight="1" x14ac:dyDescent="0.25">
      <c r="A181" t="s">
        <v>7</v>
      </c>
      <c r="B181" t="str">
        <f>Input!B8</f>
        <v>192.168.100.100/24</v>
      </c>
      <c r="C181" t="s">
        <v>91</v>
      </c>
      <c r="G181" s="2" t="str">
        <f t="shared" si="3"/>
        <v>add address=192.168.100.100/24 list=kecuali</v>
      </c>
      <c r="H181" s="105"/>
    </row>
    <row r="182" spans="1:8" ht="15" customHeight="1" x14ac:dyDescent="0.25">
      <c r="A182" t="s">
        <v>7</v>
      </c>
      <c r="B182" t="str">
        <f>Input!C8</f>
        <v>192.168.100.1</v>
      </c>
      <c r="C182" t="s">
        <v>91</v>
      </c>
      <c r="G182" s="2" t="str">
        <f t="shared" si="3"/>
        <v>add address=192.168.100.1 list=kecuali</v>
      </c>
      <c r="H182" s="105"/>
    </row>
    <row r="183" spans="1:8" ht="15" customHeight="1" x14ac:dyDescent="0.25">
      <c r="A183" t="str">
        <f>IF(Input!K15,"add address=","")</f>
        <v>add address=</v>
      </c>
      <c r="B183" t="str">
        <f>Input!Q15</f>
        <v>192.168.2.0/24</v>
      </c>
      <c r="C183" t="str">
        <f>IF(Input!K15," list=kecuali","")</f>
        <v xml:space="preserve"> list=kecuali</v>
      </c>
      <c r="G183" s="2" t="str">
        <f t="shared" si="3"/>
        <v>add address=192.168.2.0/24 list=kecuali</v>
      </c>
      <c r="H183" s="105"/>
    </row>
    <row r="184" spans="1:8" ht="15" customHeight="1" x14ac:dyDescent="0.25">
      <c r="A184" t="str">
        <f>IF(Input!K16,"add address=","")</f>
        <v>add address=</v>
      </c>
      <c r="B184" t="str">
        <f>Input!Q16</f>
        <v>192.168.3.0/24</v>
      </c>
      <c r="C184" t="str">
        <f>IF(Input!K16," list=kecuali","")</f>
        <v xml:space="preserve"> list=kecuali</v>
      </c>
      <c r="G184" s="2" t="str">
        <f t="shared" si="3"/>
        <v>add address=192.168.3.0/24 list=kecuali</v>
      </c>
      <c r="H184" s="105"/>
    </row>
    <row r="185" spans="1:8" ht="15" customHeight="1" x14ac:dyDescent="0.25">
      <c r="A185" t="str">
        <f>IF(Input!K17,"add address=","")</f>
        <v/>
      </c>
      <c r="B185" t="str">
        <f>Input!Q17</f>
        <v/>
      </c>
      <c r="C185" t="str">
        <f>IF(Input!K17," list=kecuali","")</f>
        <v/>
      </c>
      <c r="G185" s="2" t="str">
        <f t="shared" si="3"/>
        <v/>
      </c>
      <c r="H185" s="105"/>
    </row>
    <row r="186" spans="1:8" ht="15" customHeight="1" x14ac:dyDescent="0.25">
      <c r="A186" t="str">
        <f>IF(Input!K18,"add address=","")</f>
        <v/>
      </c>
      <c r="B186" t="str">
        <f>Input!Q18</f>
        <v/>
      </c>
      <c r="C186" t="str">
        <f>IF(Input!K18," list=kecuali","")</f>
        <v/>
      </c>
      <c r="G186" s="2" t="str">
        <f t="shared" si="3"/>
        <v/>
      </c>
      <c r="H186" s="105"/>
    </row>
    <row r="187" spans="1:8" ht="15" customHeight="1" x14ac:dyDescent="0.25">
      <c r="A187" t="str">
        <f>IF(Input!K19,"add address=","")</f>
        <v/>
      </c>
      <c r="B187" t="str">
        <f>Input!Q19</f>
        <v/>
      </c>
      <c r="C187" t="str">
        <f>IF(Input!K19," list=kecuali","")</f>
        <v/>
      </c>
      <c r="G187" s="2" t="str">
        <f t="shared" ref="G187:G250" si="4">A187&amp;B187&amp;C187&amp;D187&amp;E187&amp;F187</f>
        <v/>
      </c>
      <c r="H187" s="105"/>
    </row>
    <row r="188" spans="1:8" ht="15" customHeight="1" x14ac:dyDescent="0.25">
      <c r="A188" t="str">
        <f>IF(Input!K20,"add address=","")</f>
        <v/>
      </c>
      <c r="B188" t="str">
        <f>Input!Q20</f>
        <v/>
      </c>
      <c r="C188" t="str">
        <f>IF(Input!K20," list=kecuali","")</f>
        <v/>
      </c>
      <c r="G188" s="2" t="str">
        <f t="shared" si="4"/>
        <v/>
      </c>
      <c r="H188" s="105"/>
    </row>
    <row r="189" spans="1:8" ht="15" customHeight="1" x14ac:dyDescent="0.25">
      <c r="A189" t="str">
        <f>IF(Input!K21,"add address=","")</f>
        <v/>
      </c>
      <c r="B189" t="str">
        <f>Input!Q21</f>
        <v/>
      </c>
      <c r="C189" t="str">
        <f>IF(Input!K21," list=kecuali","")</f>
        <v/>
      </c>
      <c r="G189" s="2" t="str">
        <f t="shared" si="4"/>
        <v/>
      </c>
      <c r="H189" s="105"/>
    </row>
    <row r="190" spans="1:8" ht="15" customHeight="1" x14ac:dyDescent="0.25">
      <c r="A190" t="str">
        <f>IF(Input!K22,"add address=","")</f>
        <v/>
      </c>
      <c r="B190" t="str">
        <f>Input!Q22</f>
        <v/>
      </c>
      <c r="C190" t="str">
        <f>IF(Input!K22," list=kecuali","")</f>
        <v/>
      </c>
      <c r="G190" s="2" t="str">
        <f t="shared" si="4"/>
        <v/>
      </c>
      <c r="H190" s="105"/>
    </row>
    <row r="191" spans="1:8" ht="15" customHeight="1" x14ac:dyDescent="0.25">
      <c r="A191" t="str">
        <f>IF(Input!K23,"add address=","")</f>
        <v/>
      </c>
      <c r="B191" t="str">
        <f>Input!Q23</f>
        <v/>
      </c>
      <c r="C191" t="str">
        <f>IF(Input!K23," list=kecuali","")</f>
        <v/>
      </c>
      <c r="G191" s="2" t="str">
        <f t="shared" si="4"/>
        <v/>
      </c>
      <c r="H191" s="105"/>
    </row>
    <row r="192" spans="1:8" ht="15" customHeight="1" x14ac:dyDescent="0.25">
      <c r="A192" t="str">
        <f>IF(Input!K24,"add address=","")</f>
        <v/>
      </c>
      <c r="B192" t="str">
        <f>Input!Q24</f>
        <v/>
      </c>
      <c r="C192" t="str">
        <f>IF(Input!K24," list=kecuali","")</f>
        <v/>
      </c>
      <c r="G192" s="2" t="str">
        <f t="shared" si="4"/>
        <v/>
      </c>
      <c r="H192" s="105"/>
    </row>
    <row r="193" spans="1:8" ht="15" customHeight="1" x14ac:dyDescent="0.25">
      <c r="A193" t="str">
        <f>IF(Input!K25,"add address=","")</f>
        <v/>
      </c>
      <c r="B193" t="str">
        <f>Input!Q25</f>
        <v/>
      </c>
      <c r="C193" t="str">
        <f>IF(Input!K25," list=kecuali","")</f>
        <v/>
      </c>
      <c r="G193" s="2" t="str">
        <f t="shared" si="4"/>
        <v/>
      </c>
      <c r="H193" s="105"/>
    </row>
    <row r="194" spans="1:8" ht="15" customHeight="1" x14ac:dyDescent="0.25">
      <c r="A194" t="str">
        <f>IF(Input!K26,"add address=","")</f>
        <v/>
      </c>
      <c r="B194" t="str">
        <f>Input!Q26</f>
        <v/>
      </c>
      <c r="C194" t="str">
        <f>IF(Input!K26," list=kecuali","")</f>
        <v/>
      </c>
      <c r="G194" s="2" t="str">
        <f t="shared" si="4"/>
        <v/>
      </c>
      <c r="H194" s="105"/>
    </row>
    <row r="195" spans="1:8" ht="15" customHeight="1" x14ac:dyDescent="0.25">
      <c r="A195" t="str">
        <f>IF(Input!K27,"add address=","")</f>
        <v/>
      </c>
      <c r="B195" t="str">
        <f>Input!Q27</f>
        <v/>
      </c>
      <c r="C195" t="str">
        <f>IF(Input!K27," list=kecuali","")</f>
        <v/>
      </c>
      <c r="G195" s="2" t="str">
        <f t="shared" si="4"/>
        <v/>
      </c>
      <c r="H195" s="105"/>
    </row>
    <row r="196" spans="1:8" ht="15" customHeight="1" x14ac:dyDescent="0.25">
      <c r="A196" t="str">
        <f>IF(Input!K28,"add address=","")</f>
        <v/>
      </c>
      <c r="B196" t="str">
        <f>Input!Q28</f>
        <v/>
      </c>
      <c r="C196" t="str">
        <f>IF(Input!K28," list=kecuali","")</f>
        <v/>
      </c>
      <c r="G196" s="2" t="str">
        <f t="shared" si="4"/>
        <v/>
      </c>
      <c r="H196" s="105"/>
    </row>
    <row r="197" spans="1:8" ht="15" customHeight="1" x14ac:dyDescent="0.25">
      <c r="A197" t="str">
        <f>IF(Input!K29,"add address=","")</f>
        <v/>
      </c>
      <c r="B197" t="str">
        <f>Input!Q29</f>
        <v/>
      </c>
      <c r="C197" t="str">
        <f>IF(Input!K29," list=kecuali","")</f>
        <v/>
      </c>
      <c r="G197" s="2" t="str">
        <f t="shared" si="4"/>
        <v/>
      </c>
      <c r="H197" s="105"/>
    </row>
    <row r="198" spans="1:8" ht="15" customHeight="1" x14ac:dyDescent="0.25">
      <c r="A198" t="str">
        <f>IF(Input!K30,"add address=","")</f>
        <v/>
      </c>
      <c r="B198" t="str">
        <f>Input!Q30</f>
        <v/>
      </c>
      <c r="C198" t="str">
        <f>IF(Input!K30," list=kecuali","")</f>
        <v/>
      </c>
      <c r="G198" s="2" t="str">
        <f t="shared" si="4"/>
        <v/>
      </c>
      <c r="H198" s="105"/>
    </row>
    <row r="199" spans="1:8" ht="15" customHeight="1" x14ac:dyDescent="0.25">
      <c r="A199" t="str">
        <f>IF(Input!K31,"add address=","")</f>
        <v/>
      </c>
      <c r="B199" t="str">
        <f>Input!Q31</f>
        <v/>
      </c>
      <c r="C199" t="str">
        <f>IF(Input!K31," list=kecuali","")</f>
        <v/>
      </c>
      <c r="G199" s="2" t="str">
        <f t="shared" si="4"/>
        <v/>
      </c>
      <c r="H199" s="105"/>
    </row>
    <row r="200" spans="1:8" ht="15" customHeight="1" x14ac:dyDescent="0.25">
      <c r="A200" t="str">
        <f>IF(Input!K32,"add address=","")</f>
        <v/>
      </c>
      <c r="B200" t="str">
        <f>Input!Q32</f>
        <v/>
      </c>
      <c r="C200" t="str">
        <f>IF(Input!K32," list=kecuali","")</f>
        <v/>
      </c>
      <c r="G200" s="2" t="str">
        <f t="shared" si="4"/>
        <v/>
      </c>
      <c r="H200" s="105"/>
    </row>
    <row r="201" spans="1:8" ht="15" customHeight="1" x14ac:dyDescent="0.25">
      <c r="A201" t="str">
        <f>IF(Input!K33,"add address=","")</f>
        <v/>
      </c>
      <c r="B201" t="str">
        <f>Input!Q33</f>
        <v/>
      </c>
      <c r="C201" t="str">
        <f>IF(Input!K33," list=kecuali","")</f>
        <v/>
      </c>
      <c r="G201" s="2" t="str">
        <f t="shared" si="4"/>
        <v/>
      </c>
      <c r="H201" s="105"/>
    </row>
    <row r="202" spans="1:8" ht="15" customHeight="1" x14ac:dyDescent="0.25">
      <c r="A202" t="str">
        <f>IF(Input!K34,"add address=","")</f>
        <v/>
      </c>
      <c r="B202" t="str">
        <f>Input!Q34</f>
        <v/>
      </c>
      <c r="C202" t="str">
        <f>IF(Input!K34," list=kecuali","")</f>
        <v/>
      </c>
      <c r="G202" s="2" t="str">
        <f t="shared" si="4"/>
        <v/>
      </c>
      <c r="H202" s="105"/>
    </row>
    <row r="203" spans="1:8" ht="15" customHeight="1" x14ac:dyDescent="0.25">
      <c r="A203" t="str">
        <f>IF(Input!K35,"add address=","")</f>
        <v/>
      </c>
      <c r="B203" t="str">
        <f>Input!Q35</f>
        <v/>
      </c>
      <c r="C203" t="str">
        <f>IF(Input!K35," list=kecuali","")</f>
        <v/>
      </c>
      <c r="G203" s="2" t="str">
        <f t="shared" si="4"/>
        <v/>
      </c>
      <c r="H203" s="105"/>
    </row>
    <row r="204" spans="1:8" ht="15" customHeight="1" x14ac:dyDescent="0.25">
      <c r="A204" t="str">
        <f>IF(Input!K36,"add address=","")</f>
        <v/>
      </c>
      <c r="B204" t="str">
        <f>Input!Q36</f>
        <v/>
      </c>
      <c r="C204" t="str">
        <f>IF(Input!K36," list=kecuali","")</f>
        <v/>
      </c>
      <c r="G204" s="2" t="str">
        <f t="shared" si="4"/>
        <v/>
      </c>
      <c r="H204" s="105"/>
    </row>
    <row r="205" spans="1:8" ht="15" customHeight="1" x14ac:dyDescent="0.25">
      <c r="A205" t="str">
        <f>IF(Input!K37,"add address=","")</f>
        <v/>
      </c>
      <c r="B205" t="str">
        <f>Input!Q37</f>
        <v/>
      </c>
      <c r="C205" t="str">
        <f>IF(Input!K37," list=kecuali","")</f>
        <v/>
      </c>
      <c r="G205" s="2" t="str">
        <f t="shared" si="4"/>
        <v/>
      </c>
      <c r="H205" s="105"/>
    </row>
    <row r="206" spans="1:8" ht="15" customHeight="1" x14ac:dyDescent="0.25">
      <c r="A206" t="str">
        <f>IF(Input!K38,"add address=","")</f>
        <v/>
      </c>
      <c r="B206" t="str">
        <f>Input!Q38</f>
        <v/>
      </c>
      <c r="C206" t="str">
        <f>IF(Input!K38," list=kecuali","")</f>
        <v/>
      </c>
      <c r="G206" s="2" t="str">
        <f t="shared" si="4"/>
        <v/>
      </c>
      <c r="H206" s="105"/>
    </row>
    <row r="207" spans="1:8" ht="15" customHeight="1" x14ac:dyDescent="0.25">
      <c r="A207" t="str">
        <f>IF(Input!K39,"add address=","")</f>
        <v/>
      </c>
      <c r="B207" t="str">
        <f>Input!Q39</f>
        <v/>
      </c>
      <c r="C207" t="str">
        <f>IF(Input!K39," list=kecuali","")</f>
        <v/>
      </c>
      <c r="G207" s="2" t="str">
        <f t="shared" si="4"/>
        <v/>
      </c>
      <c r="H207" s="105"/>
    </row>
    <row r="208" spans="1:8" ht="15" customHeight="1" x14ac:dyDescent="0.25">
      <c r="A208" t="str">
        <f>IF(Input!K40,"add address=","")</f>
        <v/>
      </c>
      <c r="B208" t="str">
        <f>Input!Q40</f>
        <v/>
      </c>
      <c r="C208" t="str">
        <f>IF(Input!K40," list=kecuali","")</f>
        <v/>
      </c>
      <c r="G208" s="2" t="str">
        <f t="shared" si="4"/>
        <v/>
      </c>
      <c r="H208" s="105"/>
    </row>
    <row r="209" spans="1:8" ht="15" customHeight="1" x14ac:dyDescent="0.25">
      <c r="A209" t="str">
        <f>IF(Input!K41,"add address=","")</f>
        <v/>
      </c>
      <c r="B209" t="str">
        <f>Input!Q41</f>
        <v/>
      </c>
      <c r="C209" t="str">
        <f>IF(Input!K41," list=kecuali","")</f>
        <v/>
      </c>
      <c r="G209" s="2" t="str">
        <f t="shared" si="4"/>
        <v/>
      </c>
      <c r="H209" s="105"/>
    </row>
    <row r="210" spans="1:8" ht="15" customHeight="1" x14ac:dyDescent="0.25">
      <c r="A210" t="str">
        <f>IF(Input!K42,"add address=","")</f>
        <v/>
      </c>
      <c r="B210" t="str">
        <f>Input!Q42</f>
        <v/>
      </c>
      <c r="C210" t="str">
        <f>IF(Input!K42," list=kecuali","")</f>
        <v/>
      </c>
      <c r="G210" s="2" t="str">
        <f t="shared" si="4"/>
        <v/>
      </c>
      <c r="H210" s="105"/>
    </row>
    <row r="211" spans="1:8" ht="15" customHeight="1" x14ac:dyDescent="0.25">
      <c r="A211" t="str">
        <f>IF(Input!K43,"add address=","")</f>
        <v/>
      </c>
      <c r="B211" t="str">
        <f>Input!Q43</f>
        <v/>
      </c>
      <c r="C211" t="str">
        <f>IF(Input!K43," list=kecuali","")</f>
        <v/>
      </c>
      <c r="G211" s="2" t="str">
        <f t="shared" si="4"/>
        <v/>
      </c>
      <c r="H211" s="105"/>
    </row>
    <row r="212" spans="1:8" ht="15" customHeight="1" x14ac:dyDescent="0.25">
      <c r="A212" t="str">
        <f>IF(Input!K44,"add address=","")</f>
        <v/>
      </c>
      <c r="B212" t="str">
        <f>Input!Q44</f>
        <v/>
      </c>
      <c r="C212" t="str">
        <f>IF(Input!K44," list=kecuali","")</f>
        <v/>
      </c>
      <c r="G212" s="2" t="str">
        <f t="shared" si="4"/>
        <v/>
      </c>
      <c r="H212" s="105"/>
    </row>
    <row r="213" spans="1:8" ht="15" customHeight="1" x14ac:dyDescent="0.25">
      <c r="A213" t="str">
        <f>IF(Input!K45,"add address=","")</f>
        <v/>
      </c>
      <c r="B213" t="str">
        <f>Input!Q45</f>
        <v/>
      </c>
      <c r="C213" t="str">
        <f>IF(Input!K45," list=kecuali","")</f>
        <v/>
      </c>
      <c r="G213" s="2" t="str">
        <f t="shared" si="4"/>
        <v/>
      </c>
      <c r="H213" s="105"/>
    </row>
    <row r="214" spans="1:8" ht="15" customHeight="1" x14ac:dyDescent="0.25">
      <c r="A214" t="str">
        <f>IF(Input!K46,"add address=","")</f>
        <v/>
      </c>
      <c r="B214" t="str">
        <f>Input!Q46</f>
        <v/>
      </c>
      <c r="C214" t="str">
        <f>IF(Input!K46," list=kecuali","")</f>
        <v/>
      </c>
      <c r="G214" s="2" t="str">
        <f t="shared" si="4"/>
        <v/>
      </c>
      <c r="H214" s="105"/>
    </row>
    <row r="215" spans="1:8" ht="15" customHeight="1" x14ac:dyDescent="0.25">
      <c r="A215" t="str">
        <f>IF(Input!K47,"add address=","")</f>
        <v/>
      </c>
      <c r="B215" t="str">
        <f>Input!Q47</f>
        <v/>
      </c>
      <c r="C215" t="str">
        <f>IF(Input!K47," list=kecuali","")</f>
        <v/>
      </c>
      <c r="G215" s="2" t="str">
        <f t="shared" si="4"/>
        <v/>
      </c>
      <c r="H215" s="105"/>
    </row>
    <row r="216" spans="1:8" ht="15" customHeight="1" x14ac:dyDescent="0.25">
      <c r="A216" t="str">
        <f>IF(Input!K48,"add address=","")</f>
        <v/>
      </c>
      <c r="B216" t="str">
        <f>Input!Q48</f>
        <v/>
      </c>
      <c r="C216" t="str">
        <f>IF(Input!K48," list=kecuali","")</f>
        <v/>
      </c>
      <c r="G216" s="2" t="str">
        <f t="shared" si="4"/>
        <v/>
      </c>
      <c r="H216" s="105"/>
    </row>
    <row r="217" spans="1:8" ht="15" customHeight="1" x14ac:dyDescent="0.25">
      <c r="A217" t="str">
        <f>IF(Input!K49,"add address=","")</f>
        <v/>
      </c>
      <c r="B217" t="str">
        <f>Input!Q49</f>
        <v/>
      </c>
      <c r="C217" t="str">
        <f>IF(Input!K49," list=kecuali","")</f>
        <v/>
      </c>
      <c r="G217" s="2" t="str">
        <f t="shared" si="4"/>
        <v/>
      </c>
      <c r="H217" s="105"/>
    </row>
    <row r="218" spans="1:8" ht="15" customHeight="1" x14ac:dyDescent="0.25">
      <c r="A218" t="str">
        <f>IF(Input!K50,"add address=","")</f>
        <v/>
      </c>
      <c r="B218" t="str">
        <f>Input!Q50</f>
        <v/>
      </c>
      <c r="C218" t="str">
        <f>IF(Input!K50," list=kecuali","")</f>
        <v/>
      </c>
      <c r="G218" s="2" t="str">
        <f t="shared" si="4"/>
        <v/>
      </c>
      <c r="H218" s="105"/>
    </row>
    <row r="219" spans="1:8" ht="15" customHeight="1" x14ac:dyDescent="0.25">
      <c r="A219" t="str">
        <f>IF(Input!K51,"add address=","")</f>
        <v/>
      </c>
      <c r="B219" t="str">
        <f>Input!Q51</f>
        <v/>
      </c>
      <c r="C219" t="str">
        <f>IF(Input!K51," list=kecuali","")</f>
        <v/>
      </c>
      <c r="G219" s="2" t="str">
        <f t="shared" si="4"/>
        <v/>
      </c>
      <c r="H219" s="105"/>
    </row>
    <row r="220" spans="1:8" ht="15" customHeight="1" x14ac:dyDescent="0.25">
      <c r="A220" t="str">
        <f>IF(Input!K52,"add address=","")</f>
        <v/>
      </c>
      <c r="B220" t="str">
        <f>Input!Q52</f>
        <v/>
      </c>
      <c r="C220" t="str">
        <f>IF(Input!K52," list=kecuali","")</f>
        <v/>
      </c>
      <c r="G220" s="2" t="str">
        <f t="shared" si="4"/>
        <v/>
      </c>
      <c r="H220" s="105"/>
    </row>
    <row r="221" spans="1:8" ht="15" customHeight="1" x14ac:dyDescent="0.25">
      <c r="A221" t="str">
        <f>IF(Input!K53,"add address=","")</f>
        <v/>
      </c>
      <c r="B221" t="str">
        <f>Input!Q53</f>
        <v/>
      </c>
      <c r="C221" t="str">
        <f>IF(Input!K53," list=kecuali","")</f>
        <v/>
      </c>
      <c r="G221" s="2" t="str">
        <f t="shared" si="4"/>
        <v/>
      </c>
      <c r="H221" s="105"/>
    </row>
    <row r="222" spans="1:8" ht="15" customHeight="1" x14ac:dyDescent="0.25">
      <c r="A222" t="str">
        <f>IF(Input!K54,"add address=","")</f>
        <v/>
      </c>
      <c r="B222" t="str">
        <f>Input!Q54</f>
        <v/>
      </c>
      <c r="C222" t="str">
        <f>IF(Input!K54," list=kecuali","")</f>
        <v/>
      </c>
      <c r="G222" s="2" t="str">
        <f t="shared" si="4"/>
        <v/>
      </c>
      <c r="H222" s="105"/>
    </row>
    <row r="223" spans="1:8" ht="15" customHeight="1" x14ac:dyDescent="0.25">
      <c r="A223" t="str">
        <f>IF(Input!K55,"add address=","")</f>
        <v/>
      </c>
      <c r="B223" t="str">
        <f>Input!Q55</f>
        <v/>
      </c>
      <c r="C223" t="str">
        <f>IF(Input!K55," list=kecuali","")</f>
        <v/>
      </c>
      <c r="G223" s="2" t="str">
        <f t="shared" si="4"/>
        <v/>
      </c>
      <c r="H223" s="105"/>
    </row>
    <row r="224" spans="1:8" ht="15" customHeight="1" x14ac:dyDescent="0.25">
      <c r="A224" t="str">
        <f>IF(Input!K56,"add address=","")</f>
        <v/>
      </c>
      <c r="B224" t="str">
        <f>Input!Q56</f>
        <v/>
      </c>
      <c r="C224" t="str">
        <f>IF(Input!K56," list=kecuali","")</f>
        <v/>
      </c>
      <c r="G224" s="2" t="str">
        <f t="shared" si="4"/>
        <v/>
      </c>
      <c r="H224" s="105"/>
    </row>
    <row r="225" spans="1:8" ht="15" customHeight="1" x14ac:dyDescent="0.25">
      <c r="A225" t="str">
        <f>IF(Input!K57,"add address=","")</f>
        <v/>
      </c>
      <c r="B225" t="str">
        <f>Input!Q57</f>
        <v/>
      </c>
      <c r="C225" t="str">
        <f>IF(Input!K57," list=kecuali","")</f>
        <v/>
      </c>
      <c r="G225" s="2" t="str">
        <f t="shared" si="4"/>
        <v/>
      </c>
      <c r="H225" s="105"/>
    </row>
    <row r="226" spans="1:8" ht="15" customHeight="1" x14ac:dyDescent="0.25">
      <c r="A226" t="str">
        <f>IF(Input!K58,"add address=","")</f>
        <v/>
      </c>
      <c r="B226" t="str">
        <f>Input!Q58</f>
        <v/>
      </c>
      <c r="C226" t="str">
        <f>IF(Input!K58," list=kecuali","")</f>
        <v/>
      </c>
      <c r="G226" s="2" t="str">
        <f t="shared" si="4"/>
        <v/>
      </c>
      <c r="H226" s="105"/>
    </row>
    <row r="227" spans="1:8" ht="15" customHeight="1" x14ac:dyDescent="0.25">
      <c r="A227" t="str">
        <f>IF(Input!K59,"add address=","")</f>
        <v/>
      </c>
      <c r="B227" t="str">
        <f>Input!Q59</f>
        <v/>
      </c>
      <c r="C227" t="str">
        <f>IF(Input!K59," list=kecuali","")</f>
        <v/>
      </c>
      <c r="G227" s="2" t="str">
        <f t="shared" si="4"/>
        <v/>
      </c>
      <c r="H227" s="105"/>
    </row>
    <row r="228" spans="1:8" ht="15" customHeight="1" x14ac:dyDescent="0.25">
      <c r="A228" t="str">
        <f>IF(Input!K60,"add address=","")</f>
        <v/>
      </c>
      <c r="B228" t="str">
        <f>Input!Q60</f>
        <v/>
      </c>
      <c r="C228" t="str">
        <f>IF(Input!K60," list=kecuali","")</f>
        <v/>
      </c>
      <c r="G228" s="2" t="str">
        <f t="shared" si="4"/>
        <v/>
      </c>
      <c r="H228" s="105"/>
    </row>
    <row r="229" spans="1:8" ht="15" customHeight="1" x14ac:dyDescent="0.25">
      <c r="A229" t="str">
        <f>IF(Input!K61,"add address=","")</f>
        <v/>
      </c>
      <c r="B229" t="str">
        <f>Input!Q61</f>
        <v/>
      </c>
      <c r="C229" t="str">
        <f>IF(Input!K61," list=kecuali","")</f>
        <v/>
      </c>
      <c r="G229" s="2" t="str">
        <f t="shared" si="4"/>
        <v/>
      </c>
      <c r="H229" s="105"/>
    </row>
    <row r="230" spans="1:8" ht="15" customHeight="1" x14ac:dyDescent="0.25">
      <c r="A230" t="str">
        <f>IF(Input!K62,"add address=","")</f>
        <v/>
      </c>
      <c r="B230" t="str">
        <f>Input!Q62</f>
        <v/>
      </c>
      <c r="C230" t="str">
        <f>IF(Input!K62," list=kecuali","")</f>
        <v/>
      </c>
      <c r="G230" s="2" t="str">
        <f t="shared" si="4"/>
        <v/>
      </c>
      <c r="H230" s="105"/>
    </row>
    <row r="231" spans="1:8" ht="15" customHeight="1" x14ac:dyDescent="0.25">
      <c r="A231" t="str">
        <f>IF(Input!K63,"add address=","")</f>
        <v/>
      </c>
      <c r="B231" t="str">
        <f>Input!Q63</f>
        <v/>
      </c>
      <c r="C231" t="str">
        <f>IF(Input!K63," list=kecuali","")</f>
        <v/>
      </c>
      <c r="G231" s="2" t="str">
        <f t="shared" si="4"/>
        <v/>
      </c>
      <c r="H231" s="105"/>
    </row>
    <row r="232" spans="1:8" ht="15" customHeight="1" x14ac:dyDescent="0.25">
      <c r="A232" t="str">
        <f>IF(Input!K64,"add address=","")</f>
        <v/>
      </c>
      <c r="B232" t="str">
        <f>Input!Q64</f>
        <v/>
      </c>
      <c r="C232" t="str">
        <f>IF(Input!K64," list=kecuali","")</f>
        <v/>
      </c>
      <c r="G232" s="2" t="str">
        <f t="shared" si="4"/>
        <v/>
      </c>
      <c r="H232" s="105"/>
    </row>
    <row r="233" spans="1:8" ht="15" customHeight="1" x14ac:dyDescent="0.25">
      <c r="A233" t="str">
        <f>IF(Input!K65,"add address=","")</f>
        <v/>
      </c>
      <c r="B233" t="str">
        <f>Input!Q65</f>
        <v/>
      </c>
      <c r="C233" t="str">
        <f>IF(Input!K65," list=kecuali","")</f>
        <v/>
      </c>
      <c r="G233" s="2" t="str">
        <f t="shared" si="4"/>
        <v/>
      </c>
      <c r="H233" s="105"/>
    </row>
    <row r="234" spans="1:8" ht="15" customHeight="1" x14ac:dyDescent="0.25">
      <c r="A234" t="str">
        <f>IF(Input!K66,"add address=","")</f>
        <v/>
      </c>
      <c r="B234" t="str">
        <f>Input!Q66</f>
        <v/>
      </c>
      <c r="C234" t="str">
        <f>IF(Input!K66," list=kecuali","")</f>
        <v/>
      </c>
      <c r="G234" s="2" t="str">
        <f t="shared" si="4"/>
        <v/>
      </c>
      <c r="H234" s="105"/>
    </row>
    <row r="235" spans="1:8" ht="15" customHeight="1" x14ac:dyDescent="0.25">
      <c r="A235" t="str">
        <f>IF(Input!K67,"add address=","")</f>
        <v/>
      </c>
      <c r="B235" t="str">
        <f>Input!Q67</f>
        <v/>
      </c>
      <c r="C235" t="str">
        <f>IF(Input!K67," list=kecuali","")</f>
        <v/>
      </c>
      <c r="G235" s="2" t="str">
        <f t="shared" si="4"/>
        <v/>
      </c>
      <c r="H235" s="105"/>
    </row>
    <row r="236" spans="1:8" ht="15" customHeight="1" x14ac:dyDescent="0.25">
      <c r="A236" t="str">
        <f>IF(Input!K68,"add address=","")</f>
        <v/>
      </c>
      <c r="B236" t="str">
        <f>Input!Q68</f>
        <v/>
      </c>
      <c r="C236" t="str">
        <f>IF(Input!K68," list=kecuali","")</f>
        <v/>
      </c>
      <c r="G236" s="2" t="str">
        <f t="shared" si="4"/>
        <v/>
      </c>
      <c r="H236" s="105"/>
    </row>
    <row r="237" spans="1:8" ht="15" customHeight="1" x14ac:dyDescent="0.25">
      <c r="A237" t="str">
        <f>IF(Input!K69,"add address=","")</f>
        <v/>
      </c>
      <c r="B237" t="str">
        <f>Input!Q69</f>
        <v/>
      </c>
      <c r="C237" t="str">
        <f>IF(Input!K69," list=kecuali","")</f>
        <v/>
      </c>
      <c r="G237" s="2" t="str">
        <f t="shared" si="4"/>
        <v/>
      </c>
      <c r="H237" s="105"/>
    </row>
    <row r="238" spans="1:8" ht="15" customHeight="1" x14ac:dyDescent="0.25">
      <c r="A238" t="str">
        <f>IF(Input!K70,"add address=","")</f>
        <v/>
      </c>
      <c r="B238" t="str">
        <f>Input!Q70</f>
        <v/>
      </c>
      <c r="C238" t="str">
        <f>IF(Input!K70," list=kecuali","")</f>
        <v/>
      </c>
      <c r="G238" s="2" t="str">
        <f t="shared" si="4"/>
        <v/>
      </c>
      <c r="H238" s="105"/>
    </row>
    <row r="239" spans="1:8" ht="15" customHeight="1" x14ac:dyDescent="0.25">
      <c r="A239" t="str">
        <f>IF(Input!K71,"add address=","")</f>
        <v/>
      </c>
      <c r="B239" t="str">
        <f>Input!Q71</f>
        <v/>
      </c>
      <c r="C239" t="str">
        <f>IF(Input!K71," list=kecuali","")</f>
        <v/>
      </c>
      <c r="G239" s="2" t="str">
        <f t="shared" si="4"/>
        <v/>
      </c>
      <c r="H239" s="105"/>
    </row>
    <row r="240" spans="1:8" ht="15" customHeight="1" x14ac:dyDescent="0.25">
      <c r="A240" t="str">
        <f>IF(Input!K72,"add address=","")</f>
        <v/>
      </c>
      <c r="B240" t="str">
        <f>Input!Q72</f>
        <v/>
      </c>
      <c r="C240" t="str">
        <f>IF(Input!K72," list=kecuali","")</f>
        <v/>
      </c>
      <c r="G240" s="2" t="str">
        <f t="shared" si="4"/>
        <v/>
      </c>
      <c r="H240" s="105"/>
    </row>
    <row r="241" spans="1:8" ht="15" customHeight="1" x14ac:dyDescent="0.25">
      <c r="A241" t="str">
        <f>IF(Input!K73,"add address=","")</f>
        <v/>
      </c>
      <c r="B241" t="str">
        <f>Input!Q73</f>
        <v/>
      </c>
      <c r="C241" t="str">
        <f>IF(Input!K73," list=kecuali","")</f>
        <v/>
      </c>
      <c r="G241" s="2" t="str">
        <f t="shared" si="4"/>
        <v/>
      </c>
      <c r="H241" s="105"/>
    </row>
    <row r="242" spans="1:8" ht="15" customHeight="1" x14ac:dyDescent="0.25">
      <c r="A242" t="str">
        <f>IF(Input!K74,"add address=","")</f>
        <v/>
      </c>
      <c r="B242" t="str">
        <f>Input!Q74</f>
        <v/>
      </c>
      <c r="C242" t="str">
        <f>IF(Input!K74," list=kecuali","")</f>
        <v/>
      </c>
      <c r="G242" s="2" t="str">
        <f t="shared" si="4"/>
        <v/>
      </c>
      <c r="H242" s="105"/>
    </row>
    <row r="243" spans="1:8" ht="15" customHeight="1" x14ac:dyDescent="0.25">
      <c r="A243" t="str">
        <f>IF(Input!K75,"add address=","")</f>
        <v/>
      </c>
      <c r="B243" t="str">
        <f>Input!Q75</f>
        <v/>
      </c>
      <c r="C243" t="str">
        <f>IF(Input!K75," list=kecuali","")</f>
        <v/>
      </c>
      <c r="G243" s="2" t="str">
        <f t="shared" si="4"/>
        <v/>
      </c>
      <c r="H243" s="105"/>
    </row>
    <row r="244" spans="1:8" ht="15" customHeight="1" x14ac:dyDescent="0.25">
      <c r="A244" t="str">
        <f>IF(Input!K76,"add address=","")</f>
        <v/>
      </c>
      <c r="B244" t="str">
        <f>Input!Q76</f>
        <v/>
      </c>
      <c r="C244" t="str">
        <f>IF(Input!K76," list=kecuali","")</f>
        <v/>
      </c>
      <c r="G244" s="2" t="str">
        <f t="shared" si="4"/>
        <v/>
      </c>
      <c r="H244" s="105"/>
    </row>
    <row r="245" spans="1:8" ht="15" customHeight="1" x14ac:dyDescent="0.25">
      <c r="A245" t="str">
        <f>IF(Input!K77,"add address=","")</f>
        <v/>
      </c>
      <c r="B245" t="str">
        <f>Input!Q77</f>
        <v/>
      </c>
      <c r="C245" t="str">
        <f>IF(Input!K77," list=kecuali","")</f>
        <v/>
      </c>
      <c r="G245" s="2" t="str">
        <f t="shared" si="4"/>
        <v/>
      </c>
      <c r="H245" s="105"/>
    </row>
    <row r="246" spans="1:8" ht="15" customHeight="1" x14ac:dyDescent="0.25">
      <c r="A246" t="str">
        <f>IF(Input!K78,"add address=","")</f>
        <v/>
      </c>
      <c r="B246" t="str">
        <f>Input!Q78</f>
        <v/>
      </c>
      <c r="C246" t="str">
        <f>IF(Input!K78," list=kecuali","")</f>
        <v/>
      </c>
      <c r="G246" s="2" t="str">
        <f t="shared" si="4"/>
        <v/>
      </c>
      <c r="H246" s="105"/>
    </row>
    <row r="247" spans="1:8" ht="15" customHeight="1" x14ac:dyDescent="0.25">
      <c r="A247" t="str">
        <f>IF(Input!K79,"add address=","")</f>
        <v/>
      </c>
      <c r="B247" t="str">
        <f>Input!Q79</f>
        <v/>
      </c>
      <c r="C247" t="str">
        <f>IF(Input!K79," list=kecuali","")</f>
        <v/>
      </c>
      <c r="G247" s="2" t="str">
        <f t="shared" si="4"/>
        <v/>
      </c>
      <c r="H247" s="105"/>
    </row>
    <row r="248" spans="1:8" ht="15" customHeight="1" x14ac:dyDescent="0.25">
      <c r="A248" t="str">
        <f>IF(Input!K80,"add address=","")</f>
        <v/>
      </c>
      <c r="B248" t="str">
        <f>Input!Q80</f>
        <v/>
      </c>
      <c r="C248" t="str">
        <f>IF(Input!K80," list=kecuali","")</f>
        <v/>
      </c>
      <c r="G248" s="2" t="str">
        <f t="shared" si="4"/>
        <v/>
      </c>
      <c r="H248" s="105"/>
    </row>
    <row r="249" spans="1:8" ht="15" customHeight="1" x14ac:dyDescent="0.25">
      <c r="A249" t="str">
        <f>IF(Input!K81,"add address=","")</f>
        <v/>
      </c>
      <c r="B249" t="str">
        <f>Input!Q81</f>
        <v/>
      </c>
      <c r="C249" t="str">
        <f>IF(Input!K81," list=kecuali","")</f>
        <v/>
      </c>
      <c r="G249" s="2" t="str">
        <f t="shared" si="4"/>
        <v/>
      </c>
      <c r="H249" s="105"/>
    </row>
    <row r="250" spans="1:8" ht="15" customHeight="1" x14ac:dyDescent="0.25">
      <c r="A250" t="str">
        <f>IF(Input!K82,"add address=","")</f>
        <v/>
      </c>
      <c r="B250" t="str">
        <f>Input!Q82</f>
        <v/>
      </c>
      <c r="C250" t="str">
        <f>IF(Input!K82," list=kecuali","")</f>
        <v/>
      </c>
      <c r="G250" s="2" t="str">
        <f t="shared" si="4"/>
        <v/>
      </c>
      <c r="H250" s="105"/>
    </row>
    <row r="251" spans="1:8" ht="15" customHeight="1" x14ac:dyDescent="0.25">
      <c r="A251" t="str">
        <f>IF(Input!K83,"add address=","")</f>
        <v/>
      </c>
      <c r="B251" t="str">
        <f>Input!Q83</f>
        <v/>
      </c>
      <c r="C251" t="str">
        <f>IF(Input!K83," list=kecuali","")</f>
        <v/>
      </c>
      <c r="G251" s="2" t="str">
        <f t="shared" ref="G251:G281" si="5">A251&amp;B251&amp;C251&amp;D251&amp;E251&amp;F251</f>
        <v/>
      </c>
      <c r="H251" s="105"/>
    </row>
    <row r="252" spans="1:8" ht="15" customHeight="1" x14ac:dyDescent="0.25">
      <c r="A252" t="str">
        <f>IF(Input!K84,"add address=","")</f>
        <v/>
      </c>
      <c r="B252" t="str">
        <f>Input!Q84</f>
        <v/>
      </c>
      <c r="C252" t="str">
        <f>IF(Input!K84," list=kecuali","")</f>
        <v/>
      </c>
      <c r="G252" s="2" t="str">
        <f t="shared" si="5"/>
        <v/>
      </c>
      <c r="H252" s="105"/>
    </row>
    <row r="253" spans="1:8" ht="15" customHeight="1" x14ac:dyDescent="0.25">
      <c r="A253" t="str">
        <f>IF(Input!K85,"add address=","")</f>
        <v/>
      </c>
      <c r="B253" t="str">
        <f>Input!Q85</f>
        <v/>
      </c>
      <c r="C253" t="str">
        <f>IF(Input!K85," list=kecuali","")</f>
        <v/>
      </c>
      <c r="G253" s="2" t="str">
        <f t="shared" si="5"/>
        <v/>
      </c>
      <c r="H253" s="105"/>
    </row>
    <row r="254" spans="1:8" ht="15" customHeight="1" x14ac:dyDescent="0.25">
      <c r="A254" t="str">
        <f>IF(Input!K86,"add address=","")</f>
        <v/>
      </c>
      <c r="B254" t="str">
        <f>Input!Q86</f>
        <v/>
      </c>
      <c r="C254" t="str">
        <f>IF(Input!K86," list=kecuali","")</f>
        <v/>
      </c>
      <c r="G254" s="2" t="str">
        <f t="shared" si="5"/>
        <v/>
      </c>
      <c r="H254" s="105"/>
    </row>
    <row r="255" spans="1:8" ht="15" customHeight="1" x14ac:dyDescent="0.25">
      <c r="A255" t="str">
        <f>IF(Input!K87,"add address=","")</f>
        <v/>
      </c>
      <c r="B255" t="str">
        <f>Input!Q87</f>
        <v/>
      </c>
      <c r="C255" t="str">
        <f>IF(Input!K87," list=kecuali","")</f>
        <v/>
      </c>
      <c r="G255" s="2" t="str">
        <f t="shared" si="5"/>
        <v/>
      </c>
      <c r="H255" s="105"/>
    </row>
    <row r="256" spans="1:8" ht="15" customHeight="1" x14ac:dyDescent="0.25">
      <c r="A256" t="str">
        <f>IF(Input!K88,"add address=","")</f>
        <v/>
      </c>
      <c r="B256" t="str">
        <f>Input!Q88</f>
        <v/>
      </c>
      <c r="C256" t="str">
        <f>IF(Input!K88," list=kecuali","")</f>
        <v/>
      </c>
      <c r="G256" s="2" t="str">
        <f t="shared" si="5"/>
        <v/>
      </c>
      <c r="H256" s="105"/>
    </row>
    <row r="257" spans="1:8" ht="15" customHeight="1" x14ac:dyDescent="0.25">
      <c r="A257" t="str">
        <f>IF(Input!K89,"add address=","")</f>
        <v/>
      </c>
      <c r="B257" t="str">
        <f>Input!Q89</f>
        <v/>
      </c>
      <c r="C257" t="str">
        <f>IF(Input!K89," list=kecuali","")</f>
        <v/>
      </c>
      <c r="G257" s="2" t="str">
        <f t="shared" si="5"/>
        <v/>
      </c>
      <c r="H257" s="105"/>
    </row>
    <row r="258" spans="1:8" ht="15" customHeight="1" x14ac:dyDescent="0.25">
      <c r="A258" t="str">
        <f>IF(Input!K90,"add address=","")</f>
        <v/>
      </c>
      <c r="B258" t="str">
        <f>Input!Q90</f>
        <v/>
      </c>
      <c r="C258" t="str">
        <f>IF(Input!K90," list=kecuali","")</f>
        <v/>
      </c>
      <c r="G258" s="2" t="str">
        <f t="shared" si="5"/>
        <v/>
      </c>
      <c r="H258" s="105"/>
    </row>
    <row r="259" spans="1:8" ht="15" customHeight="1" x14ac:dyDescent="0.25">
      <c r="A259" t="str">
        <f>IF(Input!K91,"add address=","")</f>
        <v/>
      </c>
      <c r="B259" t="str">
        <f>Input!Q91</f>
        <v/>
      </c>
      <c r="C259" t="str">
        <f>IF(Input!K91," list=kecuali","")</f>
        <v/>
      </c>
      <c r="G259" s="2" t="str">
        <f t="shared" si="5"/>
        <v/>
      </c>
      <c r="H259" s="105"/>
    </row>
    <row r="260" spans="1:8" ht="15" customHeight="1" x14ac:dyDescent="0.25">
      <c r="A260" t="str">
        <f>IF(Input!K92,"add address=","")</f>
        <v/>
      </c>
      <c r="B260" t="str">
        <f>Input!Q92</f>
        <v/>
      </c>
      <c r="C260" t="str">
        <f>IF(Input!K92," list=kecuali","")</f>
        <v/>
      </c>
      <c r="G260" s="2" t="str">
        <f t="shared" si="5"/>
        <v/>
      </c>
      <c r="H260" s="105"/>
    </row>
    <row r="261" spans="1:8" ht="15" customHeight="1" x14ac:dyDescent="0.25">
      <c r="A261" t="str">
        <f>IF(Input!K93,"add address=","")</f>
        <v/>
      </c>
      <c r="B261" t="str">
        <f>Input!Q93</f>
        <v/>
      </c>
      <c r="C261" t="str">
        <f>IF(Input!K93," list=kecuali","")</f>
        <v/>
      </c>
      <c r="G261" s="2" t="str">
        <f t="shared" si="5"/>
        <v/>
      </c>
      <c r="H261" s="105"/>
    </row>
    <row r="262" spans="1:8" ht="15" customHeight="1" x14ac:dyDescent="0.25">
      <c r="A262" t="str">
        <f>IF(Input!K94,"add address=","")</f>
        <v/>
      </c>
      <c r="B262" t="str">
        <f>Input!Q94</f>
        <v/>
      </c>
      <c r="C262" t="str">
        <f>IF(Input!K94," list=kecuali","")</f>
        <v/>
      </c>
      <c r="G262" s="2" t="str">
        <f t="shared" si="5"/>
        <v/>
      </c>
      <c r="H262" s="105"/>
    </row>
    <row r="263" spans="1:8" ht="15" customHeight="1" x14ac:dyDescent="0.25">
      <c r="A263" t="str">
        <f>IF(Input!K95,"add address=","")</f>
        <v/>
      </c>
      <c r="B263" t="str">
        <f>Input!Q95</f>
        <v/>
      </c>
      <c r="C263" t="str">
        <f>IF(Input!K95," list=kecuali","")</f>
        <v/>
      </c>
      <c r="G263" s="2" t="str">
        <f t="shared" si="5"/>
        <v/>
      </c>
      <c r="H263" s="105"/>
    </row>
    <row r="264" spans="1:8" ht="15" customHeight="1" x14ac:dyDescent="0.25">
      <c r="A264" t="str">
        <f>IF(Input!K96,"add address=","")</f>
        <v/>
      </c>
      <c r="B264" t="str">
        <f>Input!Q96</f>
        <v/>
      </c>
      <c r="C264" t="str">
        <f>IF(Input!K96," list=kecuali","")</f>
        <v/>
      </c>
      <c r="G264" s="2" t="str">
        <f t="shared" si="5"/>
        <v/>
      </c>
      <c r="H264" s="105"/>
    </row>
    <row r="265" spans="1:8" ht="15" customHeight="1" x14ac:dyDescent="0.25">
      <c r="A265" t="str">
        <f>IF(Input!K97,"add address=","")</f>
        <v/>
      </c>
      <c r="B265" t="str">
        <f>Input!Q97</f>
        <v/>
      </c>
      <c r="C265" t="str">
        <f>IF(Input!K97," list=kecuali","")</f>
        <v/>
      </c>
      <c r="G265" s="2" t="str">
        <f t="shared" si="5"/>
        <v/>
      </c>
      <c r="H265" s="105"/>
    </row>
    <row r="266" spans="1:8" ht="15" customHeight="1" x14ac:dyDescent="0.25">
      <c r="A266" t="str">
        <f>IF(Input!K98,"add address=","")</f>
        <v/>
      </c>
      <c r="B266" t="str">
        <f>Input!Q98</f>
        <v/>
      </c>
      <c r="C266" t="str">
        <f>IF(Input!K98," list=kecuali","")</f>
        <v/>
      </c>
      <c r="G266" s="2" t="str">
        <f t="shared" si="5"/>
        <v/>
      </c>
      <c r="H266" s="105"/>
    </row>
    <row r="267" spans="1:8" ht="15" customHeight="1" x14ac:dyDescent="0.25">
      <c r="A267" t="str">
        <f>IF(Input!K99,"add address=","")</f>
        <v/>
      </c>
      <c r="B267" t="str">
        <f>Input!Q99</f>
        <v/>
      </c>
      <c r="C267" t="str">
        <f>IF(Input!K99," list=kecuali","")</f>
        <v/>
      </c>
      <c r="G267" s="2" t="str">
        <f t="shared" si="5"/>
        <v/>
      </c>
      <c r="H267" s="105"/>
    </row>
    <row r="268" spans="1:8" ht="15" customHeight="1" x14ac:dyDescent="0.25">
      <c r="A268" t="str">
        <f>IF(Input!K100,"add address=","")</f>
        <v/>
      </c>
      <c r="B268" t="str">
        <f>Input!Q100</f>
        <v/>
      </c>
      <c r="C268" t="str">
        <f>IF(Input!K100," list=kecuali","")</f>
        <v/>
      </c>
      <c r="G268" s="2" t="str">
        <f t="shared" si="5"/>
        <v/>
      </c>
      <c r="H268" s="105"/>
    </row>
    <row r="269" spans="1:8" ht="15" customHeight="1" x14ac:dyDescent="0.25">
      <c r="A269" t="str">
        <f>IF(Input!K101,"add address=","")</f>
        <v/>
      </c>
      <c r="B269" t="str">
        <f>Input!Q101</f>
        <v/>
      </c>
      <c r="C269" t="str">
        <f>IF(Input!K101," list=kecuali","")</f>
        <v/>
      </c>
      <c r="G269" s="2" t="str">
        <f t="shared" si="5"/>
        <v/>
      </c>
      <c r="H269" s="105"/>
    </row>
    <row r="270" spans="1:8" ht="15" customHeight="1" x14ac:dyDescent="0.25">
      <c r="A270" t="str">
        <f>IF(Input!K102,"add address=","")</f>
        <v/>
      </c>
      <c r="B270" t="str">
        <f>Input!Q102</f>
        <v/>
      </c>
      <c r="C270" t="str">
        <f>IF(Input!K102," list=kecuali","")</f>
        <v/>
      </c>
      <c r="G270" s="2" t="str">
        <f t="shared" si="5"/>
        <v/>
      </c>
      <c r="H270" s="105"/>
    </row>
    <row r="271" spans="1:8" ht="15" customHeight="1" x14ac:dyDescent="0.25">
      <c r="A271" t="str">
        <f>IF(Input!K103,"add address=","")</f>
        <v/>
      </c>
      <c r="B271" t="str">
        <f>Input!Q103</f>
        <v/>
      </c>
      <c r="C271" t="str">
        <f>IF(Input!K103," list=kecuali","")</f>
        <v/>
      </c>
      <c r="G271" s="2" t="str">
        <f t="shared" si="5"/>
        <v/>
      </c>
      <c r="H271" s="105"/>
    </row>
    <row r="272" spans="1:8" ht="15" customHeight="1" x14ac:dyDescent="0.25">
      <c r="A272" t="str">
        <f>IF(Input!K104,"add address=","")</f>
        <v/>
      </c>
      <c r="B272" t="str">
        <f>Input!Q104</f>
        <v/>
      </c>
      <c r="C272" t="str">
        <f>IF(Input!K104," list=kecuali","")</f>
        <v/>
      </c>
      <c r="G272" s="2" t="str">
        <f t="shared" si="5"/>
        <v/>
      </c>
      <c r="H272" s="105"/>
    </row>
    <row r="273" spans="1:8" ht="15" customHeight="1" x14ac:dyDescent="0.25">
      <c r="A273" t="str">
        <f>IF(Input!K105,"add address=","")</f>
        <v/>
      </c>
      <c r="B273" t="str">
        <f>Input!Q105</f>
        <v/>
      </c>
      <c r="C273" t="str">
        <f>IF(Input!K105," list=kecuali","")</f>
        <v/>
      </c>
      <c r="G273" s="2" t="str">
        <f t="shared" si="5"/>
        <v/>
      </c>
      <c r="H273" s="105"/>
    </row>
    <row r="274" spans="1:8" ht="15" customHeight="1" x14ac:dyDescent="0.25">
      <c r="A274" t="str">
        <f>IF(Input!K106,"add address=","")</f>
        <v/>
      </c>
      <c r="B274" t="str">
        <f>Input!Q106</f>
        <v/>
      </c>
      <c r="C274" t="str">
        <f>IF(Input!K106," list=kecuali","")</f>
        <v/>
      </c>
      <c r="G274" s="2" t="str">
        <f t="shared" si="5"/>
        <v/>
      </c>
      <c r="H274" s="105"/>
    </row>
    <row r="275" spans="1:8" ht="15" customHeight="1" x14ac:dyDescent="0.25">
      <c r="A275" t="str">
        <f>IF(Input!K107,"add address=","")</f>
        <v/>
      </c>
      <c r="B275" t="str">
        <f>Input!Q107</f>
        <v/>
      </c>
      <c r="C275" t="str">
        <f>IF(Input!K107," list=kecuali","")</f>
        <v/>
      </c>
      <c r="G275" s="2" t="str">
        <f t="shared" si="5"/>
        <v/>
      </c>
      <c r="H275" s="105"/>
    </row>
    <row r="276" spans="1:8" ht="15" customHeight="1" x14ac:dyDescent="0.25">
      <c r="A276" t="str">
        <f>IF(Input!K108,"add address=","")</f>
        <v/>
      </c>
      <c r="B276" t="str">
        <f>Input!Q108</f>
        <v/>
      </c>
      <c r="C276" t="str">
        <f>IF(Input!K108," list=kecuali","")</f>
        <v/>
      </c>
      <c r="G276" s="2" t="str">
        <f t="shared" si="5"/>
        <v/>
      </c>
      <c r="H276" s="105"/>
    </row>
    <row r="277" spans="1:8" ht="15" customHeight="1" x14ac:dyDescent="0.25">
      <c r="A277" t="str">
        <f>IF(Input!K109,"add address=","")</f>
        <v/>
      </c>
      <c r="B277" t="str">
        <f>Input!Q109</f>
        <v/>
      </c>
      <c r="C277" t="str">
        <f>IF(Input!K109," list=kecuali","")</f>
        <v/>
      </c>
      <c r="G277" s="2" t="str">
        <f t="shared" si="5"/>
        <v/>
      </c>
      <c r="H277" s="105"/>
    </row>
    <row r="278" spans="1:8" ht="15" customHeight="1" x14ac:dyDescent="0.25">
      <c r="A278" t="str">
        <f>IF(Input!K110,"add address=","")</f>
        <v/>
      </c>
      <c r="B278" t="str">
        <f>Input!Q110</f>
        <v/>
      </c>
      <c r="C278" t="str">
        <f>IF(Input!K110," list=kecuali","")</f>
        <v/>
      </c>
      <c r="G278" s="2" t="str">
        <f t="shared" si="5"/>
        <v/>
      </c>
      <c r="H278" s="105"/>
    </row>
    <row r="279" spans="1:8" ht="15.75" customHeight="1" x14ac:dyDescent="0.25">
      <c r="A279" t="str">
        <f>IF(Input!K111,"add address=","")</f>
        <v/>
      </c>
      <c r="B279" t="str">
        <f>Input!Q111</f>
        <v/>
      </c>
      <c r="C279" t="str">
        <f>IF(Input!K111," list=kecuali","")</f>
        <v/>
      </c>
      <c r="G279" s="2" t="str">
        <f t="shared" si="5"/>
        <v/>
      </c>
      <c r="H279" s="105"/>
    </row>
    <row r="280" spans="1:8" ht="15.75" customHeight="1" thickBot="1" x14ac:dyDescent="0.3">
      <c r="A280" t="str">
        <f>IF(Input!K112,"add address=","")</f>
        <v/>
      </c>
      <c r="B280" t="str">
        <f>Input!Q112</f>
        <v/>
      </c>
      <c r="C280" t="str">
        <f>IF(Input!K112," list=kecuali","")</f>
        <v/>
      </c>
      <c r="G280" s="3" t="str">
        <f t="shared" si="5"/>
        <v/>
      </c>
      <c r="H280" s="106"/>
    </row>
    <row r="281" spans="1:8" ht="15.75" thickBot="1" x14ac:dyDescent="0.3">
      <c r="C281" t="str">
        <f>IF(Input!K113," list=kecuali","")</f>
        <v/>
      </c>
      <c r="G281" t="str">
        <f t="shared" si="5"/>
        <v/>
      </c>
    </row>
    <row r="282" spans="1:8" ht="15" customHeight="1" x14ac:dyDescent="0.25">
      <c r="A282" s="53" t="s">
        <v>46</v>
      </c>
      <c r="B282" s="53"/>
      <c r="C282" s="53"/>
      <c r="D282" s="53"/>
      <c r="E282" s="53"/>
      <c r="F282" s="53"/>
      <c r="G282" s="65" t="str">
        <f>A282&amp;B282&amp;C282&amp;D282&amp;E282&amp;F282</f>
        <v>/queue tree</v>
      </c>
      <c r="H282" s="107">
        <v>4</v>
      </c>
    </row>
    <row r="283" spans="1:8" ht="15" customHeight="1" x14ac:dyDescent="0.25">
      <c r="A283" s="53" t="s">
        <v>47</v>
      </c>
      <c r="B283" s="53"/>
      <c r="C283" s="53"/>
      <c r="D283" s="53"/>
      <c r="E283" s="53"/>
      <c r="F283" s="53"/>
      <c r="G283" s="65" t="str">
        <f t="shared" ref="G283:G322" si="6">A283&amp;B283&amp;C283&amp;D283&amp;E283&amp;F283</f>
        <v>add name="GLOBAL ALL" parent=global</v>
      </c>
      <c r="H283" s="108"/>
    </row>
    <row r="284" spans="1:8" ht="15" customHeight="1" x14ac:dyDescent="0.25">
      <c r="A284" s="53" t="s">
        <v>48</v>
      </c>
      <c r="B284" s="53"/>
      <c r="C284" s="53"/>
      <c r="D284" s="53"/>
      <c r="E284" s="53"/>
      <c r="F284" s="53"/>
      <c r="G284" s="65" t="str">
        <f t="shared" si="6"/>
        <v>add name=A.ISP1 parent="GLOBAL ALL"</v>
      </c>
      <c r="H284" s="108"/>
    </row>
    <row r="285" spans="1:8" ht="15" customHeight="1" x14ac:dyDescent="0.25">
      <c r="A285" s="53" t="s">
        <v>127</v>
      </c>
      <c r="B285" s="53"/>
      <c r="C285" s="53"/>
      <c r="D285" s="53"/>
      <c r="E285" s="53"/>
      <c r="F285" s="53"/>
      <c r="G285" s="65" t="str">
        <f t="shared" si="6"/>
        <v>add name=1.UKKNOWN packet-mark=no-mark parent="GLOBAL ALL"</v>
      </c>
      <c r="H285" s="108"/>
    </row>
    <row r="286" spans="1:8" ht="15" customHeight="1" x14ac:dyDescent="0.25">
      <c r="A286" s="53" t="s">
        <v>46</v>
      </c>
      <c r="B286" s="53"/>
      <c r="C286" s="53"/>
      <c r="D286" s="53"/>
      <c r="E286" s="53"/>
      <c r="F286" s="53"/>
      <c r="G286" s="65" t="str">
        <f t="shared" si="6"/>
        <v>/queue tree</v>
      </c>
      <c r="H286" s="108"/>
    </row>
    <row r="287" spans="1:8" ht="15" customHeight="1" x14ac:dyDescent="0.25">
      <c r="A287" s="53" t="s">
        <v>52</v>
      </c>
      <c r="B287" s="53"/>
      <c r="C287" s="53"/>
      <c r="D287" s="53"/>
      <c r="E287" s="53"/>
      <c r="F287" s="53"/>
      <c r="G287" s="65" t="str">
        <f t="shared" si="6"/>
        <v>add name=ISP1-DOWNLOAD parent=A.ISP1 queue=pcq-download-default</v>
      </c>
      <c r="H287" s="108"/>
    </row>
    <row r="288" spans="1:8" ht="15" customHeight="1" x14ac:dyDescent="0.25">
      <c r="A288" s="53" t="s">
        <v>53</v>
      </c>
      <c r="B288" s="53"/>
      <c r="C288" s="53"/>
      <c r="D288" s="53"/>
      <c r="E288" s="53"/>
      <c r="F288" s="53"/>
      <c r="G288" s="65" t="str">
        <f t="shared" si="6"/>
        <v>add name=ISP1-UPLUAD parent=A.ISP1 queue=pcq-upload-default</v>
      </c>
      <c r="H288" s="108"/>
    </row>
    <row r="289" spans="1:8" ht="15" customHeight="1" x14ac:dyDescent="0.25">
      <c r="A289" s="53" t="s">
        <v>54</v>
      </c>
      <c r="B289" s="53"/>
      <c r="C289" s="53"/>
      <c r="D289" s="53"/>
      <c r="E289" s="53"/>
      <c r="F289" s="53"/>
      <c r="G289" s="65" t="str">
        <f t="shared" si="6"/>
        <v>add name="2.ISP1-ICMP DOWN" packet-mark="ICMP DOWN ISP1" parent=ISP1-DOWNLOAD \</v>
      </c>
      <c r="H289" s="108"/>
    </row>
    <row r="290" spans="1:8" ht="15" customHeight="1" x14ac:dyDescent="0.25">
      <c r="A290" s="53" t="s">
        <v>49</v>
      </c>
      <c r="B290" s="53"/>
      <c r="C290" s="53"/>
      <c r="D290" s="53"/>
      <c r="E290" s="53"/>
      <c r="F290" s="53"/>
      <c r="G290" s="65" t="str">
        <f t="shared" si="6"/>
        <v xml:space="preserve">    priority=2 queue=pcq-download-default</v>
      </c>
      <c r="H290" s="108"/>
    </row>
    <row r="291" spans="1:8" ht="15" customHeight="1" x14ac:dyDescent="0.25">
      <c r="A291" s="53" t="s">
        <v>55</v>
      </c>
      <c r="B291" s="53"/>
      <c r="C291" s="53"/>
      <c r="D291" s="53"/>
      <c r="E291" s="53"/>
      <c r="F291" s="53"/>
      <c r="G291" s="65" t="str">
        <f t="shared" si="6"/>
        <v>add name="1.ISP1-GAME DOWN" packet-mark=\</v>
      </c>
      <c r="H291" s="108"/>
    </row>
    <row r="292" spans="1:8" ht="15" customHeight="1" x14ac:dyDescent="0.25">
      <c r="A292" s="53" t="s">
        <v>56</v>
      </c>
      <c r="B292" s="53"/>
      <c r="C292" s="53"/>
      <c r="D292" s="53"/>
      <c r="E292" s="53"/>
      <c r="F292" s="53"/>
      <c r="G292" s="65" t="str">
        <f t="shared" si="6"/>
        <v xml:space="preserve">    "PORT SELAIN PORT UMUM(GAME) DOWN ISP1" parent=ISP1-DOWNLOAD priority=1 \</v>
      </c>
      <c r="H292" s="108"/>
    </row>
    <row r="293" spans="1:8" ht="15" customHeight="1" x14ac:dyDescent="0.25">
      <c r="A293" s="53" t="s">
        <v>50</v>
      </c>
      <c r="B293" s="53"/>
      <c r="C293" s="53"/>
      <c r="D293" s="53"/>
      <c r="E293" s="53"/>
      <c r="F293" s="53"/>
      <c r="G293" s="65" t="str">
        <f t="shared" si="6"/>
        <v xml:space="preserve">    queue=pcq-download-default</v>
      </c>
      <c r="H293" s="108"/>
    </row>
    <row r="294" spans="1:8" ht="15" customHeight="1" x14ac:dyDescent="0.25">
      <c r="A294" s="53" t="s">
        <v>74</v>
      </c>
      <c r="B294" s="53" t="str">
        <f>Input!B17&amp;data!B2</f>
        <v>40M</v>
      </c>
      <c r="C294" s="53" t="s">
        <v>75</v>
      </c>
      <c r="D294" s="53"/>
      <c r="E294" s="53"/>
      <c r="F294" s="53"/>
      <c r="G294" s="65" t="str">
        <f t="shared" si="6"/>
        <v>add max-limit=40M name="4.ISP1-ALL TRAFIC DOWN" parent=ISP1-DOWNLOAD \</v>
      </c>
      <c r="H294" s="108"/>
    </row>
    <row r="295" spans="1:8" ht="15" customHeight="1" x14ac:dyDescent="0.25">
      <c r="A295" s="53" t="s">
        <v>49</v>
      </c>
      <c r="B295" s="53"/>
      <c r="C295" s="53"/>
      <c r="D295" s="53"/>
      <c r="E295" s="53"/>
      <c r="F295" s="53"/>
      <c r="G295" s="65" t="str">
        <f t="shared" si="6"/>
        <v xml:space="preserve">    priority=2 queue=pcq-download-default</v>
      </c>
      <c r="H295" s="108"/>
    </row>
    <row r="296" spans="1:8" ht="15" customHeight="1" x14ac:dyDescent="0.25">
      <c r="A296" s="53" t="s">
        <v>57</v>
      </c>
      <c r="B296" s="53"/>
      <c r="C296" s="53"/>
      <c r="D296" s="53"/>
      <c r="E296" s="53"/>
      <c r="F296" s="53"/>
      <c r="G296" s="65" t="str">
        <f t="shared" si="6"/>
        <v>add name="a.isp1-umum ringan all down" packet-mark="DOWNLOAD ALL ISP1" \</v>
      </c>
      <c r="H296" s="108"/>
    </row>
    <row r="297" spans="1:8" ht="15" customHeight="1" x14ac:dyDescent="0.25">
      <c r="A297" s="53" t="s">
        <v>58</v>
      </c>
      <c r="B297" s="53"/>
      <c r="C297" s="53"/>
      <c r="D297" s="53"/>
      <c r="E297" s="53"/>
      <c r="F297" s="53"/>
      <c r="G297" s="65" t="str">
        <f t="shared" si="6"/>
        <v xml:space="preserve">    parent="4.ISP1-ALL TRAFIC DOWN" priority=2 queue=pcq-download-default</v>
      </c>
      <c r="H297" s="108"/>
    </row>
    <row r="298" spans="1:8" ht="15" customHeight="1" x14ac:dyDescent="0.25">
      <c r="A298" s="53" t="s">
        <v>59</v>
      </c>
      <c r="B298" s="53"/>
      <c r="C298" s="53"/>
      <c r="D298" s="53"/>
      <c r="E298" s="53"/>
      <c r="F298" s="53"/>
      <c r="G298" s="65" t="str">
        <f t="shared" si="6"/>
        <v>add name="d.isp1-port random berat down" packet-mark="PORT BERAT DOWN ISP1" \</v>
      </c>
      <c r="H298" s="108"/>
    </row>
    <row r="299" spans="1:8" ht="15" customHeight="1" x14ac:dyDescent="0.25">
      <c r="A299" s="53" t="s">
        <v>58</v>
      </c>
      <c r="B299" s="53"/>
      <c r="C299" s="53"/>
      <c r="D299" s="53"/>
      <c r="E299" s="53"/>
      <c r="F299" s="53"/>
      <c r="G299" s="65" t="str">
        <f t="shared" si="6"/>
        <v xml:space="preserve">    parent="4.ISP1-ALL TRAFIC DOWN" priority=2 queue=pcq-download-default</v>
      </c>
      <c r="H299" s="108"/>
    </row>
    <row r="300" spans="1:8" ht="15" customHeight="1" x14ac:dyDescent="0.25">
      <c r="A300" s="53" t="s">
        <v>60</v>
      </c>
      <c r="B300" s="53"/>
      <c r="C300" s="53"/>
      <c r="D300" s="53"/>
      <c r="E300" s="53"/>
      <c r="F300" s="53"/>
      <c r="G300" s="65" t="str">
        <f t="shared" si="6"/>
        <v>add name="e.isp1-speedtest web down" packet-mark="SPEEDTES DOWN ISP1" parent=\</v>
      </c>
      <c r="H300" s="108"/>
    </row>
    <row r="301" spans="1:8" ht="15" customHeight="1" x14ac:dyDescent="0.25">
      <c r="A301" s="53" t="s">
        <v>257</v>
      </c>
      <c r="B301" s="53"/>
      <c r="C301" s="53"/>
      <c r="D301" s="53"/>
      <c r="E301" s="53"/>
      <c r="F301" s="53"/>
      <c r="G301" s="65" t="str">
        <f t="shared" si="6"/>
        <v xml:space="preserve">    "4.ISP1-ALL TRAFIC DOWN" priority=2 queue=default</v>
      </c>
      <c r="H301" s="108"/>
    </row>
    <row r="302" spans="1:8" ht="15" customHeight="1" x14ac:dyDescent="0.25">
      <c r="A302" s="53" t="s">
        <v>61</v>
      </c>
      <c r="B302" s="53"/>
      <c r="C302" s="53"/>
      <c r="D302" s="53"/>
      <c r="E302" s="53"/>
      <c r="F302" s="53"/>
      <c r="G302" s="65" t="str">
        <f t="shared" si="6"/>
        <v>add name="1.ISP1-GAME UP" packet-mark="PORT SELAIN PORT UMUM(GAME) UP ISP1" \</v>
      </c>
      <c r="H302" s="108"/>
    </row>
    <row r="303" spans="1:8" ht="15" customHeight="1" x14ac:dyDescent="0.25">
      <c r="A303" s="53" t="s">
        <v>62</v>
      </c>
      <c r="B303" s="53"/>
      <c r="C303" s="53"/>
      <c r="D303" s="53"/>
      <c r="E303" s="53"/>
      <c r="F303" s="53"/>
      <c r="G303" s="65" t="str">
        <f t="shared" si="6"/>
        <v xml:space="preserve">    parent=ISP1-UPLUAD priority=1 queue=pcq-upload-default</v>
      </c>
      <c r="H303" s="108"/>
    </row>
    <row r="304" spans="1:8" ht="15" customHeight="1" x14ac:dyDescent="0.25">
      <c r="A304" s="53" t="s">
        <v>63</v>
      </c>
      <c r="B304" s="53"/>
      <c r="C304" s="53"/>
      <c r="D304" s="53"/>
      <c r="E304" s="53"/>
      <c r="F304" s="53"/>
      <c r="G304" s="65" t="str">
        <f t="shared" si="6"/>
        <v>add name="2.ISP1-ICMP UP" packet-mark="ICMP UP ISP1" parent=ISP1-UPLUAD \</v>
      </c>
      <c r="H304" s="108"/>
    </row>
    <row r="305" spans="1:8" ht="15" customHeight="1" x14ac:dyDescent="0.25">
      <c r="A305" s="53" t="s">
        <v>51</v>
      </c>
      <c r="B305" s="53"/>
      <c r="C305" s="53"/>
      <c r="D305" s="53"/>
      <c r="E305" s="53"/>
      <c r="F305" s="53"/>
      <c r="G305" s="65" t="str">
        <f t="shared" si="6"/>
        <v xml:space="preserve">    priority=2 queue=pcq-upload-default</v>
      </c>
      <c r="H305" s="108"/>
    </row>
    <row r="306" spans="1:8" ht="15" customHeight="1" x14ac:dyDescent="0.25">
      <c r="A306" s="53" t="s">
        <v>74</v>
      </c>
      <c r="B306" s="53" t="str">
        <f>Input!H17&amp;data!C2</f>
        <v>10M</v>
      </c>
      <c r="C306" s="53" t="s">
        <v>76</v>
      </c>
      <c r="D306" s="53"/>
      <c r="E306" s="53"/>
      <c r="F306" s="53"/>
      <c r="G306" s="65" t="str">
        <f t="shared" si="6"/>
        <v>add max-limit=10M name="4.ISP1-ALL TRAFIC UP" parent=ISP1-UPLUAD priority=2 \</v>
      </c>
      <c r="H306" s="108"/>
    </row>
    <row r="307" spans="1:8" ht="15" customHeight="1" x14ac:dyDescent="0.25">
      <c r="A307" s="53" t="s">
        <v>64</v>
      </c>
      <c r="B307" s="53"/>
      <c r="C307" s="53"/>
      <c r="D307" s="53"/>
      <c r="E307" s="53"/>
      <c r="F307" s="53"/>
      <c r="G307" s="65" t="str">
        <f t="shared" si="6"/>
        <v xml:space="preserve">    queue=pcq-upload-default</v>
      </c>
      <c r="H307" s="108"/>
    </row>
    <row r="308" spans="1:8" ht="15" customHeight="1" x14ac:dyDescent="0.25">
      <c r="A308" s="53" t="s">
        <v>65</v>
      </c>
      <c r="B308" s="53"/>
      <c r="C308" s="53"/>
      <c r="D308" s="53"/>
      <c r="E308" s="53"/>
      <c r="F308" s="53"/>
      <c r="G308" s="65" t="str">
        <f t="shared" si="6"/>
        <v>add name="a.isp1-umum ringan all up" packet-mark="UPLUAD ALL ISP1" parent=\</v>
      </c>
      <c r="H308" s="108"/>
    </row>
    <row r="309" spans="1:8" ht="15" customHeight="1" x14ac:dyDescent="0.25">
      <c r="A309" s="53" t="s">
        <v>66</v>
      </c>
      <c r="B309" s="53"/>
      <c r="C309" s="53"/>
      <c r="D309" s="53"/>
      <c r="E309" s="53"/>
      <c r="F309" s="53"/>
      <c r="G309" s="65" t="str">
        <f t="shared" si="6"/>
        <v xml:space="preserve">    "4.ISP1-ALL TRAFIC UP" priority=2 queue=pcq-upload-default</v>
      </c>
      <c r="H309" s="108"/>
    </row>
    <row r="310" spans="1:8" ht="15" customHeight="1" x14ac:dyDescent="0.25">
      <c r="A310" s="53" t="s">
        <v>67</v>
      </c>
      <c r="B310" s="53"/>
      <c r="C310" s="53"/>
      <c r="D310" s="53"/>
      <c r="E310" s="53"/>
      <c r="F310" s="53"/>
      <c r="G310" s="65" t="str">
        <f t="shared" si="6"/>
        <v>add name="d.isp1-port random berat up" packet-mark="PORT BERAT UP ISP1" \</v>
      </c>
      <c r="H310" s="108"/>
    </row>
    <row r="311" spans="1:8" ht="15" customHeight="1" x14ac:dyDescent="0.25">
      <c r="A311" s="53" t="s">
        <v>68</v>
      </c>
      <c r="B311" s="53"/>
      <c r="C311" s="53"/>
      <c r="D311" s="53"/>
      <c r="E311" s="53"/>
      <c r="F311" s="53"/>
      <c r="G311" s="65" t="str">
        <f t="shared" si="6"/>
        <v xml:space="preserve">    parent="4.ISP1-ALL TRAFIC UP" priority=2 queue=pcq-upload-default</v>
      </c>
      <c r="H311" s="108"/>
    </row>
    <row r="312" spans="1:8" ht="15" customHeight="1" x14ac:dyDescent="0.25">
      <c r="A312" s="53" t="s">
        <v>69</v>
      </c>
      <c r="B312" s="53"/>
      <c r="C312" s="53"/>
      <c r="D312" s="53"/>
      <c r="E312" s="53"/>
      <c r="F312" s="53"/>
      <c r="G312" s="65" t="str">
        <f t="shared" si="6"/>
        <v>add name="e.isp1-speedtest web up" packet-mark="SPEEDTES UP ISP1" parent=\</v>
      </c>
      <c r="H312" s="108"/>
    </row>
    <row r="313" spans="1:8" ht="15" customHeight="1" x14ac:dyDescent="0.25">
      <c r="A313" s="53" t="s">
        <v>258</v>
      </c>
      <c r="B313" s="53"/>
      <c r="C313" s="53"/>
      <c r="D313" s="53"/>
      <c r="E313" s="53"/>
      <c r="F313" s="53"/>
      <c r="G313" s="65" t="str">
        <f t="shared" si="6"/>
        <v xml:space="preserve">    "4.ISP1-ALL TRAFIC UP" priority=2 queue=default</v>
      </c>
      <c r="H313" s="108"/>
    </row>
    <row r="314" spans="1:8" ht="15" customHeight="1" x14ac:dyDescent="0.25">
      <c r="A314" s="53" t="s">
        <v>70</v>
      </c>
      <c r="B314" s="53"/>
      <c r="C314" s="53"/>
      <c r="D314" s="53"/>
      <c r="E314" s="53"/>
      <c r="F314" s="53"/>
      <c r="G314" s="65" t="str">
        <f t="shared" si="6"/>
        <v>add name="b.isp1-Streaming video down" packet-mark=\</v>
      </c>
      <c r="H314" s="108"/>
    </row>
    <row r="315" spans="1:8" ht="15" customHeight="1" x14ac:dyDescent="0.25">
      <c r="A315" s="53" t="s">
        <v>71</v>
      </c>
      <c r="B315" s="53"/>
      <c r="C315" s="53"/>
      <c r="D315" s="53"/>
      <c r="E315" s="53"/>
      <c r="F315" s="53"/>
      <c r="G315" s="65" t="str">
        <f t="shared" si="6"/>
        <v xml:space="preserve">    "STREAMING VIDEO DOWN ISP1" parent="4.ISP1-ALL TRAFIC DOWN" priority=2 \</v>
      </c>
      <c r="H315" s="108"/>
    </row>
    <row r="316" spans="1:8" ht="15" customHeight="1" x14ac:dyDescent="0.25">
      <c r="A316" s="53" t="s">
        <v>50</v>
      </c>
      <c r="B316" s="53"/>
      <c r="C316" s="53"/>
      <c r="D316" s="53"/>
      <c r="E316" s="53"/>
      <c r="F316" s="53"/>
      <c r="G316" s="65" t="str">
        <f t="shared" si="6"/>
        <v xml:space="preserve">    queue=pcq-download-default</v>
      </c>
      <c r="H316" s="108"/>
    </row>
    <row r="317" spans="1:8" ht="15" customHeight="1" x14ac:dyDescent="0.25">
      <c r="A317" s="53" t="s">
        <v>72</v>
      </c>
      <c r="B317" s="53"/>
      <c r="C317" s="53"/>
      <c r="D317" s="53"/>
      <c r="E317" s="53"/>
      <c r="F317" s="53"/>
      <c r="G317" s="65" t="str">
        <f t="shared" si="6"/>
        <v>add name="b.isp1-Streaming video up" packet-mark="STREAMING VIDEO UP ISP1" \</v>
      </c>
      <c r="H317" s="108"/>
    </row>
    <row r="318" spans="1:8" ht="15" customHeight="1" x14ac:dyDescent="0.25">
      <c r="A318" s="53" t="s">
        <v>68</v>
      </c>
      <c r="B318" s="53"/>
      <c r="C318" s="53"/>
      <c r="D318" s="53"/>
      <c r="E318" s="53"/>
      <c r="F318" s="53"/>
      <c r="G318" s="65" t="str">
        <f t="shared" si="6"/>
        <v xml:space="preserve">    parent="4.ISP1-ALL TRAFIC UP" priority=2 queue=pcq-upload-default</v>
      </c>
      <c r="H318" s="108"/>
    </row>
    <row r="319" spans="1:8" ht="15" customHeight="1" x14ac:dyDescent="0.25">
      <c r="A319" s="53" t="s">
        <v>259</v>
      </c>
      <c r="B319" s="53"/>
      <c r="C319" s="53"/>
      <c r="D319" s="53"/>
      <c r="E319" s="53"/>
      <c r="F319" s="53"/>
      <c r="G319" s="65" t="str">
        <f t="shared" si="6"/>
        <v>add name="c.isp1-umum berat all down" packet-mark="UMUM BERAT DOWN ISP1" \</v>
      </c>
      <c r="H319" s="108"/>
    </row>
    <row r="320" spans="1:8" ht="15" customHeight="1" x14ac:dyDescent="0.25">
      <c r="A320" s="53" t="s">
        <v>58</v>
      </c>
      <c r="B320" s="53"/>
      <c r="C320" s="53"/>
      <c r="D320" s="53"/>
      <c r="E320" s="53"/>
      <c r="F320" s="53"/>
      <c r="G320" s="65" t="str">
        <f t="shared" si="6"/>
        <v xml:space="preserve">    parent="4.ISP1-ALL TRAFIC DOWN" priority=2 queue=pcq-download-default</v>
      </c>
      <c r="H320" s="108"/>
    </row>
    <row r="321" spans="1:8" ht="15" customHeight="1" x14ac:dyDescent="0.25">
      <c r="A321" s="53" t="s">
        <v>73</v>
      </c>
      <c r="B321" s="53"/>
      <c r="C321" s="53"/>
      <c r="D321" s="53"/>
      <c r="E321" s="53"/>
      <c r="F321" s="53"/>
      <c r="G321" s="65" t="str">
        <f t="shared" si="6"/>
        <v>add name="c.isp1-umum berat all up" packet-mark="UMUM BERAT UP ISP1" parent=\</v>
      </c>
      <c r="H321" s="108"/>
    </row>
    <row r="322" spans="1:8" ht="15" customHeight="1" x14ac:dyDescent="0.25">
      <c r="A322" s="53" t="s">
        <v>66</v>
      </c>
      <c r="B322" s="53"/>
      <c r="C322" s="53"/>
      <c r="D322" s="53"/>
      <c r="E322" s="53"/>
      <c r="F322" s="53"/>
      <c r="G322" s="65" t="str">
        <f t="shared" si="6"/>
        <v xml:space="preserve">    "4.ISP1-ALL TRAFIC UP" priority=2 queue=pcq-upload-default</v>
      </c>
      <c r="H322" s="108"/>
    </row>
    <row r="323" spans="1:8" ht="15.75" thickBot="1" x14ac:dyDescent="0.3">
      <c r="G323" t="str">
        <f t="shared" ref="G323:G335" si="7">A323&amp;B323&amp;C323&amp;D323&amp;E323&amp;F323</f>
        <v/>
      </c>
    </row>
    <row r="324" spans="1:8" x14ac:dyDescent="0.25">
      <c r="A324" t="s">
        <v>79</v>
      </c>
      <c r="G324" s="49" t="str">
        <f t="shared" si="7"/>
        <v>/queue simple</v>
      </c>
      <c r="H324" s="101">
        <v>5</v>
      </c>
    </row>
    <row r="325" spans="1:8" x14ac:dyDescent="0.25">
      <c r="A325" t="s">
        <v>88</v>
      </c>
      <c r="G325" s="9" t="str">
        <f t="shared" si="7"/>
        <v>add name="ALL TRAFICK" packet-marks="DOWNLOAD ALL ISP1,DOWNLOAD A\</v>
      </c>
      <c r="H325" s="102"/>
    </row>
    <row r="326" spans="1:8" x14ac:dyDescent="0.25">
      <c r="A326" t="s">
        <v>80</v>
      </c>
      <c r="G326" s="9" t="str">
        <f t="shared" si="7"/>
        <v xml:space="preserve">    LL ISP2,UPLUAD ALL ISP1,UPLUAD ALL ISP2,PORT BERAT DOWN ISP1,PORT BERAT DO\</v>
      </c>
      <c r="H326" s="102"/>
    </row>
    <row r="327" spans="1:8" x14ac:dyDescent="0.25">
      <c r="A327" t="s">
        <v>81</v>
      </c>
      <c r="G327" s="9" t="str">
        <f t="shared" si="7"/>
        <v xml:space="preserve">    WN ISP2,PORT BERAT UP ISP1,PORT BERAT UP ISP2,SPEEDTES DOWN ISP1,SPEEDTES \</v>
      </c>
      <c r="H327" s="102"/>
    </row>
    <row r="328" spans="1:8" x14ac:dyDescent="0.25">
      <c r="A328" t="s">
        <v>82</v>
      </c>
      <c r="G328" s="9" t="str">
        <f t="shared" si="7"/>
        <v xml:space="preserve">    DOWN ISP2,SPEEDTES UP ISP1,SPEEDTES UP ISP2,STREAMING VIDEO DOWN ISP1,STRE\</v>
      </c>
      <c r="H328" s="102"/>
    </row>
    <row r="329" spans="1:8" x14ac:dyDescent="0.25">
      <c r="A329" t="s">
        <v>83</v>
      </c>
      <c r="G329" s="9" t="str">
        <f t="shared" si="7"/>
        <v xml:space="preserve">    AMING VIDEO DOWN ISP2,STREAMING VIDEO UP ISP1,STREAMING VIDEO UP ISP2,UMUM\</v>
      </c>
      <c r="H329" s="102"/>
    </row>
    <row r="330" spans="1:8" x14ac:dyDescent="0.25">
      <c r="A330" t="s">
        <v>84</v>
      </c>
      <c r="G330" s="9" t="str">
        <f t="shared" si="7"/>
        <v xml:space="preserve">    \_BERAT DOWN ISP1,UMUM BERAT DOWN ISP2,UMUM BERAT UP ISP1,UMUM BERAT UP IS\</v>
      </c>
      <c r="H330" s="102"/>
    </row>
    <row r="331" spans="1:8" ht="90" x14ac:dyDescent="0.25">
      <c r="A331" t="s">
        <v>85</v>
      </c>
      <c r="B331" t="str">
        <f>Input!Q15&amp;Input!R15&amp;Input!Q16&amp;Input!R16&amp;Input!Q17&amp;Input!R17&amp;Input!Q18&amp;Input!R18&amp;Input!Q19&amp;Input!R19&amp;Input!Q20&amp;Input!R20&amp;Input!Q21&amp;Input!R21&amp;Input!Q22&amp;Input!R22&amp;Input!Q23&amp;Input!R23&amp;Input!Q24&amp;Input!R24&amp;Input!Q25&amp;Input!R25&amp;Input!Q26&amp;Input!R26&amp;Input!Q27&amp;Input!R27&amp;Input!Q28&amp;Input!R28&amp;Input!Q29&amp;Input!R29&amp;Input!Q30&amp;Input!R30&amp;Input!Q31&amp;Input!R31&amp;Input!Q32&amp;Input!R32&amp;Input!Q33&amp;Input!R33&amp;Input!Q34&amp;Input!R34&amp;Input!Q35&amp;Input!R35&amp;Input!Q36&amp;Input!R36&amp;Input!Q37&amp;Input!R37&amp;Input!Q38&amp;Input!R38&amp;Input!Q39&amp;Input!R39&amp;Input!Q40&amp;Input!R40&amp;Input!Q41&amp;Input!R41&amp;Input!Q42&amp;Input!R42&amp;Input!Q43&amp;Input!R43&amp;Input!Q44&amp;Input!R44</f>
        <v>192.168.2.0/24,192.168.3.0/24,</v>
      </c>
      <c r="C331" t="s">
        <v>86</v>
      </c>
      <c r="G331" s="9" t="str">
        <f t="shared" si="7"/>
        <v xml:space="preserve">    P2" priority=3/3 queue=default/default target="192.168.2.0/24,192.168.3.0/24,"</v>
      </c>
      <c r="H331" s="102"/>
    </row>
    <row r="332" spans="1:8" ht="45" customHeight="1" x14ac:dyDescent="0.25">
      <c r="A332" t="str">
        <f>IF(Input!I7=data!E1,'simple queu'!G1,"")</f>
        <v/>
      </c>
      <c r="G332" s="9" t="str">
        <f t="shared" si="7"/>
        <v/>
      </c>
      <c r="H332" s="102"/>
    </row>
    <row r="333" spans="1:8" ht="90" x14ac:dyDescent="0.25">
      <c r="A333" s="44" t="str">
        <f>IF(Input!I7=data!E1,'simple queu'!G2,"")</f>
        <v/>
      </c>
      <c r="G333" s="9" t="str">
        <f t="shared" si="7"/>
        <v/>
      </c>
      <c r="H333" s="102"/>
    </row>
    <row r="334" spans="1:8" x14ac:dyDescent="0.25">
      <c r="A334" t="str">
        <f>IF(Input!I8=data!E2,'simple queu'!G4,"")</f>
        <v>add name="2.CLIEN HOTSPOT" parent="ALL TRAFICK" priority=3/3 \</v>
      </c>
      <c r="G334" s="9" t="str">
        <f t="shared" si="7"/>
        <v>add name="2.CLIEN HOTSPOT" parent="ALL TRAFICK" priority=3/3 \</v>
      </c>
      <c r="H334" s="102"/>
    </row>
    <row r="335" spans="1:8" ht="90" x14ac:dyDescent="0.25">
      <c r="A335" s="44" t="str">
        <f>IF(Input!I8=data!E2,'simple queu'!G5,"")</f>
        <v xml:space="preserve">    queue=default/default target="192.168.2.0/24,192.168.3.0/24,"</v>
      </c>
      <c r="G335" s="9" t="str">
        <f t="shared" si="7"/>
        <v xml:space="preserve">    queue=default/default target="192.168.2.0/24,192.168.3.0/24,"</v>
      </c>
      <c r="H335" s="102"/>
    </row>
    <row r="336" spans="1:8" x14ac:dyDescent="0.25">
      <c r="G336" s="9"/>
      <c r="H336" s="102"/>
    </row>
    <row r="337" spans="7:8" ht="15.75" thickBot="1" x14ac:dyDescent="0.3">
      <c r="G337" s="10"/>
      <c r="H337" s="103"/>
    </row>
  </sheetData>
  <sheetProtection password="FE4E" sheet="1" objects="1" scenarios="1"/>
  <mergeCells count="5">
    <mergeCell ref="H1:H78"/>
    <mergeCell ref="H324:H337"/>
    <mergeCell ref="H180:H280"/>
    <mergeCell ref="H80:H178"/>
    <mergeCell ref="H282:H3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T105"/>
  <sheetViews>
    <sheetView view="pageBreakPreview" topLeftCell="B1" zoomScale="98" zoomScaleNormal="100" zoomScaleSheetLayoutView="98" workbookViewId="0">
      <selection activeCell="B6" sqref="B6"/>
    </sheetView>
  </sheetViews>
  <sheetFormatPr defaultRowHeight="15" x14ac:dyDescent="0.25"/>
  <cols>
    <col min="1" max="1" width="0" hidden="1" customWidth="1"/>
    <col min="2" max="2" width="4.140625" bestFit="1" customWidth="1"/>
    <col min="3" max="3" width="28.5703125" customWidth="1"/>
    <col min="4" max="4" width="7.85546875" bestFit="1" customWidth="1"/>
    <col min="5" max="5" width="10.85546875" bestFit="1" customWidth="1"/>
    <col min="6" max="6" width="7.85546875" bestFit="1" customWidth="1"/>
    <col min="7" max="7" width="10.85546875" bestFit="1" customWidth="1"/>
    <col min="8" max="8" width="12.85546875" bestFit="1" customWidth="1"/>
    <col min="9" max="9" width="16" bestFit="1" customWidth="1"/>
    <col min="10" max="10" width="7.85546875" bestFit="1" customWidth="1"/>
    <col min="11" max="11" width="10.85546875" bestFit="1" customWidth="1"/>
    <col min="12" max="13" width="10.42578125" hidden="1" customWidth="1"/>
    <col min="14" max="14" width="9.140625" hidden="1" customWidth="1"/>
    <col min="15" max="18" width="4.28515625" style="30" customWidth="1"/>
    <col min="19" max="19" width="9.140625" hidden="1" customWidth="1"/>
    <col min="20" max="20" width="10.28515625" hidden="1" customWidth="1"/>
  </cols>
  <sheetData>
    <row r="1" spans="2:20" x14ac:dyDescent="0.25">
      <c r="B1" s="110" t="s">
        <v>116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2:20" x14ac:dyDescent="0.25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4" spans="2:20" ht="15.75" x14ac:dyDescent="0.25">
      <c r="B4" s="109" t="s">
        <v>106</v>
      </c>
      <c r="C4" s="109" t="s">
        <v>103</v>
      </c>
      <c r="D4" s="112" t="s">
        <v>99</v>
      </c>
      <c r="E4" s="112"/>
      <c r="F4" s="112" t="s">
        <v>100</v>
      </c>
      <c r="G4" s="112"/>
      <c r="H4" s="112" t="s">
        <v>104</v>
      </c>
      <c r="I4" s="112"/>
      <c r="J4" s="112" t="s">
        <v>105</v>
      </c>
      <c r="K4" s="112"/>
      <c r="L4" t="s">
        <v>100</v>
      </c>
      <c r="M4" t="s">
        <v>104</v>
      </c>
      <c r="N4" t="s">
        <v>112</v>
      </c>
      <c r="O4" s="111" t="s">
        <v>2</v>
      </c>
      <c r="P4" s="111"/>
      <c r="Q4" s="111"/>
      <c r="R4" s="111"/>
      <c r="T4" t="s">
        <v>113</v>
      </c>
    </row>
    <row r="5" spans="2:20" ht="15.75" x14ac:dyDescent="0.25">
      <c r="B5" s="109"/>
      <c r="C5" s="109"/>
      <c r="D5" s="32" t="s">
        <v>101</v>
      </c>
      <c r="E5" s="32" t="s">
        <v>102</v>
      </c>
      <c r="F5" s="32" t="s">
        <v>101</v>
      </c>
      <c r="G5" s="32" t="s">
        <v>102</v>
      </c>
      <c r="H5" s="32" t="s">
        <v>110</v>
      </c>
      <c r="I5" s="32" t="s">
        <v>111</v>
      </c>
      <c r="J5" s="32" t="s">
        <v>101</v>
      </c>
      <c r="K5" s="32" t="s">
        <v>102</v>
      </c>
      <c r="O5" s="111"/>
      <c r="P5" s="111"/>
      <c r="Q5" s="111"/>
      <c r="R5" s="111"/>
    </row>
    <row r="6" spans="2:20" x14ac:dyDescent="0.25">
      <c r="B6" s="31">
        <v>1</v>
      </c>
      <c r="C6" s="28" t="s">
        <v>143</v>
      </c>
      <c r="D6" s="28" t="s">
        <v>117</v>
      </c>
      <c r="E6" s="28" t="s">
        <v>118</v>
      </c>
      <c r="F6" s="28"/>
      <c r="G6" s="28"/>
      <c r="H6" s="28"/>
      <c r="I6" s="28"/>
      <c r="J6" s="28"/>
      <c r="K6" s="28"/>
      <c r="L6" s="39" t="str">
        <f>IF(F6&gt;1,"/","")</f>
        <v/>
      </c>
      <c r="M6" s="40" t="str">
        <f>IF(H6&gt;1,"/","")</f>
        <v/>
      </c>
      <c r="N6" s="40" t="str">
        <f>IF(J6&gt;1,"/","")</f>
        <v/>
      </c>
      <c r="O6" s="28">
        <v>192</v>
      </c>
      <c r="P6" s="28">
        <v>168</v>
      </c>
      <c r="Q6" s="28">
        <v>60</v>
      </c>
      <c r="R6" s="28">
        <v>4</v>
      </c>
      <c r="S6" t="str">
        <f>IF(O6,".","")</f>
        <v>.</v>
      </c>
      <c r="T6" t="str">
        <f>IF(D6&gt;1,"/","")</f>
        <v>/</v>
      </c>
    </row>
    <row r="7" spans="2:20" x14ac:dyDescent="0.25">
      <c r="B7" s="31">
        <v>2</v>
      </c>
      <c r="C7" s="28" t="s">
        <v>144</v>
      </c>
      <c r="D7" s="28" t="s">
        <v>117</v>
      </c>
      <c r="E7" s="28" t="s">
        <v>118</v>
      </c>
      <c r="F7" s="28"/>
      <c r="G7" s="28"/>
      <c r="H7" s="28"/>
      <c r="I7" s="28"/>
      <c r="J7" s="28"/>
      <c r="K7" s="28"/>
      <c r="L7" s="39" t="str">
        <f t="shared" ref="L7:L70" si="0">IF(F7&gt;1,"/","")</f>
        <v/>
      </c>
      <c r="M7" s="40" t="str">
        <f t="shared" ref="M7:M70" si="1">IF(H7&gt;1,"/","")</f>
        <v/>
      </c>
      <c r="N7" s="40" t="str">
        <f t="shared" ref="N7:N70" si="2">IF(J7&gt;1,"/","")</f>
        <v/>
      </c>
      <c r="O7" s="28">
        <v>192</v>
      </c>
      <c r="P7" s="28">
        <v>168</v>
      </c>
      <c r="Q7" s="28">
        <v>60</v>
      </c>
      <c r="R7" s="28">
        <v>5</v>
      </c>
      <c r="S7" t="str">
        <f t="shared" ref="S7:S70" si="3">IF(O7,".","")</f>
        <v>.</v>
      </c>
      <c r="T7" t="str">
        <f t="shared" ref="T7:T70" si="4">IF(D7&gt;1,"/","")</f>
        <v>/</v>
      </c>
    </row>
    <row r="8" spans="2:20" x14ac:dyDescent="0.25">
      <c r="B8" s="31">
        <v>3</v>
      </c>
      <c r="C8" s="28" t="s">
        <v>145</v>
      </c>
      <c r="D8" s="28" t="s">
        <v>117</v>
      </c>
      <c r="E8" s="28" t="s">
        <v>118</v>
      </c>
      <c r="F8" s="28"/>
      <c r="G8" s="28"/>
      <c r="H8" s="28"/>
      <c r="I8" s="28"/>
      <c r="J8" s="28"/>
      <c r="K8" s="28"/>
      <c r="L8" s="39" t="str">
        <f t="shared" si="0"/>
        <v/>
      </c>
      <c r="M8" s="40" t="str">
        <f t="shared" si="1"/>
        <v/>
      </c>
      <c r="N8" s="40" t="str">
        <f t="shared" si="2"/>
        <v/>
      </c>
      <c r="O8" s="28">
        <v>192</v>
      </c>
      <c r="P8" s="28">
        <v>168</v>
      </c>
      <c r="Q8" s="28">
        <v>60</v>
      </c>
      <c r="R8" s="28">
        <v>6</v>
      </c>
      <c r="S8" t="str">
        <f t="shared" si="3"/>
        <v>.</v>
      </c>
      <c r="T8" t="str">
        <f t="shared" si="4"/>
        <v>/</v>
      </c>
    </row>
    <row r="9" spans="2:20" x14ac:dyDescent="0.25">
      <c r="B9" s="31">
        <v>4</v>
      </c>
      <c r="C9" s="28" t="s">
        <v>146</v>
      </c>
      <c r="D9" s="28" t="s">
        <v>117</v>
      </c>
      <c r="E9" s="28" t="s">
        <v>118</v>
      </c>
      <c r="F9" s="28"/>
      <c r="G9" s="28"/>
      <c r="H9" s="28"/>
      <c r="I9" s="28"/>
      <c r="J9" s="28"/>
      <c r="K9" s="28"/>
      <c r="L9" s="39" t="str">
        <f t="shared" si="0"/>
        <v/>
      </c>
      <c r="M9" s="40" t="str">
        <f t="shared" si="1"/>
        <v/>
      </c>
      <c r="N9" s="40" t="str">
        <f t="shared" si="2"/>
        <v/>
      </c>
      <c r="O9" s="28">
        <v>192</v>
      </c>
      <c r="P9" s="28">
        <v>168</v>
      </c>
      <c r="Q9" s="28">
        <v>60</v>
      </c>
      <c r="R9" s="28">
        <v>7</v>
      </c>
      <c r="S9" t="str">
        <f t="shared" si="3"/>
        <v>.</v>
      </c>
      <c r="T9" t="str">
        <f t="shared" si="4"/>
        <v>/</v>
      </c>
    </row>
    <row r="10" spans="2:20" x14ac:dyDescent="0.25">
      <c r="B10" s="31">
        <v>5</v>
      </c>
      <c r="C10" s="28" t="s">
        <v>147</v>
      </c>
      <c r="D10" s="28" t="s">
        <v>117</v>
      </c>
      <c r="E10" s="28" t="s">
        <v>118</v>
      </c>
      <c r="F10" s="28"/>
      <c r="G10" s="28"/>
      <c r="H10" s="28"/>
      <c r="I10" s="28"/>
      <c r="J10" s="28"/>
      <c r="K10" s="28"/>
      <c r="L10" s="39" t="str">
        <f t="shared" si="0"/>
        <v/>
      </c>
      <c r="M10" s="40" t="str">
        <f t="shared" si="1"/>
        <v/>
      </c>
      <c r="N10" s="40" t="str">
        <f t="shared" si="2"/>
        <v/>
      </c>
      <c r="O10" s="28">
        <v>192</v>
      </c>
      <c r="P10" s="28">
        <v>168</v>
      </c>
      <c r="Q10" s="28">
        <v>60</v>
      </c>
      <c r="R10" s="28">
        <v>8</v>
      </c>
      <c r="S10" t="str">
        <f t="shared" si="3"/>
        <v>.</v>
      </c>
      <c r="T10" t="str">
        <f t="shared" si="4"/>
        <v>/</v>
      </c>
    </row>
    <row r="11" spans="2:20" x14ac:dyDescent="0.25">
      <c r="B11" s="31">
        <v>6</v>
      </c>
      <c r="C11" s="28" t="s">
        <v>148</v>
      </c>
      <c r="D11" s="28" t="s">
        <v>117</v>
      </c>
      <c r="E11" s="28" t="s">
        <v>118</v>
      </c>
      <c r="F11" s="28"/>
      <c r="G11" s="28"/>
      <c r="H11" s="28"/>
      <c r="I11" s="28"/>
      <c r="J11" s="28"/>
      <c r="K11" s="28"/>
      <c r="L11" s="39" t="str">
        <f t="shared" si="0"/>
        <v/>
      </c>
      <c r="M11" s="40" t="str">
        <f t="shared" si="1"/>
        <v/>
      </c>
      <c r="N11" s="40" t="str">
        <f t="shared" si="2"/>
        <v/>
      </c>
      <c r="O11" s="28">
        <v>192</v>
      </c>
      <c r="P11" s="28">
        <v>168</v>
      </c>
      <c r="Q11" s="28">
        <v>60</v>
      </c>
      <c r="R11" s="28">
        <v>9</v>
      </c>
      <c r="S11" t="str">
        <f t="shared" si="3"/>
        <v>.</v>
      </c>
      <c r="T11" t="str">
        <f t="shared" si="4"/>
        <v>/</v>
      </c>
    </row>
    <row r="12" spans="2:20" x14ac:dyDescent="0.25">
      <c r="B12" s="31">
        <v>7</v>
      </c>
      <c r="C12" s="28" t="s">
        <v>149</v>
      </c>
      <c r="D12" s="28" t="s">
        <v>117</v>
      </c>
      <c r="E12" s="28" t="s">
        <v>118</v>
      </c>
      <c r="F12" s="28"/>
      <c r="G12" s="28"/>
      <c r="H12" s="28"/>
      <c r="I12" s="28"/>
      <c r="J12" s="28"/>
      <c r="K12" s="28"/>
      <c r="L12" s="39" t="str">
        <f t="shared" si="0"/>
        <v/>
      </c>
      <c r="M12" s="40" t="str">
        <f t="shared" si="1"/>
        <v/>
      </c>
      <c r="N12" s="40" t="str">
        <f t="shared" si="2"/>
        <v/>
      </c>
      <c r="O12" s="28">
        <v>192</v>
      </c>
      <c r="P12" s="28">
        <v>168</v>
      </c>
      <c r="Q12" s="28">
        <v>60</v>
      </c>
      <c r="R12" s="28">
        <v>10</v>
      </c>
      <c r="S12" t="str">
        <f t="shared" si="3"/>
        <v>.</v>
      </c>
      <c r="T12" t="str">
        <f t="shared" si="4"/>
        <v>/</v>
      </c>
    </row>
    <row r="13" spans="2:20" x14ac:dyDescent="0.25">
      <c r="B13" s="31">
        <v>8</v>
      </c>
      <c r="C13" s="28" t="s">
        <v>150</v>
      </c>
      <c r="D13" s="28" t="s">
        <v>117</v>
      </c>
      <c r="E13" s="28" t="s">
        <v>118</v>
      </c>
      <c r="F13" s="28"/>
      <c r="G13" s="28"/>
      <c r="H13" s="28"/>
      <c r="I13" s="28"/>
      <c r="J13" s="28"/>
      <c r="K13" s="28"/>
      <c r="L13" s="39" t="str">
        <f t="shared" si="0"/>
        <v/>
      </c>
      <c r="M13" s="40" t="str">
        <f t="shared" si="1"/>
        <v/>
      </c>
      <c r="N13" s="40" t="str">
        <f t="shared" si="2"/>
        <v/>
      </c>
      <c r="O13" s="28">
        <v>192</v>
      </c>
      <c r="P13" s="28">
        <v>168</v>
      </c>
      <c r="Q13" s="28">
        <v>60</v>
      </c>
      <c r="R13" s="28">
        <v>11</v>
      </c>
      <c r="S13" t="str">
        <f t="shared" si="3"/>
        <v>.</v>
      </c>
      <c r="T13" t="str">
        <f t="shared" si="4"/>
        <v>/</v>
      </c>
    </row>
    <row r="14" spans="2:20" x14ac:dyDescent="0.25">
      <c r="B14" s="31">
        <v>9</v>
      </c>
      <c r="C14" s="28" t="s">
        <v>151</v>
      </c>
      <c r="D14" s="28" t="s">
        <v>117</v>
      </c>
      <c r="E14" s="28" t="s">
        <v>118</v>
      </c>
      <c r="F14" s="28"/>
      <c r="G14" s="28"/>
      <c r="H14" s="28"/>
      <c r="I14" s="28"/>
      <c r="J14" s="28"/>
      <c r="K14" s="28"/>
      <c r="L14" s="39" t="str">
        <f t="shared" si="0"/>
        <v/>
      </c>
      <c r="M14" s="40" t="str">
        <f t="shared" si="1"/>
        <v/>
      </c>
      <c r="N14" s="40" t="str">
        <f t="shared" si="2"/>
        <v/>
      </c>
      <c r="O14" s="28">
        <v>192</v>
      </c>
      <c r="P14" s="28">
        <v>168</v>
      </c>
      <c r="Q14" s="28">
        <v>60</v>
      </c>
      <c r="R14" s="28">
        <v>12</v>
      </c>
      <c r="S14" t="str">
        <f t="shared" si="3"/>
        <v>.</v>
      </c>
      <c r="T14" t="str">
        <f t="shared" si="4"/>
        <v>/</v>
      </c>
    </row>
    <row r="15" spans="2:20" x14ac:dyDescent="0.25">
      <c r="B15" s="31">
        <v>10</v>
      </c>
      <c r="C15" s="28" t="s">
        <v>152</v>
      </c>
      <c r="D15" s="28" t="s">
        <v>117</v>
      </c>
      <c r="E15" s="28" t="s">
        <v>118</v>
      </c>
      <c r="F15" s="28"/>
      <c r="G15" s="28"/>
      <c r="H15" s="28"/>
      <c r="I15" s="28"/>
      <c r="J15" s="28"/>
      <c r="K15" s="28"/>
      <c r="L15" s="39" t="str">
        <f t="shared" si="0"/>
        <v/>
      </c>
      <c r="M15" s="40" t="str">
        <f t="shared" si="1"/>
        <v/>
      </c>
      <c r="N15" s="40" t="str">
        <f t="shared" si="2"/>
        <v/>
      </c>
      <c r="O15" s="28">
        <v>192</v>
      </c>
      <c r="P15" s="28">
        <v>168</v>
      </c>
      <c r="Q15" s="28">
        <v>60</v>
      </c>
      <c r="R15" s="28">
        <v>13</v>
      </c>
      <c r="S15" t="str">
        <f t="shared" si="3"/>
        <v>.</v>
      </c>
      <c r="T15" t="str">
        <f t="shared" si="4"/>
        <v>/</v>
      </c>
    </row>
    <row r="16" spans="2:20" x14ac:dyDescent="0.25">
      <c r="B16" s="31">
        <v>11</v>
      </c>
      <c r="C16" s="28" t="s">
        <v>153</v>
      </c>
      <c r="D16" s="28" t="s">
        <v>117</v>
      </c>
      <c r="E16" s="28" t="s">
        <v>118</v>
      </c>
      <c r="F16" s="28"/>
      <c r="G16" s="28"/>
      <c r="H16" s="28"/>
      <c r="I16" s="28"/>
      <c r="J16" s="28"/>
      <c r="K16" s="28"/>
      <c r="L16" s="39" t="str">
        <f t="shared" si="0"/>
        <v/>
      </c>
      <c r="M16" s="40" t="str">
        <f t="shared" si="1"/>
        <v/>
      </c>
      <c r="N16" s="40" t="str">
        <f t="shared" si="2"/>
        <v/>
      </c>
      <c r="O16" s="28">
        <v>192</v>
      </c>
      <c r="P16" s="28">
        <v>168</v>
      </c>
      <c r="Q16" s="28">
        <v>60</v>
      </c>
      <c r="R16" s="28">
        <v>14</v>
      </c>
      <c r="S16" t="str">
        <f t="shared" si="3"/>
        <v>.</v>
      </c>
      <c r="T16" t="str">
        <f t="shared" si="4"/>
        <v>/</v>
      </c>
    </row>
    <row r="17" spans="2:20" x14ac:dyDescent="0.25">
      <c r="B17" s="31">
        <v>12</v>
      </c>
      <c r="C17" s="28" t="s">
        <v>154</v>
      </c>
      <c r="D17" s="28" t="s">
        <v>117</v>
      </c>
      <c r="E17" s="28" t="s">
        <v>118</v>
      </c>
      <c r="F17" s="28"/>
      <c r="G17" s="28"/>
      <c r="H17" s="28"/>
      <c r="I17" s="28"/>
      <c r="J17" s="28"/>
      <c r="K17" s="28"/>
      <c r="L17" s="39" t="str">
        <f t="shared" si="0"/>
        <v/>
      </c>
      <c r="M17" s="40" t="str">
        <f t="shared" si="1"/>
        <v/>
      </c>
      <c r="N17" s="40" t="str">
        <f t="shared" si="2"/>
        <v/>
      </c>
      <c r="O17" s="28">
        <v>192</v>
      </c>
      <c r="P17" s="28">
        <v>168</v>
      </c>
      <c r="Q17" s="28">
        <v>60</v>
      </c>
      <c r="R17" s="28">
        <v>15</v>
      </c>
      <c r="S17" t="str">
        <f t="shared" si="3"/>
        <v>.</v>
      </c>
      <c r="T17" t="str">
        <f t="shared" si="4"/>
        <v>/</v>
      </c>
    </row>
    <row r="18" spans="2:20" x14ac:dyDescent="0.25">
      <c r="B18" s="31">
        <v>13</v>
      </c>
      <c r="C18" s="28" t="s">
        <v>155</v>
      </c>
      <c r="D18" s="28" t="s">
        <v>117</v>
      </c>
      <c r="E18" s="28" t="s">
        <v>118</v>
      </c>
      <c r="F18" s="28"/>
      <c r="G18" s="28"/>
      <c r="H18" s="28"/>
      <c r="I18" s="28"/>
      <c r="J18" s="28"/>
      <c r="K18" s="28"/>
      <c r="L18" s="39" t="str">
        <f t="shared" si="0"/>
        <v/>
      </c>
      <c r="M18" s="40" t="str">
        <f t="shared" si="1"/>
        <v/>
      </c>
      <c r="N18" s="40" t="str">
        <f t="shared" si="2"/>
        <v/>
      </c>
      <c r="O18" s="28">
        <v>192</v>
      </c>
      <c r="P18" s="28">
        <v>168</v>
      </c>
      <c r="Q18" s="28">
        <v>60</v>
      </c>
      <c r="R18" s="28">
        <v>16</v>
      </c>
      <c r="S18" t="str">
        <f t="shared" si="3"/>
        <v>.</v>
      </c>
      <c r="T18" t="str">
        <f t="shared" si="4"/>
        <v>/</v>
      </c>
    </row>
    <row r="19" spans="2:20" x14ac:dyDescent="0.25">
      <c r="B19" s="31">
        <v>14</v>
      </c>
      <c r="C19" s="28" t="s">
        <v>156</v>
      </c>
      <c r="D19" s="28" t="s">
        <v>117</v>
      </c>
      <c r="E19" s="28" t="s">
        <v>118</v>
      </c>
      <c r="F19" s="28"/>
      <c r="G19" s="28"/>
      <c r="H19" s="28"/>
      <c r="I19" s="28"/>
      <c r="J19" s="28"/>
      <c r="K19" s="28"/>
      <c r="L19" s="39" t="str">
        <f t="shared" si="0"/>
        <v/>
      </c>
      <c r="M19" s="40" t="str">
        <f t="shared" si="1"/>
        <v/>
      </c>
      <c r="N19" s="40" t="str">
        <f t="shared" si="2"/>
        <v/>
      </c>
      <c r="O19" s="28">
        <v>192</v>
      </c>
      <c r="P19" s="28">
        <v>168</v>
      </c>
      <c r="Q19" s="28">
        <v>60</v>
      </c>
      <c r="R19" s="28">
        <v>17</v>
      </c>
      <c r="S19" t="str">
        <f t="shared" si="3"/>
        <v>.</v>
      </c>
      <c r="T19" t="str">
        <f t="shared" si="4"/>
        <v>/</v>
      </c>
    </row>
    <row r="20" spans="2:20" x14ac:dyDescent="0.25">
      <c r="B20" s="31">
        <v>15</v>
      </c>
      <c r="C20" s="28" t="s">
        <v>157</v>
      </c>
      <c r="D20" s="28" t="s">
        <v>117</v>
      </c>
      <c r="E20" s="28" t="s">
        <v>118</v>
      </c>
      <c r="F20" s="28"/>
      <c r="G20" s="28"/>
      <c r="H20" s="28"/>
      <c r="I20" s="28"/>
      <c r="J20" s="28"/>
      <c r="K20" s="28"/>
      <c r="L20" s="39" t="str">
        <f t="shared" si="0"/>
        <v/>
      </c>
      <c r="M20" s="40" t="str">
        <f t="shared" si="1"/>
        <v/>
      </c>
      <c r="N20" s="40" t="str">
        <f t="shared" si="2"/>
        <v/>
      </c>
      <c r="O20" s="28">
        <v>192</v>
      </c>
      <c r="P20" s="28">
        <v>168</v>
      </c>
      <c r="Q20" s="28">
        <v>60</v>
      </c>
      <c r="R20" s="28">
        <v>18</v>
      </c>
      <c r="S20" t="str">
        <f t="shared" si="3"/>
        <v>.</v>
      </c>
      <c r="T20" t="str">
        <f t="shared" si="4"/>
        <v>/</v>
      </c>
    </row>
    <row r="21" spans="2:20" x14ac:dyDescent="0.25">
      <c r="B21" s="31">
        <v>16</v>
      </c>
      <c r="C21" s="28" t="s">
        <v>158</v>
      </c>
      <c r="D21" s="28" t="s">
        <v>117</v>
      </c>
      <c r="E21" s="28" t="s">
        <v>118</v>
      </c>
      <c r="F21" s="28"/>
      <c r="G21" s="28"/>
      <c r="H21" s="28"/>
      <c r="I21" s="28"/>
      <c r="J21" s="28"/>
      <c r="K21" s="28"/>
      <c r="L21" s="39" t="str">
        <f t="shared" si="0"/>
        <v/>
      </c>
      <c r="M21" s="40" t="str">
        <f t="shared" si="1"/>
        <v/>
      </c>
      <c r="N21" s="40" t="str">
        <f t="shared" si="2"/>
        <v/>
      </c>
      <c r="O21" s="28">
        <v>192</v>
      </c>
      <c r="P21" s="28">
        <v>168</v>
      </c>
      <c r="Q21" s="28">
        <v>60</v>
      </c>
      <c r="R21" s="28">
        <v>19</v>
      </c>
      <c r="S21" t="str">
        <f t="shared" si="3"/>
        <v>.</v>
      </c>
      <c r="T21" t="str">
        <f t="shared" si="4"/>
        <v>/</v>
      </c>
    </row>
    <row r="22" spans="2:20" x14ac:dyDescent="0.25">
      <c r="B22" s="31">
        <v>17</v>
      </c>
      <c r="C22" s="28" t="s">
        <v>159</v>
      </c>
      <c r="D22" s="28" t="s">
        <v>117</v>
      </c>
      <c r="E22" s="28" t="s">
        <v>118</v>
      </c>
      <c r="F22" s="28"/>
      <c r="G22" s="28"/>
      <c r="H22" s="28"/>
      <c r="I22" s="28"/>
      <c r="J22" s="28"/>
      <c r="K22" s="28"/>
      <c r="L22" s="39" t="str">
        <f t="shared" si="0"/>
        <v/>
      </c>
      <c r="M22" s="40" t="str">
        <f t="shared" si="1"/>
        <v/>
      </c>
      <c r="N22" s="40" t="str">
        <f t="shared" si="2"/>
        <v/>
      </c>
      <c r="O22" s="28">
        <v>192</v>
      </c>
      <c r="P22" s="28">
        <v>168</v>
      </c>
      <c r="Q22" s="28">
        <v>60</v>
      </c>
      <c r="R22" s="28">
        <v>20</v>
      </c>
      <c r="S22" t="str">
        <f t="shared" si="3"/>
        <v>.</v>
      </c>
      <c r="T22" t="str">
        <f t="shared" si="4"/>
        <v>/</v>
      </c>
    </row>
    <row r="23" spans="2:20" x14ac:dyDescent="0.25">
      <c r="B23" s="31">
        <v>18</v>
      </c>
      <c r="C23" s="28" t="s">
        <v>160</v>
      </c>
      <c r="D23" s="28" t="s">
        <v>117</v>
      </c>
      <c r="E23" s="28" t="s">
        <v>118</v>
      </c>
      <c r="F23" s="28"/>
      <c r="G23" s="28"/>
      <c r="H23" s="28"/>
      <c r="I23" s="28"/>
      <c r="J23" s="28"/>
      <c r="K23" s="28"/>
      <c r="L23" s="39" t="str">
        <f t="shared" si="0"/>
        <v/>
      </c>
      <c r="M23" s="40" t="str">
        <f t="shared" si="1"/>
        <v/>
      </c>
      <c r="N23" s="40" t="str">
        <f t="shared" si="2"/>
        <v/>
      </c>
      <c r="O23" s="28">
        <v>192</v>
      </c>
      <c r="P23" s="28">
        <v>168</v>
      </c>
      <c r="Q23" s="28">
        <v>60</v>
      </c>
      <c r="R23" s="28">
        <v>21</v>
      </c>
      <c r="S23" t="str">
        <f t="shared" si="3"/>
        <v>.</v>
      </c>
      <c r="T23" t="str">
        <f t="shared" si="4"/>
        <v>/</v>
      </c>
    </row>
    <row r="24" spans="2:20" x14ac:dyDescent="0.25">
      <c r="B24" s="31">
        <v>19</v>
      </c>
      <c r="C24" s="28" t="s">
        <v>161</v>
      </c>
      <c r="D24" s="28" t="s">
        <v>117</v>
      </c>
      <c r="E24" s="28" t="s">
        <v>118</v>
      </c>
      <c r="F24" s="28"/>
      <c r="G24" s="28"/>
      <c r="H24" s="28"/>
      <c r="I24" s="28"/>
      <c r="J24" s="28"/>
      <c r="K24" s="28"/>
      <c r="L24" s="39" t="str">
        <f t="shared" si="0"/>
        <v/>
      </c>
      <c r="M24" s="40" t="str">
        <f t="shared" si="1"/>
        <v/>
      </c>
      <c r="N24" s="40" t="str">
        <f t="shared" si="2"/>
        <v/>
      </c>
      <c r="O24" s="28">
        <v>192</v>
      </c>
      <c r="P24" s="28">
        <v>168</v>
      </c>
      <c r="Q24" s="28">
        <v>60</v>
      </c>
      <c r="R24" s="28">
        <v>22</v>
      </c>
      <c r="S24" t="str">
        <f t="shared" si="3"/>
        <v>.</v>
      </c>
      <c r="T24" t="str">
        <f t="shared" si="4"/>
        <v>/</v>
      </c>
    </row>
    <row r="25" spans="2:20" x14ac:dyDescent="0.25">
      <c r="B25" s="31">
        <v>20</v>
      </c>
      <c r="C25" s="28" t="s">
        <v>162</v>
      </c>
      <c r="D25" s="28" t="s">
        <v>117</v>
      </c>
      <c r="E25" s="28" t="s">
        <v>118</v>
      </c>
      <c r="F25" s="28"/>
      <c r="G25" s="28"/>
      <c r="H25" s="28"/>
      <c r="I25" s="28"/>
      <c r="J25" s="28"/>
      <c r="K25" s="28"/>
      <c r="L25" s="39" t="str">
        <f t="shared" si="0"/>
        <v/>
      </c>
      <c r="M25" s="40" t="str">
        <f t="shared" si="1"/>
        <v/>
      </c>
      <c r="N25" s="40" t="str">
        <f t="shared" si="2"/>
        <v/>
      </c>
      <c r="O25" s="28">
        <v>192</v>
      </c>
      <c r="P25" s="28">
        <v>168</v>
      </c>
      <c r="Q25" s="28">
        <v>60</v>
      </c>
      <c r="R25" s="28">
        <v>23</v>
      </c>
      <c r="S25" t="str">
        <f t="shared" si="3"/>
        <v>.</v>
      </c>
      <c r="T25" t="str">
        <f t="shared" si="4"/>
        <v>/</v>
      </c>
    </row>
    <row r="26" spans="2:20" x14ac:dyDescent="0.25">
      <c r="B26" s="31">
        <v>21</v>
      </c>
      <c r="C26" s="28" t="s">
        <v>163</v>
      </c>
      <c r="D26" s="28" t="s">
        <v>117</v>
      </c>
      <c r="E26" s="28" t="s">
        <v>118</v>
      </c>
      <c r="F26" s="28"/>
      <c r="G26" s="28"/>
      <c r="H26" s="28"/>
      <c r="I26" s="28"/>
      <c r="J26" s="28"/>
      <c r="K26" s="28"/>
      <c r="L26" s="39" t="str">
        <f t="shared" si="0"/>
        <v/>
      </c>
      <c r="M26" s="40" t="str">
        <f t="shared" si="1"/>
        <v/>
      </c>
      <c r="N26" s="40" t="str">
        <f t="shared" si="2"/>
        <v/>
      </c>
      <c r="O26" s="28">
        <v>192</v>
      </c>
      <c r="P26" s="28">
        <v>168</v>
      </c>
      <c r="Q26" s="28">
        <v>60</v>
      </c>
      <c r="R26" s="28">
        <v>24</v>
      </c>
      <c r="S26" t="str">
        <f t="shared" si="3"/>
        <v>.</v>
      </c>
      <c r="T26" t="str">
        <f t="shared" si="4"/>
        <v>/</v>
      </c>
    </row>
    <row r="27" spans="2:20" x14ac:dyDescent="0.25">
      <c r="B27" s="31">
        <v>22</v>
      </c>
      <c r="C27" s="28" t="s">
        <v>164</v>
      </c>
      <c r="D27" s="28" t="s">
        <v>117</v>
      </c>
      <c r="E27" s="28" t="s">
        <v>118</v>
      </c>
      <c r="F27" s="28"/>
      <c r="G27" s="28"/>
      <c r="H27" s="28"/>
      <c r="I27" s="28"/>
      <c r="J27" s="28"/>
      <c r="K27" s="28"/>
      <c r="L27" s="39" t="str">
        <f t="shared" si="0"/>
        <v/>
      </c>
      <c r="M27" s="40" t="str">
        <f t="shared" si="1"/>
        <v/>
      </c>
      <c r="N27" s="40" t="str">
        <f t="shared" si="2"/>
        <v/>
      </c>
      <c r="O27" s="28">
        <v>192</v>
      </c>
      <c r="P27" s="28">
        <v>168</v>
      </c>
      <c r="Q27" s="28">
        <v>60</v>
      </c>
      <c r="R27" s="28">
        <v>25</v>
      </c>
      <c r="S27" t="str">
        <f t="shared" si="3"/>
        <v>.</v>
      </c>
      <c r="T27" t="str">
        <f t="shared" si="4"/>
        <v>/</v>
      </c>
    </row>
    <row r="28" spans="2:20" x14ac:dyDescent="0.25">
      <c r="B28" s="31">
        <v>23</v>
      </c>
      <c r="C28" s="28" t="s">
        <v>165</v>
      </c>
      <c r="D28" s="28" t="s">
        <v>117</v>
      </c>
      <c r="E28" s="28" t="s">
        <v>118</v>
      </c>
      <c r="F28" s="28"/>
      <c r="G28" s="28"/>
      <c r="H28" s="28"/>
      <c r="I28" s="28"/>
      <c r="J28" s="28"/>
      <c r="K28" s="28"/>
      <c r="L28" s="39" t="str">
        <f t="shared" si="0"/>
        <v/>
      </c>
      <c r="M28" s="40" t="str">
        <f t="shared" si="1"/>
        <v/>
      </c>
      <c r="N28" s="40" t="str">
        <f t="shared" si="2"/>
        <v/>
      </c>
      <c r="O28" s="28">
        <v>192</v>
      </c>
      <c r="P28" s="28">
        <v>168</v>
      </c>
      <c r="Q28" s="28">
        <v>60</v>
      </c>
      <c r="R28" s="28">
        <v>26</v>
      </c>
      <c r="S28" t="str">
        <f t="shared" si="3"/>
        <v>.</v>
      </c>
      <c r="T28" t="str">
        <f t="shared" si="4"/>
        <v>/</v>
      </c>
    </row>
    <row r="29" spans="2:20" x14ac:dyDescent="0.25">
      <c r="B29" s="31">
        <v>24</v>
      </c>
      <c r="C29" s="28" t="s">
        <v>166</v>
      </c>
      <c r="D29" s="28" t="s">
        <v>117</v>
      </c>
      <c r="E29" s="28" t="s">
        <v>118</v>
      </c>
      <c r="F29" s="28"/>
      <c r="G29" s="28"/>
      <c r="H29" s="28"/>
      <c r="I29" s="28"/>
      <c r="J29" s="28"/>
      <c r="K29" s="28"/>
      <c r="L29" s="39" t="str">
        <f t="shared" si="0"/>
        <v/>
      </c>
      <c r="M29" s="40" t="str">
        <f t="shared" si="1"/>
        <v/>
      </c>
      <c r="N29" s="40" t="str">
        <f t="shared" si="2"/>
        <v/>
      </c>
      <c r="O29" s="28">
        <v>192</v>
      </c>
      <c r="P29" s="28">
        <v>168</v>
      </c>
      <c r="Q29" s="28">
        <v>60</v>
      </c>
      <c r="R29" s="28">
        <v>27</v>
      </c>
      <c r="S29" t="str">
        <f t="shared" si="3"/>
        <v>.</v>
      </c>
      <c r="T29" t="str">
        <f t="shared" si="4"/>
        <v>/</v>
      </c>
    </row>
    <row r="30" spans="2:20" x14ac:dyDescent="0.25">
      <c r="B30" s="31">
        <v>25</v>
      </c>
      <c r="C30" s="28" t="s">
        <v>167</v>
      </c>
      <c r="D30" s="28" t="s">
        <v>117</v>
      </c>
      <c r="E30" s="28" t="s">
        <v>118</v>
      </c>
      <c r="F30" s="28"/>
      <c r="G30" s="28"/>
      <c r="H30" s="28"/>
      <c r="I30" s="28"/>
      <c r="J30" s="28"/>
      <c r="K30" s="28"/>
      <c r="L30" s="39" t="str">
        <f t="shared" si="0"/>
        <v/>
      </c>
      <c r="M30" s="40" t="str">
        <f t="shared" si="1"/>
        <v/>
      </c>
      <c r="N30" s="40" t="str">
        <f t="shared" si="2"/>
        <v/>
      </c>
      <c r="O30" s="28">
        <v>192</v>
      </c>
      <c r="P30" s="28">
        <v>168</v>
      </c>
      <c r="Q30" s="28">
        <v>60</v>
      </c>
      <c r="R30" s="28">
        <v>28</v>
      </c>
      <c r="S30" t="str">
        <f t="shared" si="3"/>
        <v>.</v>
      </c>
      <c r="T30" t="str">
        <f t="shared" si="4"/>
        <v>/</v>
      </c>
    </row>
    <row r="31" spans="2:20" x14ac:dyDescent="0.25">
      <c r="B31" s="31">
        <v>26</v>
      </c>
      <c r="C31" s="28" t="s">
        <v>168</v>
      </c>
      <c r="D31" s="28" t="s">
        <v>117</v>
      </c>
      <c r="E31" s="28" t="s">
        <v>118</v>
      </c>
      <c r="F31" s="28"/>
      <c r="G31" s="28"/>
      <c r="H31" s="28"/>
      <c r="I31" s="28"/>
      <c r="J31" s="28"/>
      <c r="K31" s="28"/>
      <c r="L31" s="39" t="str">
        <f t="shared" si="0"/>
        <v/>
      </c>
      <c r="M31" s="40" t="str">
        <f t="shared" si="1"/>
        <v/>
      </c>
      <c r="N31" s="40" t="str">
        <f t="shared" si="2"/>
        <v/>
      </c>
      <c r="O31" s="28">
        <v>192</v>
      </c>
      <c r="P31" s="28">
        <v>168</v>
      </c>
      <c r="Q31" s="28">
        <v>60</v>
      </c>
      <c r="R31" s="28">
        <v>29</v>
      </c>
      <c r="S31" t="str">
        <f t="shared" si="3"/>
        <v>.</v>
      </c>
      <c r="T31" t="str">
        <f t="shared" si="4"/>
        <v>/</v>
      </c>
    </row>
    <row r="32" spans="2:20" x14ac:dyDescent="0.25">
      <c r="B32" s="31">
        <v>27</v>
      </c>
      <c r="C32" s="28" t="s">
        <v>169</v>
      </c>
      <c r="D32" s="28" t="s">
        <v>117</v>
      </c>
      <c r="E32" s="28" t="s">
        <v>118</v>
      </c>
      <c r="F32" s="28"/>
      <c r="G32" s="28"/>
      <c r="H32" s="28"/>
      <c r="I32" s="28"/>
      <c r="J32" s="28"/>
      <c r="K32" s="28"/>
      <c r="L32" s="39" t="str">
        <f t="shared" si="0"/>
        <v/>
      </c>
      <c r="M32" s="40" t="str">
        <f t="shared" si="1"/>
        <v/>
      </c>
      <c r="N32" s="40" t="str">
        <f t="shared" si="2"/>
        <v/>
      </c>
      <c r="O32" s="28">
        <v>192</v>
      </c>
      <c r="P32" s="28">
        <v>168</v>
      </c>
      <c r="Q32" s="28">
        <v>60</v>
      </c>
      <c r="R32" s="28">
        <v>30</v>
      </c>
      <c r="S32" t="str">
        <f t="shared" si="3"/>
        <v>.</v>
      </c>
      <c r="T32" t="str">
        <f t="shared" si="4"/>
        <v>/</v>
      </c>
    </row>
    <row r="33" spans="2:20" x14ac:dyDescent="0.25">
      <c r="B33" s="31">
        <v>28</v>
      </c>
      <c r="C33" s="28" t="s">
        <v>170</v>
      </c>
      <c r="D33" s="28" t="s">
        <v>117</v>
      </c>
      <c r="E33" s="28" t="s">
        <v>118</v>
      </c>
      <c r="F33" s="28"/>
      <c r="G33" s="28"/>
      <c r="H33" s="28"/>
      <c r="I33" s="28"/>
      <c r="J33" s="28"/>
      <c r="K33" s="28"/>
      <c r="L33" s="39" t="str">
        <f t="shared" si="0"/>
        <v/>
      </c>
      <c r="M33" s="40" t="str">
        <f t="shared" si="1"/>
        <v/>
      </c>
      <c r="N33" s="40" t="str">
        <f t="shared" si="2"/>
        <v/>
      </c>
      <c r="O33" s="28">
        <v>192</v>
      </c>
      <c r="P33" s="28">
        <v>168</v>
      </c>
      <c r="Q33" s="28">
        <v>60</v>
      </c>
      <c r="R33" s="28">
        <v>31</v>
      </c>
      <c r="S33" t="str">
        <f t="shared" si="3"/>
        <v>.</v>
      </c>
      <c r="T33" t="str">
        <f t="shared" si="4"/>
        <v>/</v>
      </c>
    </row>
    <row r="34" spans="2:20" x14ac:dyDescent="0.25">
      <c r="B34" s="31">
        <v>29</v>
      </c>
      <c r="C34" s="28" t="s">
        <v>171</v>
      </c>
      <c r="D34" s="28" t="s">
        <v>117</v>
      </c>
      <c r="E34" s="28" t="s">
        <v>118</v>
      </c>
      <c r="F34" s="28"/>
      <c r="G34" s="28"/>
      <c r="H34" s="28"/>
      <c r="I34" s="28"/>
      <c r="J34" s="28"/>
      <c r="K34" s="28"/>
      <c r="L34" s="39" t="str">
        <f t="shared" si="0"/>
        <v/>
      </c>
      <c r="M34" s="40" t="str">
        <f t="shared" si="1"/>
        <v/>
      </c>
      <c r="N34" s="40" t="str">
        <f t="shared" si="2"/>
        <v/>
      </c>
      <c r="O34" s="28">
        <v>192</v>
      </c>
      <c r="P34" s="28">
        <v>168</v>
      </c>
      <c r="Q34" s="28">
        <v>60</v>
      </c>
      <c r="R34" s="28">
        <v>32</v>
      </c>
      <c r="S34" t="str">
        <f t="shared" si="3"/>
        <v>.</v>
      </c>
      <c r="T34" t="str">
        <f t="shared" si="4"/>
        <v>/</v>
      </c>
    </row>
    <row r="35" spans="2:20" x14ac:dyDescent="0.25">
      <c r="B35" s="31">
        <v>30</v>
      </c>
      <c r="C35" s="28" t="s">
        <v>172</v>
      </c>
      <c r="D35" s="28" t="s">
        <v>117</v>
      </c>
      <c r="E35" s="28" t="s">
        <v>118</v>
      </c>
      <c r="F35" s="28"/>
      <c r="G35" s="28"/>
      <c r="H35" s="28"/>
      <c r="I35" s="28"/>
      <c r="J35" s="28"/>
      <c r="K35" s="28"/>
      <c r="L35" s="39" t="str">
        <f t="shared" si="0"/>
        <v/>
      </c>
      <c r="M35" s="40" t="str">
        <f t="shared" si="1"/>
        <v/>
      </c>
      <c r="N35" s="40" t="str">
        <f t="shared" si="2"/>
        <v/>
      </c>
      <c r="O35" s="28">
        <v>192</v>
      </c>
      <c r="P35" s="28">
        <v>168</v>
      </c>
      <c r="Q35" s="28">
        <v>60</v>
      </c>
      <c r="R35" s="28">
        <v>33</v>
      </c>
      <c r="S35" t="str">
        <f t="shared" si="3"/>
        <v>.</v>
      </c>
      <c r="T35" t="str">
        <f t="shared" si="4"/>
        <v>/</v>
      </c>
    </row>
    <row r="36" spans="2:20" x14ac:dyDescent="0.25">
      <c r="B36" s="31">
        <v>31</v>
      </c>
      <c r="C36" s="28" t="s">
        <v>173</v>
      </c>
      <c r="D36" s="28" t="s">
        <v>117</v>
      </c>
      <c r="E36" s="28" t="s">
        <v>118</v>
      </c>
      <c r="F36" s="28"/>
      <c r="G36" s="28"/>
      <c r="H36" s="28"/>
      <c r="I36" s="28"/>
      <c r="J36" s="28"/>
      <c r="K36" s="28"/>
      <c r="L36" s="39" t="str">
        <f t="shared" si="0"/>
        <v/>
      </c>
      <c r="M36" s="40" t="str">
        <f t="shared" si="1"/>
        <v/>
      </c>
      <c r="N36" s="40" t="str">
        <f t="shared" si="2"/>
        <v/>
      </c>
      <c r="O36" s="28">
        <v>192</v>
      </c>
      <c r="P36" s="28">
        <v>168</v>
      </c>
      <c r="Q36" s="28">
        <v>60</v>
      </c>
      <c r="R36" s="28">
        <v>34</v>
      </c>
      <c r="S36" t="str">
        <f t="shared" si="3"/>
        <v>.</v>
      </c>
      <c r="T36" t="str">
        <f t="shared" si="4"/>
        <v>/</v>
      </c>
    </row>
    <row r="37" spans="2:20" x14ac:dyDescent="0.25">
      <c r="B37" s="31">
        <v>32</v>
      </c>
      <c r="C37" s="28" t="s">
        <v>174</v>
      </c>
      <c r="D37" s="28" t="s">
        <v>117</v>
      </c>
      <c r="E37" s="28" t="s">
        <v>118</v>
      </c>
      <c r="F37" s="28"/>
      <c r="G37" s="28"/>
      <c r="H37" s="28"/>
      <c r="I37" s="28"/>
      <c r="J37" s="28"/>
      <c r="K37" s="28"/>
      <c r="L37" s="39" t="str">
        <f t="shared" si="0"/>
        <v/>
      </c>
      <c r="M37" s="40" t="str">
        <f t="shared" si="1"/>
        <v/>
      </c>
      <c r="N37" s="40" t="str">
        <f t="shared" si="2"/>
        <v/>
      </c>
      <c r="O37" s="28">
        <v>192</v>
      </c>
      <c r="P37" s="28">
        <v>168</v>
      </c>
      <c r="Q37" s="28">
        <v>60</v>
      </c>
      <c r="R37" s="28">
        <v>35</v>
      </c>
      <c r="S37" t="str">
        <f t="shared" si="3"/>
        <v>.</v>
      </c>
      <c r="T37" t="str">
        <f t="shared" si="4"/>
        <v>/</v>
      </c>
    </row>
    <row r="38" spans="2:20" x14ac:dyDescent="0.25">
      <c r="B38" s="31">
        <v>33</v>
      </c>
      <c r="C38" s="28" t="s">
        <v>175</v>
      </c>
      <c r="D38" s="28" t="s">
        <v>117</v>
      </c>
      <c r="E38" s="28" t="s">
        <v>118</v>
      </c>
      <c r="F38" s="28"/>
      <c r="G38" s="28"/>
      <c r="H38" s="28"/>
      <c r="I38" s="28"/>
      <c r="J38" s="28"/>
      <c r="K38" s="28"/>
      <c r="L38" s="39" t="str">
        <f t="shared" si="0"/>
        <v/>
      </c>
      <c r="M38" s="40" t="str">
        <f t="shared" si="1"/>
        <v/>
      </c>
      <c r="N38" s="40" t="str">
        <f t="shared" si="2"/>
        <v/>
      </c>
      <c r="O38" s="28">
        <v>192</v>
      </c>
      <c r="P38" s="28">
        <v>168</v>
      </c>
      <c r="Q38" s="28">
        <v>60</v>
      </c>
      <c r="R38" s="28">
        <v>36</v>
      </c>
      <c r="S38" t="str">
        <f t="shared" si="3"/>
        <v>.</v>
      </c>
      <c r="T38" t="str">
        <f t="shared" si="4"/>
        <v>/</v>
      </c>
    </row>
    <row r="39" spans="2:20" x14ac:dyDescent="0.25">
      <c r="B39" s="31">
        <v>34</v>
      </c>
      <c r="C39" s="28" t="s">
        <v>176</v>
      </c>
      <c r="D39" s="28" t="s">
        <v>117</v>
      </c>
      <c r="E39" s="28" t="s">
        <v>118</v>
      </c>
      <c r="F39" s="28"/>
      <c r="G39" s="28"/>
      <c r="H39" s="28"/>
      <c r="I39" s="28"/>
      <c r="J39" s="28"/>
      <c r="K39" s="28"/>
      <c r="L39" s="39" t="str">
        <f t="shared" si="0"/>
        <v/>
      </c>
      <c r="M39" s="40" t="str">
        <f t="shared" si="1"/>
        <v/>
      </c>
      <c r="N39" s="40" t="str">
        <f t="shared" si="2"/>
        <v/>
      </c>
      <c r="O39" s="28">
        <v>192</v>
      </c>
      <c r="P39" s="28">
        <v>168</v>
      </c>
      <c r="Q39" s="28">
        <v>60</v>
      </c>
      <c r="R39" s="28">
        <v>37</v>
      </c>
      <c r="S39" t="str">
        <f t="shared" si="3"/>
        <v>.</v>
      </c>
      <c r="T39" t="str">
        <f t="shared" si="4"/>
        <v>/</v>
      </c>
    </row>
    <row r="40" spans="2:20" x14ac:dyDescent="0.25">
      <c r="B40" s="31">
        <v>35</v>
      </c>
      <c r="C40" s="28" t="s">
        <v>177</v>
      </c>
      <c r="D40" s="28" t="s">
        <v>117</v>
      </c>
      <c r="E40" s="28" t="s">
        <v>118</v>
      </c>
      <c r="F40" s="28"/>
      <c r="G40" s="28"/>
      <c r="H40" s="28"/>
      <c r="I40" s="28"/>
      <c r="J40" s="28"/>
      <c r="K40" s="28"/>
      <c r="L40" s="39" t="str">
        <f t="shared" si="0"/>
        <v/>
      </c>
      <c r="M40" s="40" t="str">
        <f t="shared" si="1"/>
        <v/>
      </c>
      <c r="N40" s="40" t="str">
        <f t="shared" si="2"/>
        <v/>
      </c>
      <c r="O40" s="28">
        <v>192</v>
      </c>
      <c r="P40" s="28">
        <v>168</v>
      </c>
      <c r="Q40" s="28">
        <v>60</v>
      </c>
      <c r="R40" s="28">
        <v>38</v>
      </c>
      <c r="S40" t="str">
        <f t="shared" si="3"/>
        <v>.</v>
      </c>
      <c r="T40" t="str">
        <f t="shared" si="4"/>
        <v>/</v>
      </c>
    </row>
    <row r="41" spans="2:20" x14ac:dyDescent="0.25">
      <c r="B41" s="31">
        <v>36</v>
      </c>
      <c r="C41" s="28" t="s">
        <v>178</v>
      </c>
      <c r="D41" s="28" t="s">
        <v>117</v>
      </c>
      <c r="E41" s="28" t="s">
        <v>118</v>
      </c>
      <c r="F41" s="28"/>
      <c r="G41" s="28"/>
      <c r="H41" s="28"/>
      <c r="I41" s="28"/>
      <c r="J41" s="28"/>
      <c r="K41" s="28"/>
      <c r="L41" s="39" t="str">
        <f t="shared" si="0"/>
        <v/>
      </c>
      <c r="M41" s="40" t="str">
        <f t="shared" si="1"/>
        <v/>
      </c>
      <c r="N41" s="40" t="str">
        <f t="shared" si="2"/>
        <v/>
      </c>
      <c r="O41" s="28">
        <v>192</v>
      </c>
      <c r="P41" s="28">
        <v>168</v>
      </c>
      <c r="Q41" s="28">
        <v>60</v>
      </c>
      <c r="R41" s="28">
        <v>39</v>
      </c>
      <c r="S41" t="str">
        <f t="shared" si="3"/>
        <v>.</v>
      </c>
      <c r="T41" t="str">
        <f t="shared" si="4"/>
        <v>/</v>
      </c>
    </row>
    <row r="42" spans="2:20" x14ac:dyDescent="0.25">
      <c r="B42" s="31">
        <v>37</v>
      </c>
      <c r="C42" s="28" t="s">
        <v>179</v>
      </c>
      <c r="D42" s="28" t="s">
        <v>117</v>
      </c>
      <c r="E42" s="28" t="s">
        <v>118</v>
      </c>
      <c r="F42" s="28"/>
      <c r="G42" s="28"/>
      <c r="H42" s="28"/>
      <c r="I42" s="28"/>
      <c r="J42" s="28"/>
      <c r="K42" s="28"/>
      <c r="L42" s="39" t="str">
        <f t="shared" si="0"/>
        <v/>
      </c>
      <c r="M42" s="40" t="str">
        <f t="shared" si="1"/>
        <v/>
      </c>
      <c r="N42" s="40" t="str">
        <f t="shared" si="2"/>
        <v/>
      </c>
      <c r="O42" s="28">
        <v>192</v>
      </c>
      <c r="P42" s="28">
        <v>168</v>
      </c>
      <c r="Q42" s="28">
        <v>60</v>
      </c>
      <c r="R42" s="28">
        <v>40</v>
      </c>
      <c r="S42" t="str">
        <f t="shared" si="3"/>
        <v>.</v>
      </c>
      <c r="T42" t="str">
        <f t="shared" si="4"/>
        <v>/</v>
      </c>
    </row>
    <row r="43" spans="2:20" x14ac:dyDescent="0.25">
      <c r="B43" s="31">
        <v>38</v>
      </c>
      <c r="C43" s="28" t="s">
        <v>180</v>
      </c>
      <c r="D43" s="28" t="s">
        <v>117</v>
      </c>
      <c r="E43" s="28" t="s">
        <v>118</v>
      </c>
      <c r="F43" s="28"/>
      <c r="G43" s="28"/>
      <c r="H43" s="28"/>
      <c r="I43" s="28"/>
      <c r="J43" s="28"/>
      <c r="K43" s="28"/>
      <c r="L43" s="39" t="str">
        <f t="shared" si="0"/>
        <v/>
      </c>
      <c r="M43" s="40" t="str">
        <f t="shared" si="1"/>
        <v/>
      </c>
      <c r="N43" s="40" t="str">
        <f t="shared" si="2"/>
        <v/>
      </c>
      <c r="O43" s="28">
        <v>192</v>
      </c>
      <c r="P43" s="28">
        <v>168</v>
      </c>
      <c r="Q43" s="28">
        <v>60</v>
      </c>
      <c r="R43" s="28">
        <v>41</v>
      </c>
      <c r="S43" t="str">
        <f t="shared" si="3"/>
        <v>.</v>
      </c>
      <c r="T43" t="str">
        <f t="shared" si="4"/>
        <v>/</v>
      </c>
    </row>
    <row r="44" spans="2:20" x14ac:dyDescent="0.25">
      <c r="B44" s="31">
        <v>39</v>
      </c>
      <c r="C44" s="28" t="s">
        <v>181</v>
      </c>
      <c r="D44" s="28" t="s">
        <v>117</v>
      </c>
      <c r="E44" s="28" t="s">
        <v>118</v>
      </c>
      <c r="F44" s="28"/>
      <c r="G44" s="28"/>
      <c r="H44" s="28"/>
      <c r="I44" s="28"/>
      <c r="J44" s="28"/>
      <c r="K44" s="28"/>
      <c r="L44" s="39" t="str">
        <f t="shared" si="0"/>
        <v/>
      </c>
      <c r="M44" s="40" t="str">
        <f t="shared" si="1"/>
        <v/>
      </c>
      <c r="N44" s="40" t="str">
        <f t="shared" si="2"/>
        <v/>
      </c>
      <c r="O44" s="28">
        <v>192</v>
      </c>
      <c r="P44" s="28">
        <v>168</v>
      </c>
      <c r="Q44" s="28">
        <v>60</v>
      </c>
      <c r="R44" s="28">
        <v>42</v>
      </c>
      <c r="S44" t="str">
        <f t="shared" si="3"/>
        <v>.</v>
      </c>
      <c r="T44" t="str">
        <f t="shared" si="4"/>
        <v>/</v>
      </c>
    </row>
    <row r="45" spans="2:20" x14ac:dyDescent="0.25">
      <c r="B45" s="31">
        <v>40</v>
      </c>
      <c r="C45" s="28" t="s">
        <v>182</v>
      </c>
      <c r="D45" s="28" t="s">
        <v>117</v>
      </c>
      <c r="E45" s="28" t="s">
        <v>118</v>
      </c>
      <c r="F45" s="28"/>
      <c r="G45" s="28"/>
      <c r="H45" s="28"/>
      <c r="I45" s="28"/>
      <c r="J45" s="28"/>
      <c r="K45" s="28"/>
      <c r="L45" s="39" t="str">
        <f t="shared" si="0"/>
        <v/>
      </c>
      <c r="M45" s="40" t="str">
        <f t="shared" si="1"/>
        <v/>
      </c>
      <c r="N45" s="40" t="str">
        <f t="shared" si="2"/>
        <v/>
      </c>
      <c r="O45" s="28">
        <v>192</v>
      </c>
      <c r="P45" s="28">
        <v>168</v>
      </c>
      <c r="Q45" s="28">
        <v>60</v>
      </c>
      <c r="R45" s="28">
        <v>43</v>
      </c>
      <c r="S45" t="str">
        <f t="shared" si="3"/>
        <v>.</v>
      </c>
      <c r="T45" t="str">
        <f t="shared" si="4"/>
        <v>/</v>
      </c>
    </row>
    <row r="46" spans="2:20" x14ac:dyDescent="0.25">
      <c r="B46" s="31">
        <v>41</v>
      </c>
      <c r="C46" s="28" t="s">
        <v>183</v>
      </c>
      <c r="D46" s="28" t="s">
        <v>117</v>
      </c>
      <c r="E46" s="28" t="s">
        <v>118</v>
      </c>
      <c r="F46" s="28"/>
      <c r="G46" s="28"/>
      <c r="H46" s="28"/>
      <c r="I46" s="28"/>
      <c r="J46" s="28"/>
      <c r="K46" s="28"/>
      <c r="L46" s="39" t="str">
        <f t="shared" si="0"/>
        <v/>
      </c>
      <c r="M46" s="40" t="str">
        <f t="shared" si="1"/>
        <v/>
      </c>
      <c r="N46" s="40" t="str">
        <f t="shared" si="2"/>
        <v/>
      </c>
      <c r="O46" s="28">
        <v>192</v>
      </c>
      <c r="P46" s="28">
        <v>168</v>
      </c>
      <c r="Q46" s="28">
        <v>60</v>
      </c>
      <c r="R46" s="28">
        <v>44</v>
      </c>
      <c r="S46" t="str">
        <f t="shared" si="3"/>
        <v>.</v>
      </c>
      <c r="T46" t="str">
        <f t="shared" si="4"/>
        <v>/</v>
      </c>
    </row>
    <row r="47" spans="2:20" x14ac:dyDescent="0.25">
      <c r="B47" s="31">
        <v>42</v>
      </c>
      <c r="C47" s="28" t="s">
        <v>184</v>
      </c>
      <c r="D47" s="28" t="s">
        <v>117</v>
      </c>
      <c r="E47" s="28" t="s">
        <v>118</v>
      </c>
      <c r="F47" s="28"/>
      <c r="G47" s="28"/>
      <c r="H47" s="28"/>
      <c r="I47" s="28"/>
      <c r="J47" s="28"/>
      <c r="K47" s="28"/>
      <c r="L47" s="39" t="str">
        <f t="shared" si="0"/>
        <v/>
      </c>
      <c r="M47" s="40" t="str">
        <f t="shared" si="1"/>
        <v/>
      </c>
      <c r="N47" s="40" t="str">
        <f t="shared" si="2"/>
        <v/>
      </c>
      <c r="O47" s="28">
        <v>192</v>
      </c>
      <c r="P47" s="28">
        <v>168</v>
      </c>
      <c r="Q47" s="28">
        <v>60</v>
      </c>
      <c r="R47" s="28">
        <v>45</v>
      </c>
      <c r="S47" t="str">
        <f t="shared" si="3"/>
        <v>.</v>
      </c>
      <c r="T47" t="str">
        <f t="shared" si="4"/>
        <v>/</v>
      </c>
    </row>
    <row r="48" spans="2:20" x14ac:dyDescent="0.25">
      <c r="B48" s="31">
        <v>43</v>
      </c>
      <c r="C48" s="28" t="s">
        <v>185</v>
      </c>
      <c r="D48" s="28" t="s">
        <v>117</v>
      </c>
      <c r="E48" s="28" t="s">
        <v>118</v>
      </c>
      <c r="F48" s="28"/>
      <c r="G48" s="28"/>
      <c r="H48" s="28"/>
      <c r="I48" s="28"/>
      <c r="J48" s="28"/>
      <c r="K48" s="28"/>
      <c r="L48" s="39" t="str">
        <f t="shared" si="0"/>
        <v/>
      </c>
      <c r="M48" s="40" t="str">
        <f t="shared" si="1"/>
        <v/>
      </c>
      <c r="N48" s="40" t="str">
        <f t="shared" si="2"/>
        <v/>
      </c>
      <c r="O48" s="28">
        <v>192</v>
      </c>
      <c r="P48" s="28">
        <v>168</v>
      </c>
      <c r="Q48" s="28">
        <v>60</v>
      </c>
      <c r="R48" s="28">
        <v>46</v>
      </c>
      <c r="S48" t="str">
        <f t="shared" si="3"/>
        <v>.</v>
      </c>
      <c r="T48" t="str">
        <f t="shared" si="4"/>
        <v>/</v>
      </c>
    </row>
    <row r="49" spans="2:20" x14ac:dyDescent="0.25">
      <c r="B49" s="31">
        <v>44</v>
      </c>
      <c r="C49" s="28" t="s">
        <v>186</v>
      </c>
      <c r="D49" s="28" t="s">
        <v>117</v>
      </c>
      <c r="E49" s="28" t="s">
        <v>118</v>
      </c>
      <c r="F49" s="28"/>
      <c r="G49" s="28"/>
      <c r="H49" s="28"/>
      <c r="I49" s="28"/>
      <c r="J49" s="28"/>
      <c r="K49" s="28"/>
      <c r="L49" s="39" t="str">
        <f t="shared" si="0"/>
        <v/>
      </c>
      <c r="M49" s="40" t="str">
        <f t="shared" si="1"/>
        <v/>
      </c>
      <c r="N49" s="40" t="str">
        <f t="shared" si="2"/>
        <v/>
      </c>
      <c r="O49" s="28">
        <v>192</v>
      </c>
      <c r="P49" s="28">
        <v>168</v>
      </c>
      <c r="Q49" s="28">
        <v>60</v>
      </c>
      <c r="R49" s="28">
        <v>47</v>
      </c>
      <c r="S49" t="str">
        <f t="shared" si="3"/>
        <v>.</v>
      </c>
      <c r="T49" t="str">
        <f t="shared" si="4"/>
        <v>/</v>
      </c>
    </row>
    <row r="50" spans="2:20" x14ac:dyDescent="0.25">
      <c r="B50" s="31">
        <v>45</v>
      </c>
      <c r="C50" s="28" t="s">
        <v>187</v>
      </c>
      <c r="D50" s="28" t="s">
        <v>117</v>
      </c>
      <c r="E50" s="28" t="s">
        <v>118</v>
      </c>
      <c r="F50" s="28"/>
      <c r="G50" s="28"/>
      <c r="H50" s="28"/>
      <c r="I50" s="28"/>
      <c r="J50" s="28"/>
      <c r="K50" s="28"/>
      <c r="L50" s="39" t="str">
        <f t="shared" si="0"/>
        <v/>
      </c>
      <c r="M50" s="40" t="str">
        <f t="shared" si="1"/>
        <v/>
      </c>
      <c r="N50" s="40" t="str">
        <f t="shared" si="2"/>
        <v/>
      </c>
      <c r="O50" s="28">
        <v>192</v>
      </c>
      <c r="P50" s="28">
        <v>168</v>
      </c>
      <c r="Q50" s="28">
        <v>60</v>
      </c>
      <c r="R50" s="28">
        <v>48</v>
      </c>
      <c r="S50" t="str">
        <f t="shared" si="3"/>
        <v>.</v>
      </c>
      <c r="T50" t="str">
        <f t="shared" si="4"/>
        <v>/</v>
      </c>
    </row>
    <row r="51" spans="2:20" x14ac:dyDescent="0.25">
      <c r="B51" s="31">
        <v>46</v>
      </c>
      <c r="C51" s="28" t="s">
        <v>188</v>
      </c>
      <c r="D51" s="28" t="s">
        <v>117</v>
      </c>
      <c r="E51" s="28" t="s">
        <v>118</v>
      </c>
      <c r="F51" s="28"/>
      <c r="G51" s="28"/>
      <c r="H51" s="28"/>
      <c r="I51" s="28"/>
      <c r="J51" s="28"/>
      <c r="K51" s="28"/>
      <c r="L51" s="39" t="str">
        <f t="shared" si="0"/>
        <v/>
      </c>
      <c r="M51" s="40" t="str">
        <f t="shared" si="1"/>
        <v/>
      </c>
      <c r="N51" s="40" t="str">
        <f t="shared" si="2"/>
        <v/>
      </c>
      <c r="O51" s="28">
        <v>192</v>
      </c>
      <c r="P51" s="28">
        <v>168</v>
      </c>
      <c r="Q51" s="28">
        <v>60</v>
      </c>
      <c r="R51" s="28">
        <v>49</v>
      </c>
      <c r="S51" t="str">
        <f t="shared" si="3"/>
        <v>.</v>
      </c>
      <c r="T51" t="str">
        <f t="shared" si="4"/>
        <v>/</v>
      </c>
    </row>
    <row r="52" spans="2:20" x14ac:dyDescent="0.25">
      <c r="B52" s="31">
        <v>47</v>
      </c>
      <c r="C52" s="28" t="s">
        <v>189</v>
      </c>
      <c r="D52" s="28" t="s">
        <v>117</v>
      </c>
      <c r="E52" s="28" t="s">
        <v>118</v>
      </c>
      <c r="F52" s="28"/>
      <c r="G52" s="28"/>
      <c r="H52" s="28"/>
      <c r="I52" s="28"/>
      <c r="J52" s="28"/>
      <c r="K52" s="28"/>
      <c r="L52" s="39" t="str">
        <f t="shared" si="0"/>
        <v/>
      </c>
      <c r="M52" s="40" t="str">
        <f t="shared" si="1"/>
        <v/>
      </c>
      <c r="N52" s="40" t="str">
        <f t="shared" si="2"/>
        <v/>
      </c>
      <c r="O52" s="28">
        <v>192</v>
      </c>
      <c r="P52" s="28">
        <v>168</v>
      </c>
      <c r="Q52" s="28">
        <v>60</v>
      </c>
      <c r="R52" s="28">
        <v>50</v>
      </c>
      <c r="S52" t="str">
        <f t="shared" si="3"/>
        <v>.</v>
      </c>
      <c r="T52" t="str">
        <f t="shared" si="4"/>
        <v>/</v>
      </c>
    </row>
    <row r="53" spans="2:20" x14ac:dyDescent="0.25">
      <c r="B53" s="31">
        <v>48</v>
      </c>
      <c r="C53" s="28" t="s">
        <v>190</v>
      </c>
      <c r="D53" s="28" t="s">
        <v>117</v>
      </c>
      <c r="E53" s="28" t="s">
        <v>118</v>
      </c>
      <c r="F53" s="28"/>
      <c r="G53" s="28"/>
      <c r="H53" s="28"/>
      <c r="I53" s="28"/>
      <c r="J53" s="28"/>
      <c r="K53" s="28"/>
      <c r="L53" s="39" t="str">
        <f t="shared" si="0"/>
        <v/>
      </c>
      <c r="M53" s="40" t="str">
        <f t="shared" si="1"/>
        <v/>
      </c>
      <c r="N53" s="40" t="str">
        <f t="shared" si="2"/>
        <v/>
      </c>
      <c r="O53" s="28">
        <v>192</v>
      </c>
      <c r="P53" s="28">
        <v>168</v>
      </c>
      <c r="Q53" s="28">
        <v>60</v>
      </c>
      <c r="R53" s="28">
        <v>51</v>
      </c>
      <c r="S53" t="str">
        <f t="shared" si="3"/>
        <v>.</v>
      </c>
      <c r="T53" t="str">
        <f t="shared" si="4"/>
        <v>/</v>
      </c>
    </row>
    <row r="54" spans="2:20" x14ac:dyDescent="0.25">
      <c r="B54" s="31">
        <v>49</v>
      </c>
      <c r="C54" s="28" t="s">
        <v>191</v>
      </c>
      <c r="D54" s="28" t="s">
        <v>117</v>
      </c>
      <c r="E54" s="28" t="s">
        <v>118</v>
      </c>
      <c r="F54" s="28"/>
      <c r="G54" s="28"/>
      <c r="H54" s="28"/>
      <c r="I54" s="28"/>
      <c r="J54" s="28"/>
      <c r="K54" s="28"/>
      <c r="L54" s="39" t="str">
        <f t="shared" si="0"/>
        <v/>
      </c>
      <c r="M54" s="40" t="str">
        <f t="shared" si="1"/>
        <v/>
      </c>
      <c r="N54" s="40" t="str">
        <f t="shared" si="2"/>
        <v/>
      </c>
      <c r="O54" s="28">
        <v>192</v>
      </c>
      <c r="P54" s="28">
        <v>168</v>
      </c>
      <c r="Q54" s="28">
        <v>60</v>
      </c>
      <c r="R54" s="28">
        <v>52</v>
      </c>
      <c r="S54" t="str">
        <f t="shared" si="3"/>
        <v>.</v>
      </c>
      <c r="T54" t="str">
        <f t="shared" si="4"/>
        <v>/</v>
      </c>
    </row>
    <row r="55" spans="2:20" x14ac:dyDescent="0.25">
      <c r="B55" s="31">
        <v>50</v>
      </c>
      <c r="C55" s="28" t="s">
        <v>192</v>
      </c>
      <c r="D55" s="28" t="s">
        <v>117</v>
      </c>
      <c r="E55" s="28" t="s">
        <v>118</v>
      </c>
      <c r="F55" s="28"/>
      <c r="G55" s="28"/>
      <c r="H55" s="28"/>
      <c r="I55" s="28"/>
      <c r="J55" s="28"/>
      <c r="K55" s="28"/>
      <c r="L55" s="39" t="str">
        <f t="shared" si="0"/>
        <v/>
      </c>
      <c r="M55" s="40" t="str">
        <f t="shared" si="1"/>
        <v/>
      </c>
      <c r="N55" s="40" t="str">
        <f t="shared" si="2"/>
        <v/>
      </c>
      <c r="O55" s="28">
        <v>192</v>
      </c>
      <c r="P55" s="28">
        <v>168</v>
      </c>
      <c r="Q55" s="28">
        <v>60</v>
      </c>
      <c r="R55" s="28">
        <v>53</v>
      </c>
      <c r="S55" t="str">
        <f t="shared" si="3"/>
        <v>.</v>
      </c>
      <c r="T55" t="str">
        <f t="shared" si="4"/>
        <v>/</v>
      </c>
    </row>
    <row r="56" spans="2:20" x14ac:dyDescent="0.25">
      <c r="B56" s="31">
        <v>51</v>
      </c>
      <c r="C56" s="28" t="s">
        <v>193</v>
      </c>
      <c r="D56" s="28" t="s">
        <v>117</v>
      </c>
      <c r="E56" s="28" t="s">
        <v>118</v>
      </c>
      <c r="F56" s="28"/>
      <c r="G56" s="28"/>
      <c r="H56" s="28"/>
      <c r="I56" s="28"/>
      <c r="J56" s="28"/>
      <c r="K56" s="28"/>
      <c r="L56" s="39" t="str">
        <f t="shared" si="0"/>
        <v/>
      </c>
      <c r="M56" s="40" t="str">
        <f t="shared" si="1"/>
        <v/>
      </c>
      <c r="N56" s="40" t="str">
        <f t="shared" si="2"/>
        <v/>
      </c>
      <c r="O56" s="28">
        <v>192</v>
      </c>
      <c r="P56" s="28">
        <v>168</v>
      </c>
      <c r="Q56" s="28">
        <v>60</v>
      </c>
      <c r="R56" s="28">
        <v>54</v>
      </c>
      <c r="S56" t="str">
        <f t="shared" si="3"/>
        <v>.</v>
      </c>
      <c r="T56" t="str">
        <f t="shared" si="4"/>
        <v>/</v>
      </c>
    </row>
    <row r="57" spans="2:20" x14ac:dyDescent="0.25">
      <c r="B57" s="31">
        <v>52</v>
      </c>
      <c r="C57" s="28" t="s">
        <v>194</v>
      </c>
      <c r="D57" s="28" t="s">
        <v>117</v>
      </c>
      <c r="E57" s="28" t="s">
        <v>118</v>
      </c>
      <c r="F57" s="28"/>
      <c r="G57" s="28"/>
      <c r="H57" s="28"/>
      <c r="I57" s="28"/>
      <c r="J57" s="28"/>
      <c r="K57" s="28"/>
      <c r="L57" s="39" t="str">
        <f t="shared" si="0"/>
        <v/>
      </c>
      <c r="M57" s="40" t="str">
        <f t="shared" si="1"/>
        <v/>
      </c>
      <c r="N57" s="40" t="str">
        <f t="shared" si="2"/>
        <v/>
      </c>
      <c r="O57" s="28">
        <v>192</v>
      </c>
      <c r="P57" s="28">
        <v>168</v>
      </c>
      <c r="Q57" s="28">
        <v>60</v>
      </c>
      <c r="R57" s="28">
        <v>55</v>
      </c>
      <c r="S57" t="str">
        <f t="shared" si="3"/>
        <v>.</v>
      </c>
      <c r="T57" t="str">
        <f t="shared" si="4"/>
        <v>/</v>
      </c>
    </row>
    <row r="58" spans="2:20" x14ac:dyDescent="0.25">
      <c r="B58" s="31">
        <v>53</v>
      </c>
      <c r="C58" s="28" t="s">
        <v>195</v>
      </c>
      <c r="D58" s="28" t="s">
        <v>117</v>
      </c>
      <c r="E58" s="28" t="s">
        <v>118</v>
      </c>
      <c r="F58" s="28"/>
      <c r="G58" s="28"/>
      <c r="H58" s="28"/>
      <c r="I58" s="28"/>
      <c r="J58" s="28"/>
      <c r="K58" s="28"/>
      <c r="L58" s="39" t="str">
        <f t="shared" si="0"/>
        <v/>
      </c>
      <c r="M58" s="40" t="str">
        <f t="shared" si="1"/>
        <v/>
      </c>
      <c r="N58" s="40" t="str">
        <f t="shared" si="2"/>
        <v/>
      </c>
      <c r="O58" s="28">
        <v>192</v>
      </c>
      <c r="P58" s="28">
        <v>168</v>
      </c>
      <c r="Q58" s="28">
        <v>60</v>
      </c>
      <c r="R58" s="28">
        <v>56</v>
      </c>
      <c r="S58" t="str">
        <f t="shared" si="3"/>
        <v>.</v>
      </c>
      <c r="T58" t="str">
        <f t="shared" si="4"/>
        <v>/</v>
      </c>
    </row>
    <row r="59" spans="2:20" x14ac:dyDescent="0.25">
      <c r="B59" s="31">
        <v>54</v>
      </c>
      <c r="C59" s="28" t="s">
        <v>196</v>
      </c>
      <c r="D59" s="28" t="s">
        <v>117</v>
      </c>
      <c r="E59" s="28" t="s">
        <v>118</v>
      </c>
      <c r="F59" s="28"/>
      <c r="G59" s="28"/>
      <c r="H59" s="28"/>
      <c r="I59" s="28"/>
      <c r="J59" s="28"/>
      <c r="K59" s="28"/>
      <c r="L59" s="39" t="str">
        <f t="shared" si="0"/>
        <v/>
      </c>
      <c r="M59" s="40" t="str">
        <f t="shared" si="1"/>
        <v/>
      </c>
      <c r="N59" s="40" t="str">
        <f t="shared" si="2"/>
        <v/>
      </c>
      <c r="O59" s="28">
        <v>192</v>
      </c>
      <c r="P59" s="28">
        <v>168</v>
      </c>
      <c r="Q59" s="28">
        <v>60</v>
      </c>
      <c r="R59" s="28">
        <v>57</v>
      </c>
      <c r="S59" t="str">
        <f t="shared" si="3"/>
        <v>.</v>
      </c>
      <c r="T59" t="str">
        <f t="shared" si="4"/>
        <v>/</v>
      </c>
    </row>
    <row r="60" spans="2:20" x14ac:dyDescent="0.25">
      <c r="B60" s="31">
        <v>55</v>
      </c>
      <c r="C60" s="28" t="s">
        <v>197</v>
      </c>
      <c r="D60" s="28" t="s">
        <v>117</v>
      </c>
      <c r="E60" s="28" t="s">
        <v>118</v>
      </c>
      <c r="F60" s="28"/>
      <c r="G60" s="28"/>
      <c r="H60" s="28"/>
      <c r="I60" s="28"/>
      <c r="J60" s="28"/>
      <c r="K60" s="28"/>
      <c r="L60" s="39" t="str">
        <f t="shared" si="0"/>
        <v/>
      </c>
      <c r="M60" s="40" t="str">
        <f t="shared" si="1"/>
        <v/>
      </c>
      <c r="N60" s="40" t="str">
        <f t="shared" si="2"/>
        <v/>
      </c>
      <c r="O60" s="28">
        <v>192</v>
      </c>
      <c r="P60" s="28">
        <v>168</v>
      </c>
      <c r="Q60" s="28">
        <v>60</v>
      </c>
      <c r="R60" s="28">
        <v>58</v>
      </c>
      <c r="S60" t="str">
        <f t="shared" si="3"/>
        <v>.</v>
      </c>
      <c r="T60" t="str">
        <f t="shared" si="4"/>
        <v>/</v>
      </c>
    </row>
    <row r="61" spans="2:20" x14ac:dyDescent="0.25">
      <c r="B61" s="31">
        <v>56</v>
      </c>
      <c r="C61" s="28" t="s">
        <v>198</v>
      </c>
      <c r="D61" s="28" t="s">
        <v>117</v>
      </c>
      <c r="E61" s="28" t="s">
        <v>118</v>
      </c>
      <c r="F61" s="28"/>
      <c r="G61" s="28"/>
      <c r="H61" s="28"/>
      <c r="I61" s="28"/>
      <c r="J61" s="28"/>
      <c r="K61" s="28"/>
      <c r="L61" s="39" t="str">
        <f t="shared" si="0"/>
        <v/>
      </c>
      <c r="M61" s="40" t="str">
        <f t="shared" si="1"/>
        <v/>
      </c>
      <c r="N61" s="40" t="str">
        <f t="shared" si="2"/>
        <v/>
      </c>
      <c r="O61" s="28">
        <v>192</v>
      </c>
      <c r="P61" s="28">
        <v>168</v>
      </c>
      <c r="Q61" s="28">
        <v>60</v>
      </c>
      <c r="R61" s="28">
        <v>59</v>
      </c>
      <c r="S61" t="str">
        <f t="shared" si="3"/>
        <v>.</v>
      </c>
      <c r="T61" t="str">
        <f t="shared" si="4"/>
        <v>/</v>
      </c>
    </row>
    <row r="62" spans="2:20" x14ac:dyDescent="0.25">
      <c r="B62" s="31">
        <v>57</v>
      </c>
      <c r="C62" s="28" t="s">
        <v>199</v>
      </c>
      <c r="D62" s="28" t="s">
        <v>117</v>
      </c>
      <c r="E62" s="28" t="s">
        <v>118</v>
      </c>
      <c r="F62" s="28"/>
      <c r="G62" s="28"/>
      <c r="H62" s="28"/>
      <c r="I62" s="28"/>
      <c r="J62" s="28"/>
      <c r="K62" s="28"/>
      <c r="L62" s="39" t="str">
        <f t="shared" si="0"/>
        <v/>
      </c>
      <c r="M62" s="40" t="str">
        <f t="shared" si="1"/>
        <v/>
      </c>
      <c r="N62" s="40" t="str">
        <f t="shared" si="2"/>
        <v/>
      </c>
      <c r="O62" s="28">
        <v>192</v>
      </c>
      <c r="P62" s="28">
        <v>168</v>
      </c>
      <c r="Q62" s="28">
        <v>60</v>
      </c>
      <c r="R62" s="28">
        <v>60</v>
      </c>
      <c r="S62" t="str">
        <f t="shared" si="3"/>
        <v>.</v>
      </c>
      <c r="T62" t="str">
        <f t="shared" si="4"/>
        <v>/</v>
      </c>
    </row>
    <row r="63" spans="2:20" x14ac:dyDescent="0.25">
      <c r="B63" s="31">
        <v>58</v>
      </c>
      <c r="C63" s="28" t="s">
        <v>200</v>
      </c>
      <c r="D63" s="28" t="s">
        <v>117</v>
      </c>
      <c r="E63" s="28" t="s">
        <v>118</v>
      </c>
      <c r="F63" s="28"/>
      <c r="G63" s="28"/>
      <c r="H63" s="28"/>
      <c r="I63" s="28"/>
      <c r="J63" s="28"/>
      <c r="K63" s="28"/>
      <c r="L63" s="39" t="str">
        <f t="shared" si="0"/>
        <v/>
      </c>
      <c r="M63" s="40" t="str">
        <f t="shared" si="1"/>
        <v/>
      </c>
      <c r="N63" s="40" t="str">
        <f t="shared" si="2"/>
        <v/>
      </c>
      <c r="O63" s="28">
        <v>192</v>
      </c>
      <c r="P63" s="28">
        <v>168</v>
      </c>
      <c r="Q63" s="28">
        <v>60</v>
      </c>
      <c r="R63" s="28">
        <v>61</v>
      </c>
      <c r="S63" t="str">
        <f t="shared" si="3"/>
        <v>.</v>
      </c>
      <c r="T63" t="str">
        <f t="shared" si="4"/>
        <v>/</v>
      </c>
    </row>
    <row r="64" spans="2:20" x14ac:dyDescent="0.25">
      <c r="B64" s="31">
        <v>59</v>
      </c>
      <c r="C64" s="28" t="s">
        <v>201</v>
      </c>
      <c r="D64" s="28" t="s">
        <v>117</v>
      </c>
      <c r="E64" s="28" t="s">
        <v>118</v>
      </c>
      <c r="F64" s="28"/>
      <c r="G64" s="28"/>
      <c r="H64" s="28"/>
      <c r="I64" s="28"/>
      <c r="J64" s="28"/>
      <c r="K64" s="28"/>
      <c r="L64" s="39" t="str">
        <f t="shared" si="0"/>
        <v/>
      </c>
      <c r="M64" s="40" t="str">
        <f t="shared" si="1"/>
        <v/>
      </c>
      <c r="N64" s="40" t="str">
        <f t="shared" si="2"/>
        <v/>
      </c>
      <c r="O64" s="28">
        <v>192</v>
      </c>
      <c r="P64" s="28">
        <v>168</v>
      </c>
      <c r="Q64" s="28">
        <v>60</v>
      </c>
      <c r="R64" s="28">
        <v>62</v>
      </c>
      <c r="S64" t="str">
        <f t="shared" si="3"/>
        <v>.</v>
      </c>
      <c r="T64" t="str">
        <f t="shared" si="4"/>
        <v>/</v>
      </c>
    </row>
    <row r="65" spans="2:20" x14ac:dyDescent="0.25">
      <c r="B65" s="31">
        <v>60</v>
      </c>
      <c r="C65" s="28" t="s">
        <v>202</v>
      </c>
      <c r="D65" s="28" t="s">
        <v>117</v>
      </c>
      <c r="E65" s="28" t="s">
        <v>118</v>
      </c>
      <c r="F65" s="28"/>
      <c r="G65" s="28"/>
      <c r="H65" s="28"/>
      <c r="I65" s="28"/>
      <c r="J65" s="28"/>
      <c r="K65" s="28"/>
      <c r="L65" s="39" t="str">
        <f t="shared" si="0"/>
        <v/>
      </c>
      <c r="M65" s="40" t="str">
        <f t="shared" si="1"/>
        <v/>
      </c>
      <c r="N65" s="40" t="str">
        <f t="shared" si="2"/>
        <v/>
      </c>
      <c r="O65" s="28">
        <v>192</v>
      </c>
      <c r="P65" s="28">
        <v>168</v>
      </c>
      <c r="Q65" s="28">
        <v>60</v>
      </c>
      <c r="R65" s="28">
        <v>63</v>
      </c>
      <c r="S65" t="str">
        <f t="shared" si="3"/>
        <v>.</v>
      </c>
      <c r="T65" t="str">
        <f t="shared" si="4"/>
        <v>/</v>
      </c>
    </row>
    <row r="66" spans="2:20" x14ac:dyDescent="0.25">
      <c r="B66" s="31">
        <v>61</v>
      </c>
      <c r="C66" s="28" t="s">
        <v>203</v>
      </c>
      <c r="D66" s="28" t="s">
        <v>117</v>
      </c>
      <c r="E66" s="28" t="s">
        <v>118</v>
      </c>
      <c r="F66" s="28"/>
      <c r="G66" s="28"/>
      <c r="H66" s="28"/>
      <c r="I66" s="28"/>
      <c r="J66" s="28"/>
      <c r="K66" s="28"/>
      <c r="L66" s="39" t="str">
        <f t="shared" si="0"/>
        <v/>
      </c>
      <c r="M66" s="40" t="str">
        <f t="shared" si="1"/>
        <v/>
      </c>
      <c r="N66" s="40" t="str">
        <f t="shared" si="2"/>
        <v/>
      </c>
      <c r="O66" s="28">
        <v>192</v>
      </c>
      <c r="P66" s="28">
        <v>168</v>
      </c>
      <c r="Q66" s="28">
        <v>60</v>
      </c>
      <c r="R66" s="28">
        <v>64</v>
      </c>
      <c r="S66" t="str">
        <f t="shared" si="3"/>
        <v>.</v>
      </c>
      <c r="T66" t="str">
        <f t="shared" si="4"/>
        <v>/</v>
      </c>
    </row>
    <row r="67" spans="2:20" x14ac:dyDescent="0.25">
      <c r="B67" s="31">
        <v>62</v>
      </c>
      <c r="C67" s="28" t="s">
        <v>204</v>
      </c>
      <c r="D67" s="28" t="s">
        <v>117</v>
      </c>
      <c r="E67" s="28" t="s">
        <v>118</v>
      </c>
      <c r="F67" s="28"/>
      <c r="G67" s="28"/>
      <c r="H67" s="28"/>
      <c r="I67" s="28"/>
      <c r="J67" s="28"/>
      <c r="K67" s="28"/>
      <c r="L67" s="39" t="str">
        <f t="shared" si="0"/>
        <v/>
      </c>
      <c r="M67" s="40" t="str">
        <f t="shared" si="1"/>
        <v/>
      </c>
      <c r="N67" s="40" t="str">
        <f t="shared" si="2"/>
        <v/>
      </c>
      <c r="O67" s="28">
        <v>192</v>
      </c>
      <c r="P67" s="28">
        <v>168</v>
      </c>
      <c r="Q67" s="28">
        <v>60</v>
      </c>
      <c r="R67" s="28">
        <v>65</v>
      </c>
      <c r="S67" t="str">
        <f t="shared" si="3"/>
        <v>.</v>
      </c>
      <c r="T67" t="str">
        <f t="shared" si="4"/>
        <v>/</v>
      </c>
    </row>
    <row r="68" spans="2:20" x14ac:dyDescent="0.25">
      <c r="B68" s="31">
        <v>63</v>
      </c>
      <c r="C68" s="28" t="s">
        <v>205</v>
      </c>
      <c r="D68" s="28" t="s">
        <v>117</v>
      </c>
      <c r="E68" s="28" t="s">
        <v>118</v>
      </c>
      <c r="F68" s="28"/>
      <c r="G68" s="28"/>
      <c r="H68" s="28"/>
      <c r="I68" s="28"/>
      <c r="J68" s="28"/>
      <c r="K68" s="28"/>
      <c r="L68" s="39" t="str">
        <f t="shared" si="0"/>
        <v/>
      </c>
      <c r="M68" s="40" t="str">
        <f t="shared" si="1"/>
        <v/>
      </c>
      <c r="N68" s="40" t="str">
        <f t="shared" si="2"/>
        <v/>
      </c>
      <c r="O68" s="28">
        <v>192</v>
      </c>
      <c r="P68" s="28">
        <v>168</v>
      </c>
      <c r="Q68" s="28">
        <v>60</v>
      </c>
      <c r="R68" s="28">
        <v>66</v>
      </c>
      <c r="S68" t="str">
        <f t="shared" si="3"/>
        <v>.</v>
      </c>
      <c r="T68" t="str">
        <f t="shared" si="4"/>
        <v>/</v>
      </c>
    </row>
    <row r="69" spans="2:20" x14ac:dyDescent="0.25">
      <c r="B69" s="31">
        <v>64</v>
      </c>
      <c r="C69" s="28" t="s">
        <v>206</v>
      </c>
      <c r="D69" s="28" t="s">
        <v>117</v>
      </c>
      <c r="E69" s="28" t="s">
        <v>118</v>
      </c>
      <c r="F69" s="28"/>
      <c r="G69" s="28"/>
      <c r="H69" s="28"/>
      <c r="I69" s="28"/>
      <c r="J69" s="28"/>
      <c r="K69" s="28"/>
      <c r="L69" s="39" t="str">
        <f t="shared" si="0"/>
        <v/>
      </c>
      <c r="M69" s="40" t="str">
        <f t="shared" si="1"/>
        <v/>
      </c>
      <c r="N69" s="40" t="str">
        <f t="shared" si="2"/>
        <v/>
      </c>
      <c r="O69" s="28">
        <v>192</v>
      </c>
      <c r="P69" s="28">
        <v>168</v>
      </c>
      <c r="Q69" s="28">
        <v>60</v>
      </c>
      <c r="R69" s="28">
        <v>67</v>
      </c>
      <c r="S69" t="str">
        <f t="shared" si="3"/>
        <v>.</v>
      </c>
      <c r="T69" t="str">
        <f t="shared" si="4"/>
        <v>/</v>
      </c>
    </row>
    <row r="70" spans="2:20" x14ac:dyDescent="0.25">
      <c r="B70" s="31">
        <v>65</v>
      </c>
      <c r="C70" s="28" t="s">
        <v>207</v>
      </c>
      <c r="D70" s="28" t="s">
        <v>117</v>
      </c>
      <c r="E70" s="28" t="s">
        <v>118</v>
      </c>
      <c r="F70" s="28"/>
      <c r="G70" s="28"/>
      <c r="H70" s="28"/>
      <c r="I70" s="28"/>
      <c r="J70" s="28"/>
      <c r="K70" s="28"/>
      <c r="L70" s="39" t="str">
        <f t="shared" si="0"/>
        <v/>
      </c>
      <c r="M70" s="40" t="str">
        <f t="shared" si="1"/>
        <v/>
      </c>
      <c r="N70" s="40" t="str">
        <f t="shared" si="2"/>
        <v/>
      </c>
      <c r="O70" s="28">
        <v>192</v>
      </c>
      <c r="P70" s="28">
        <v>168</v>
      </c>
      <c r="Q70" s="28">
        <v>60</v>
      </c>
      <c r="R70" s="28">
        <v>68</v>
      </c>
      <c r="S70" t="str">
        <f t="shared" si="3"/>
        <v>.</v>
      </c>
      <c r="T70" t="str">
        <f t="shared" si="4"/>
        <v>/</v>
      </c>
    </row>
    <row r="71" spans="2:20" x14ac:dyDescent="0.25">
      <c r="B71" s="31">
        <v>66</v>
      </c>
      <c r="C71" s="28" t="s">
        <v>208</v>
      </c>
      <c r="D71" s="28" t="s">
        <v>117</v>
      </c>
      <c r="E71" s="28" t="s">
        <v>118</v>
      </c>
      <c r="F71" s="28"/>
      <c r="G71" s="28"/>
      <c r="H71" s="28"/>
      <c r="I71" s="28"/>
      <c r="J71" s="28"/>
      <c r="K71" s="28"/>
      <c r="L71" s="39" t="str">
        <f t="shared" ref="L71:L105" si="5">IF(F71&gt;1,"/","")</f>
        <v/>
      </c>
      <c r="M71" s="40" t="str">
        <f t="shared" ref="M71:M105" si="6">IF(H71&gt;1,"/","")</f>
        <v/>
      </c>
      <c r="N71" s="40" t="str">
        <f t="shared" ref="N71:N105" si="7">IF(J71&gt;1,"/","")</f>
        <v/>
      </c>
      <c r="O71" s="28">
        <v>192</v>
      </c>
      <c r="P71" s="28">
        <v>168</v>
      </c>
      <c r="Q71" s="28">
        <v>60</v>
      </c>
      <c r="R71" s="28">
        <v>69</v>
      </c>
      <c r="S71" t="str">
        <f t="shared" ref="S71:S105" si="8">IF(O71,".","")</f>
        <v>.</v>
      </c>
      <c r="T71" t="str">
        <f t="shared" ref="T71:T105" si="9">IF(D71&gt;1,"/","")</f>
        <v>/</v>
      </c>
    </row>
    <row r="72" spans="2:20" x14ac:dyDescent="0.25">
      <c r="B72" s="31">
        <v>67</v>
      </c>
      <c r="C72" s="28" t="s">
        <v>209</v>
      </c>
      <c r="D72" s="28" t="s">
        <v>117</v>
      </c>
      <c r="E72" s="28" t="s">
        <v>118</v>
      </c>
      <c r="F72" s="28"/>
      <c r="G72" s="28"/>
      <c r="H72" s="28"/>
      <c r="I72" s="28"/>
      <c r="J72" s="28"/>
      <c r="K72" s="28"/>
      <c r="L72" s="39" t="str">
        <f t="shared" si="5"/>
        <v/>
      </c>
      <c r="M72" s="40" t="str">
        <f t="shared" si="6"/>
        <v/>
      </c>
      <c r="N72" s="40" t="str">
        <f t="shared" si="7"/>
        <v/>
      </c>
      <c r="O72" s="28">
        <v>192</v>
      </c>
      <c r="P72" s="28">
        <v>168</v>
      </c>
      <c r="Q72" s="28">
        <v>60</v>
      </c>
      <c r="R72" s="28">
        <v>70</v>
      </c>
      <c r="S72" t="str">
        <f t="shared" si="8"/>
        <v>.</v>
      </c>
      <c r="T72" t="str">
        <f t="shared" si="9"/>
        <v>/</v>
      </c>
    </row>
    <row r="73" spans="2:20" x14ac:dyDescent="0.25">
      <c r="B73" s="31">
        <v>68</v>
      </c>
      <c r="C73" s="28" t="s">
        <v>210</v>
      </c>
      <c r="D73" s="28" t="s">
        <v>117</v>
      </c>
      <c r="E73" s="28" t="s">
        <v>118</v>
      </c>
      <c r="F73" s="28"/>
      <c r="G73" s="28"/>
      <c r="H73" s="28"/>
      <c r="I73" s="28"/>
      <c r="J73" s="28"/>
      <c r="K73" s="28"/>
      <c r="L73" s="39" t="str">
        <f t="shared" si="5"/>
        <v/>
      </c>
      <c r="M73" s="40" t="str">
        <f t="shared" si="6"/>
        <v/>
      </c>
      <c r="N73" s="40" t="str">
        <f t="shared" si="7"/>
        <v/>
      </c>
      <c r="O73" s="28">
        <v>192</v>
      </c>
      <c r="P73" s="28">
        <v>168</v>
      </c>
      <c r="Q73" s="28">
        <v>60</v>
      </c>
      <c r="R73" s="28">
        <v>71</v>
      </c>
      <c r="S73" t="str">
        <f t="shared" si="8"/>
        <v>.</v>
      </c>
      <c r="T73" t="str">
        <f t="shared" si="9"/>
        <v>/</v>
      </c>
    </row>
    <row r="74" spans="2:20" x14ac:dyDescent="0.25">
      <c r="B74" s="31">
        <v>69</v>
      </c>
      <c r="C74" s="28" t="s">
        <v>211</v>
      </c>
      <c r="D74" s="28" t="s">
        <v>117</v>
      </c>
      <c r="E74" s="28" t="s">
        <v>118</v>
      </c>
      <c r="F74" s="28"/>
      <c r="G74" s="28"/>
      <c r="H74" s="28"/>
      <c r="I74" s="28"/>
      <c r="J74" s="28"/>
      <c r="K74" s="28"/>
      <c r="L74" s="39" t="str">
        <f t="shared" si="5"/>
        <v/>
      </c>
      <c r="M74" s="40" t="str">
        <f t="shared" si="6"/>
        <v/>
      </c>
      <c r="N74" s="40" t="str">
        <f t="shared" si="7"/>
        <v/>
      </c>
      <c r="O74" s="28">
        <v>192</v>
      </c>
      <c r="P74" s="28">
        <v>168</v>
      </c>
      <c r="Q74" s="28">
        <v>60</v>
      </c>
      <c r="R74" s="28">
        <v>72</v>
      </c>
      <c r="S74" t="str">
        <f t="shared" si="8"/>
        <v>.</v>
      </c>
      <c r="T74" t="str">
        <f t="shared" si="9"/>
        <v>/</v>
      </c>
    </row>
    <row r="75" spans="2:20" x14ac:dyDescent="0.25">
      <c r="B75" s="31">
        <v>70</v>
      </c>
      <c r="C75" s="28" t="s">
        <v>212</v>
      </c>
      <c r="D75" s="28" t="s">
        <v>117</v>
      </c>
      <c r="E75" s="28" t="s">
        <v>118</v>
      </c>
      <c r="F75" s="28"/>
      <c r="G75" s="28"/>
      <c r="H75" s="28"/>
      <c r="I75" s="28"/>
      <c r="J75" s="28"/>
      <c r="K75" s="28"/>
      <c r="L75" s="39" t="str">
        <f t="shared" si="5"/>
        <v/>
      </c>
      <c r="M75" s="40" t="str">
        <f t="shared" si="6"/>
        <v/>
      </c>
      <c r="N75" s="40" t="str">
        <f t="shared" si="7"/>
        <v/>
      </c>
      <c r="O75" s="28">
        <v>192</v>
      </c>
      <c r="P75" s="28">
        <v>168</v>
      </c>
      <c r="Q75" s="28">
        <v>60</v>
      </c>
      <c r="R75" s="28">
        <v>73</v>
      </c>
      <c r="S75" t="str">
        <f t="shared" si="8"/>
        <v>.</v>
      </c>
      <c r="T75" t="str">
        <f t="shared" si="9"/>
        <v>/</v>
      </c>
    </row>
    <row r="76" spans="2:20" x14ac:dyDescent="0.25">
      <c r="B76" s="31">
        <v>71</v>
      </c>
      <c r="C76" s="28" t="s">
        <v>213</v>
      </c>
      <c r="D76" s="28" t="s">
        <v>117</v>
      </c>
      <c r="E76" s="28" t="s">
        <v>118</v>
      </c>
      <c r="F76" s="28"/>
      <c r="G76" s="28"/>
      <c r="H76" s="28"/>
      <c r="I76" s="28"/>
      <c r="J76" s="28"/>
      <c r="K76" s="28"/>
      <c r="L76" s="39" t="str">
        <f t="shared" si="5"/>
        <v/>
      </c>
      <c r="M76" s="40" t="str">
        <f t="shared" si="6"/>
        <v/>
      </c>
      <c r="N76" s="40" t="str">
        <f t="shared" si="7"/>
        <v/>
      </c>
      <c r="O76" s="28">
        <v>192</v>
      </c>
      <c r="P76" s="28">
        <v>168</v>
      </c>
      <c r="Q76" s="28">
        <v>60</v>
      </c>
      <c r="R76" s="28">
        <v>74</v>
      </c>
      <c r="S76" t="str">
        <f t="shared" si="8"/>
        <v>.</v>
      </c>
      <c r="T76" t="str">
        <f t="shared" si="9"/>
        <v>/</v>
      </c>
    </row>
    <row r="77" spans="2:20" x14ac:dyDescent="0.25">
      <c r="B77" s="31">
        <v>72</v>
      </c>
      <c r="C77" s="28" t="s">
        <v>214</v>
      </c>
      <c r="D77" s="28" t="s">
        <v>117</v>
      </c>
      <c r="E77" s="28" t="s">
        <v>118</v>
      </c>
      <c r="F77" s="28"/>
      <c r="G77" s="28"/>
      <c r="H77" s="28"/>
      <c r="I77" s="28"/>
      <c r="J77" s="28"/>
      <c r="K77" s="28"/>
      <c r="L77" s="39" t="str">
        <f t="shared" si="5"/>
        <v/>
      </c>
      <c r="M77" s="40" t="str">
        <f t="shared" si="6"/>
        <v/>
      </c>
      <c r="N77" s="40" t="str">
        <f t="shared" si="7"/>
        <v/>
      </c>
      <c r="O77" s="28">
        <v>192</v>
      </c>
      <c r="P77" s="28">
        <v>168</v>
      </c>
      <c r="Q77" s="28">
        <v>60</v>
      </c>
      <c r="R77" s="28">
        <v>75</v>
      </c>
      <c r="S77" t="str">
        <f t="shared" si="8"/>
        <v>.</v>
      </c>
      <c r="T77" t="str">
        <f t="shared" si="9"/>
        <v>/</v>
      </c>
    </row>
    <row r="78" spans="2:20" x14ac:dyDescent="0.25">
      <c r="B78" s="31">
        <v>73</v>
      </c>
      <c r="C78" s="28" t="s">
        <v>215</v>
      </c>
      <c r="D78" s="28" t="s">
        <v>117</v>
      </c>
      <c r="E78" s="28" t="s">
        <v>118</v>
      </c>
      <c r="F78" s="28"/>
      <c r="G78" s="28"/>
      <c r="H78" s="28"/>
      <c r="I78" s="28"/>
      <c r="J78" s="28"/>
      <c r="K78" s="28"/>
      <c r="L78" s="39" t="str">
        <f t="shared" si="5"/>
        <v/>
      </c>
      <c r="M78" s="40" t="str">
        <f t="shared" si="6"/>
        <v/>
      </c>
      <c r="N78" s="40" t="str">
        <f t="shared" si="7"/>
        <v/>
      </c>
      <c r="O78" s="28">
        <v>192</v>
      </c>
      <c r="P78" s="28">
        <v>168</v>
      </c>
      <c r="Q78" s="28">
        <v>60</v>
      </c>
      <c r="R78" s="28">
        <v>76</v>
      </c>
      <c r="S78" t="str">
        <f t="shared" si="8"/>
        <v>.</v>
      </c>
      <c r="T78" t="str">
        <f t="shared" si="9"/>
        <v>/</v>
      </c>
    </row>
    <row r="79" spans="2:20" x14ac:dyDescent="0.25">
      <c r="B79" s="31">
        <v>74</v>
      </c>
      <c r="C79" s="28" t="s">
        <v>216</v>
      </c>
      <c r="D79" s="28" t="s">
        <v>117</v>
      </c>
      <c r="E79" s="28" t="s">
        <v>118</v>
      </c>
      <c r="F79" s="28"/>
      <c r="G79" s="28"/>
      <c r="H79" s="28"/>
      <c r="I79" s="28"/>
      <c r="J79" s="28"/>
      <c r="K79" s="28"/>
      <c r="L79" s="39" t="str">
        <f t="shared" si="5"/>
        <v/>
      </c>
      <c r="M79" s="40" t="str">
        <f t="shared" si="6"/>
        <v/>
      </c>
      <c r="N79" s="40" t="str">
        <f t="shared" si="7"/>
        <v/>
      </c>
      <c r="O79" s="28">
        <v>192</v>
      </c>
      <c r="P79" s="28">
        <v>168</v>
      </c>
      <c r="Q79" s="28">
        <v>60</v>
      </c>
      <c r="R79" s="28">
        <v>77</v>
      </c>
      <c r="S79" t="str">
        <f t="shared" si="8"/>
        <v>.</v>
      </c>
      <c r="T79" t="str">
        <f t="shared" si="9"/>
        <v>/</v>
      </c>
    </row>
    <row r="80" spans="2:20" x14ac:dyDescent="0.25">
      <c r="B80" s="31">
        <v>75</v>
      </c>
      <c r="C80" s="28" t="s">
        <v>217</v>
      </c>
      <c r="D80" s="28" t="s">
        <v>117</v>
      </c>
      <c r="E80" s="28" t="s">
        <v>118</v>
      </c>
      <c r="F80" s="28"/>
      <c r="G80" s="28"/>
      <c r="H80" s="28"/>
      <c r="I80" s="28"/>
      <c r="J80" s="28"/>
      <c r="K80" s="28"/>
      <c r="L80" s="39" t="str">
        <f t="shared" si="5"/>
        <v/>
      </c>
      <c r="M80" s="40" t="str">
        <f t="shared" si="6"/>
        <v/>
      </c>
      <c r="N80" s="40" t="str">
        <f t="shared" si="7"/>
        <v/>
      </c>
      <c r="O80" s="28">
        <v>192</v>
      </c>
      <c r="P80" s="28">
        <v>168</v>
      </c>
      <c r="Q80" s="28">
        <v>60</v>
      </c>
      <c r="R80" s="28">
        <v>78</v>
      </c>
      <c r="S80" t="str">
        <f t="shared" si="8"/>
        <v>.</v>
      </c>
      <c r="T80" t="str">
        <f t="shared" si="9"/>
        <v>/</v>
      </c>
    </row>
    <row r="81" spans="2:20" x14ac:dyDescent="0.25">
      <c r="B81" s="31">
        <v>76</v>
      </c>
      <c r="C81" s="28" t="s">
        <v>218</v>
      </c>
      <c r="D81" s="28" t="s">
        <v>117</v>
      </c>
      <c r="E81" s="28" t="s">
        <v>118</v>
      </c>
      <c r="F81" s="28"/>
      <c r="G81" s="28"/>
      <c r="H81" s="28"/>
      <c r="I81" s="28"/>
      <c r="J81" s="28"/>
      <c r="K81" s="28"/>
      <c r="L81" s="39" t="str">
        <f t="shared" si="5"/>
        <v/>
      </c>
      <c r="M81" s="40" t="str">
        <f t="shared" si="6"/>
        <v/>
      </c>
      <c r="N81" s="40" t="str">
        <f t="shared" si="7"/>
        <v/>
      </c>
      <c r="O81" s="28">
        <v>192</v>
      </c>
      <c r="P81" s="28">
        <v>168</v>
      </c>
      <c r="Q81" s="28">
        <v>60</v>
      </c>
      <c r="R81" s="28">
        <v>79</v>
      </c>
      <c r="S81" t="str">
        <f t="shared" si="8"/>
        <v>.</v>
      </c>
      <c r="T81" t="str">
        <f t="shared" si="9"/>
        <v>/</v>
      </c>
    </row>
    <row r="82" spans="2:20" x14ac:dyDescent="0.25">
      <c r="B82" s="31">
        <v>77</v>
      </c>
      <c r="C82" s="28" t="s">
        <v>219</v>
      </c>
      <c r="D82" s="28" t="s">
        <v>117</v>
      </c>
      <c r="E82" s="28" t="s">
        <v>118</v>
      </c>
      <c r="F82" s="28"/>
      <c r="G82" s="28"/>
      <c r="H82" s="28"/>
      <c r="I82" s="28"/>
      <c r="J82" s="28"/>
      <c r="K82" s="28"/>
      <c r="L82" s="39" t="str">
        <f t="shared" si="5"/>
        <v/>
      </c>
      <c r="M82" s="40" t="str">
        <f t="shared" si="6"/>
        <v/>
      </c>
      <c r="N82" s="40" t="str">
        <f t="shared" si="7"/>
        <v/>
      </c>
      <c r="O82" s="28">
        <v>192</v>
      </c>
      <c r="P82" s="28">
        <v>168</v>
      </c>
      <c r="Q82" s="28">
        <v>60</v>
      </c>
      <c r="R82" s="28">
        <v>80</v>
      </c>
      <c r="S82" t="str">
        <f t="shared" si="8"/>
        <v>.</v>
      </c>
      <c r="T82" t="str">
        <f t="shared" si="9"/>
        <v>/</v>
      </c>
    </row>
    <row r="83" spans="2:20" x14ac:dyDescent="0.25">
      <c r="B83" s="31">
        <v>78</v>
      </c>
      <c r="C83" s="28" t="s">
        <v>220</v>
      </c>
      <c r="D83" s="28" t="s">
        <v>117</v>
      </c>
      <c r="E83" s="28" t="s">
        <v>118</v>
      </c>
      <c r="F83" s="28"/>
      <c r="G83" s="28"/>
      <c r="H83" s="28"/>
      <c r="I83" s="28"/>
      <c r="J83" s="28"/>
      <c r="K83" s="28"/>
      <c r="L83" s="39" t="str">
        <f t="shared" si="5"/>
        <v/>
      </c>
      <c r="M83" s="40" t="str">
        <f t="shared" si="6"/>
        <v/>
      </c>
      <c r="N83" s="40" t="str">
        <f t="shared" si="7"/>
        <v/>
      </c>
      <c r="O83" s="28">
        <v>192</v>
      </c>
      <c r="P83" s="28">
        <v>168</v>
      </c>
      <c r="Q83" s="28">
        <v>60</v>
      </c>
      <c r="R83" s="28">
        <v>81</v>
      </c>
      <c r="S83" t="str">
        <f t="shared" si="8"/>
        <v>.</v>
      </c>
      <c r="T83" t="str">
        <f t="shared" si="9"/>
        <v>/</v>
      </c>
    </row>
    <row r="84" spans="2:20" x14ac:dyDescent="0.25">
      <c r="B84" s="31">
        <v>79</v>
      </c>
      <c r="C84" s="28" t="s">
        <v>221</v>
      </c>
      <c r="D84" s="28" t="s">
        <v>117</v>
      </c>
      <c r="E84" s="28" t="s">
        <v>118</v>
      </c>
      <c r="F84" s="28"/>
      <c r="G84" s="28"/>
      <c r="H84" s="28"/>
      <c r="I84" s="28"/>
      <c r="J84" s="28"/>
      <c r="K84" s="28"/>
      <c r="L84" s="39" t="str">
        <f t="shared" si="5"/>
        <v/>
      </c>
      <c r="M84" s="40" t="str">
        <f t="shared" si="6"/>
        <v/>
      </c>
      <c r="N84" s="40" t="str">
        <f t="shared" si="7"/>
        <v/>
      </c>
      <c r="O84" s="28">
        <v>192</v>
      </c>
      <c r="P84" s="28">
        <v>168</v>
      </c>
      <c r="Q84" s="28">
        <v>60</v>
      </c>
      <c r="R84" s="28">
        <v>82</v>
      </c>
      <c r="S84" t="str">
        <f t="shared" si="8"/>
        <v>.</v>
      </c>
      <c r="T84" t="str">
        <f t="shared" si="9"/>
        <v>/</v>
      </c>
    </row>
    <row r="85" spans="2:20" x14ac:dyDescent="0.25">
      <c r="B85" s="31">
        <v>80</v>
      </c>
      <c r="C85" s="28" t="s">
        <v>222</v>
      </c>
      <c r="D85" s="28" t="s">
        <v>117</v>
      </c>
      <c r="E85" s="28" t="s">
        <v>118</v>
      </c>
      <c r="F85" s="28"/>
      <c r="G85" s="28"/>
      <c r="H85" s="28"/>
      <c r="I85" s="28"/>
      <c r="J85" s="28"/>
      <c r="K85" s="28"/>
      <c r="L85" s="39" t="str">
        <f t="shared" si="5"/>
        <v/>
      </c>
      <c r="M85" s="40" t="str">
        <f t="shared" si="6"/>
        <v/>
      </c>
      <c r="N85" s="40" t="str">
        <f t="shared" si="7"/>
        <v/>
      </c>
      <c r="O85" s="28">
        <v>192</v>
      </c>
      <c r="P85" s="28">
        <v>168</v>
      </c>
      <c r="Q85" s="28">
        <v>60</v>
      </c>
      <c r="R85" s="28">
        <v>83</v>
      </c>
      <c r="S85" t="str">
        <f t="shared" si="8"/>
        <v>.</v>
      </c>
      <c r="T85" t="str">
        <f t="shared" si="9"/>
        <v>/</v>
      </c>
    </row>
    <row r="86" spans="2:20" x14ac:dyDescent="0.25">
      <c r="B86" s="31">
        <v>81</v>
      </c>
      <c r="C86" s="28" t="s">
        <v>223</v>
      </c>
      <c r="D86" s="28" t="s">
        <v>117</v>
      </c>
      <c r="E86" s="28" t="s">
        <v>118</v>
      </c>
      <c r="F86" s="28"/>
      <c r="G86" s="28"/>
      <c r="H86" s="28"/>
      <c r="I86" s="28"/>
      <c r="J86" s="28"/>
      <c r="K86" s="28"/>
      <c r="L86" s="39" t="str">
        <f t="shared" si="5"/>
        <v/>
      </c>
      <c r="M86" s="40" t="str">
        <f t="shared" si="6"/>
        <v/>
      </c>
      <c r="N86" s="40" t="str">
        <f t="shared" si="7"/>
        <v/>
      </c>
      <c r="O86" s="28">
        <v>192</v>
      </c>
      <c r="P86" s="28">
        <v>168</v>
      </c>
      <c r="Q86" s="28">
        <v>60</v>
      </c>
      <c r="R86" s="28">
        <v>84</v>
      </c>
      <c r="S86" t="str">
        <f t="shared" si="8"/>
        <v>.</v>
      </c>
      <c r="T86" t="str">
        <f t="shared" si="9"/>
        <v>/</v>
      </c>
    </row>
    <row r="87" spans="2:20" x14ac:dyDescent="0.25">
      <c r="B87" s="31">
        <v>82</v>
      </c>
      <c r="C87" s="28" t="s">
        <v>224</v>
      </c>
      <c r="D87" s="28" t="s">
        <v>117</v>
      </c>
      <c r="E87" s="28" t="s">
        <v>118</v>
      </c>
      <c r="F87" s="28"/>
      <c r="G87" s="28"/>
      <c r="H87" s="28"/>
      <c r="I87" s="28"/>
      <c r="J87" s="28"/>
      <c r="K87" s="28"/>
      <c r="L87" s="39" t="str">
        <f t="shared" si="5"/>
        <v/>
      </c>
      <c r="M87" s="40" t="str">
        <f t="shared" si="6"/>
        <v/>
      </c>
      <c r="N87" s="40" t="str">
        <f t="shared" si="7"/>
        <v/>
      </c>
      <c r="O87" s="28">
        <v>192</v>
      </c>
      <c r="P87" s="28">
        <v>168</v>
      </c>
      <c r="Q87" s="28">
        <v>60</v>
      </c>
      <c r="R87" s="28">
        <v>85</v>
      </c>
      <c r="S87" t="str">
        <f t="shared" si="8"/>
        <v>.</v>
      </c>
      <c r="T87" t="str">
        <f t="shared" si="9"/>
        <v>/</v>
      </c>
    </row>
    <row r="88" spans="2:20" x14ac:dyDescent="0.25">
      <c r="B88" s="31">
        <v>83</v>
      </c>
      <c r="C88" s="28" t="s">
        <v>225</v>
      </c>
      <c r="D88" s="28" t="s">
        <v>117</v>
      </c>
      <c r="E88" s="28" t="s">
        <v>118</v>
      </c>
      <c r="F88" s="28"/>
      <c r="G88" s="28"/>
      <c r="H88" s="28"/>
      <c r="I88" s="28"/>
      <c r="J88" s="28"/>
      <c r="K88" s="28"/>
      <c r="L88" s="39" t="str">
        <f t="shared" si="5"/>
        <v/>
      </c>
      <c r="M88" s="40" t="str">
        <f t="shared" si="6"/>
        <v/>
      </c>
      <c r="N88" s="40" t="str">
        <f t="shared" si="7"/>
        <v/>
      </c>
      <c r="O88" s="28">
        <v>192</v>
      </c>
      <c r="P88" s="28">
        <v>168</v>
      </c>
      <c r="Q88" s="28">
        <v>60</v>
      </c>
      <c r="R88" s="28">
        <v>86</v>
      </c>
      <c r="S88" t="str">
        <f t="shared" si="8"/>
        <v>.</v>
      </c>
      <c r="T88" t="str">
        <f t="shared" si="9"/>
        <v>/</v>
      </c>
    </row>
    <row r="89" spans="2:20" x14ac:dyDescent="0.25">
      <c r="B89" s="31">
        <v>84</v>
      </c>
      <c r="C89" s="28" t="s">
        <v>226</v>
      </c>
      <c r="D89" s="28" t="s">
        <v>117</v>
      </c>
      <c r="E89" s="28" t="s">
        <v>118</v>
      </c>
      <c r="F89" s="28"/>
      <c r="G89" s="28"/>
      <c r="H89" s="28"/>
      <c r="I89" s="28"/>
      <c r="J89" s="28"/>
      <c r="K89" s="28"/>
      <c r="L89" s="39" t="str">
        <f t="shared" si="5"/>
        <v/>
      </c>
      <c r="M89" s="40" t="str">
        <f t="shared" si="6"/>
        <v/>
      </c>
      <c r="N89" s="40" t="str">
        <f t="shared" si="7"/>
        <v/>
      </c>
      <c r="O89" s="28">
        <v>192</v>
      </c>
      <c r="P89" s="28">
        <v>168</v>
      </c>
      <c r="Q89" s="28">
        <v>60</v>
      </c>
      <c r="R89" s="28">
        <v>87</v>
      </c>
      <c r="S89" t="str">
        <f t="shared" si="8"/>
        <v>.</v>
      </c>
      <c r="T89" t="str">
        <f t="shared" si="9"/>
        <v>/</v>
      </c>
    </row>
    <row r="90" spans="2:20" x14ac:dyDescent="0.25">
      <c r="B90" s="31">
        <v>85</v>
      </c>
      <c r="C90" s="28" t="s">
        <v>227</v>
      </c>
      <c r="D90" s="28" t="s">
        <v>117</v>
      </c>
      <c r="E90" s="28" t="s">
        <v>118</v>
      </c>
      <c r="F90" s="28"/>
      <c r="G90" s="28"/>
      <c r="H90" s="28"/>
      <c r="I90" s="28"/>
      <c r="J90" s="28"/>
      <c r="K90" s="28"/>
      <c r="L90" s="39" t="str">
        <f t="shared" si="5"/>
        <v/>
      </c>
      <c r="M90" s="40" t="str">
        <f t="shared" si="6"/>
        <v/>
      </c>
      <c r="N90" s="40" t="str">
        <f t="shared" si="7"/>
        <v/>
      </c>
      <c r="O90" s="28">
        <v>192</v>
      </c>
      <c r="P90" s="28">
        <v>168</v>
      </c>
      <c r="Q90" s="28">
        <v>60</v>
      </c>
      <c r="R90" s="28">
        <v>88</v>
      </c>
      <c r="S90" t="str">
        <f t="shared" si="8"/>
        <v>.</v>
      </c>
      <c r="T90" t="str">
        <f t="shared" si="9"/>
        <v>/</v>
      </c>
    </row>
    <row r="91" spans="2:20" x14ac:dyDescent="0.25">
      <c r="B91" s="31">
        <v>86</v>
      </c>
      <c r="C91" s="28" t="s">
        <v>228</v>
      </c>
      <c r="D91" s="28" t="s">
        <v>117</v>
      </c>
      <c r="E91" s="28" t="s">
        <v>118</v>
      </c>
      <c r="F91" s="28"/>
      <c r="G91" s="28"/>
      <c r="H91" s="28"/>
      <c r="I91" s="28"/>
      <c r="J91" s="28"/>
      <c r="K91" s="28"/>
      <c r="L91" s="39" t="str">
        <f t="shared" si="5"/>
        <v/>
      </c>
      <c r="M91" s="40" t="str">
        <f t="shared" si="6"/>
        <v/>
      </c>
      <c r="N91" s="40" t="str">
        <f t="shared" si="7"/>
        <v/>
      </c>
      <c r="O91" s="28">
        <v>192</v>
      </c>
      <c r="P91" s="28">
        <v>168</v>
      </c>
      <c r="Q91" s="28">
        <v>60</v>
      </c>
      <c r="R91" s="28">
        <v>89</v>
      </c>
      <c r="S91" t="str">
        <f t="shared" si="8"/>
        <v>.</v>
      </c>
      <c r="T91" t="str">
        <f t="shared" si="9"/>
        <v>/</v>
      </c>
    </row>
    <row r="92" spans="2:20" x14ac:dyDescent="0.25">
      <c r="B92" s="31">
        <v>87</v>
      </c>
      <c r="C92" s="28" t="s">
        <v>229</v>
      </c>
      <c r="D92" s="28" t="s">
        <v>117</v>
      </c>
      <c r="E92" s="28" t="s">
        <v>118</v>
      </c>
      <c r="F92" s="28"/>
      <c r="G92" s="28"/>
      <c r="H92" s="28"/>
      <c r="I92" s="28"/>
      <c r="J92" s="28"/>
      <c r="K92" s="28"/>
      <c r="L92" s="39" t="str">
        <f t="shared" si="5"/>
        <v/>
      </c>
      <c r="M92" s="40" t="str">
        <f t="shared" si="6"/>
        <v/>
      </c>
      <c r="N92" s="40" t="str">
        <f t="shared" si="7"/>
        <v/>
      </c>
      <c r="O92" s="28">
        <v>192</v>
      </c>
      <c r="P92" s="28">
        <v>168</v>
      </c>
      <c r="Q92" s="28">
        <v>60</v>
      </c>
      <c r="R92" s="28">
        <v>90</v>
      </c>
      <c r="S92" t="str">
        <f t="shared" si="8"/>
        <v>.</v>
      </c>
      <c r="T92" t="str">
        <f t="shared" si="9"/>
        <v>/</v>
      </c>
    </row>
    <row r="93" spans="2:20" x14ac:dyDescent="0.25">
      <c r="B93" s="31">
        <v>88</v>
      </c>
      <c r="C93" s="28" t="s">
        <v>230</v>
      </c>
      <c r="D93" s="28" t="s">
        <v>117</v>
      </c>
      <c r="E93" s="28" t="s">
        <v>118</v>
      </c>
      <c r="F93" s="28"/>
      <c r="G93" s="28"/>
      <c r="H93" s="28"/>
      <c r="I93" s="28"/>
      <c r="J93" s="28"/>
      <c r="K93" s="28"/>
      <c r="L93" s="39" t="str">
        <f t="shared" si="5"/>
        <v/>
      </c>
      <c r="M93" s="40" t="str">
        <f t="shared" si="6"/>
        <v/>
      </c>
      <c r="N93" s="40" t="str">
        <f t="shared" si="7"/>
        <v/>
      </c>
      <c r="O93" s="28">
        <v>192</v>
      </c>
      <c r="P93" s="28">
        <v>168</v>
      </c>
      <c r="Q93" s="28">
        <v>60</v>
      </c>
      <c r="R93" s="28">
        <v>91</v>
      </c>
      <c r="S93" t="str">
        <f t="shared" si="8"/>
        <v>.</v>
      </c>
      <c r="T93" t="str">
        <f t="shared" si="9"/>
        <v>/</v>
      </c>
    </row>
    <row r="94" spans="2:20" x14ac:dyDescent="0.25">
      <c r="B94" s="31">
        <v>89</v>
      </c>
      <c r="C94" s="28" t="s">
        <v>231</v>
      </c>
      <c r="D94" s="28" t="s">
        <v>117</v>
      </c>
      <c r="E94" s="28" t="s">
        <v>118</v>
      </c>
      <c r="F94" s="28"/>
      <c r="G94" s="28"/>
      <c r="H94" s="28"/>
      <c r="I94" s="28"/>
      <c r="J94" s="28"/>
      <c r="K94" s="28"/>
      <c r="L94" s="39" t="str">
        <f t="shared" si="5"/>
        <v/>
      </c>
      <c r="M94" s="40" t="str">
        <f t="shared" si="6"/>
        <v/>
      </c>
      <c r="N94" s="40" t="str">
        <f t="shared" si="7"/>
        <v/>
      </c>
      <c r="O94" s="28">
        <v>192</v>
      </c>
      <c r="P94" s="28">
        <v>168</v>
      </c>
      <c r="Q94" s="28">
        <v>60</v>
      </c>
      <c r="R94" s="28">
        <v>92</v>
      </c>
      <c r="S94" t="str">
        <f t="shared" si="8"/>
        <v>.</v>
      </c>
      <c r="T94" t="str">
        <f t="shared" si="9"/>
        <v>/</v>
      </c>
    </row>
    <row r="95" spans="2:20" x14ac:dyDescent="0.25">
      <c r="B95" s="31">
        <v>90</v>
      </c>
      <c r="C95" s="28" t="s">
        <v>232</v>
      </c>
      <c r="D95" s="28" t="s">
        <v>117</v>
      </c>
      <c r="E95" s="28" t="s">
        <v>118</v>
      </c>
      <c r="F95" s="28"/>
      <c r="G95" s="28"/>
      <c r="H95" s="28"/>
      <c r="I95" s="28"/>
      <c r="J95" s="28"/>
      <c r="K95" s="28"/>
      <c r="L95" s="39" t="str">
        <f t="shared" si="5"/>
        <v/>
      </c>
      <c r="M95" s="40" t="str">
        <f t="shared" si="6"/>
        <v/>
      </c>
      <c r="N95" s="40" t="str">
        <f t="shared" si="7"/>
        <v/>
      </c>
      <c r="O95" s="28">
        <v>192</v>
      </c>
      <c r="P95" s="28">
        <v>168</v>
      </c>
      <c r="Q95" s="28">
        <v>60</v>
      </c>
      <c r="R95" s="28">
        <v>93</v>
      </c>
      <c r="S95" t="str">
        <f t="shared" si="8"/>
        <v>.</v>
      </c>
      <c r="T95" t="str">
        <f t="shared" si="9"/>
        <v>/</v>
      </c>
    </row>
    <row r="96" spans="2:20" x14ac:dyDescent="0.25">
      <c r="B96" s="31">
        <v>91</v>
      </c>
      <c r="C96" s="28" t="s">
        <v>233</v>
      </c>
      <c r="D96" s="28" t="s">
        <v>117</v>
      </c>
      <c r="E96" s="28" t="s">
        <v>118</v>
      </c>
      <c r="F96" s="28"/>
      <c r="G96" s="28"/>
      <c r="H96" s="28"/>
      <c r="I96" s="28"/>
      <c r="J96" s="28"/>
      <c r="K96" s="28"/>
      <c r="L96" s="39" t="str">
        <f t="shared" si="5"/>
        <v/>
      </c>
      <c r="M96" s="40" t="str">
        <f t="shared" si="6"/>
        <v/>
      </c>
      <c r="N96" s="40" t="str">
        <f t="shared" si="7"/>
        <v/>
      </c>
      <c r="O96" s="28">
        <v>192</v>
      </c>
      <c r="P96" s="28">
        <v>168</v>
      </c>
      <c r="Q96" s="28">
        <v>60</v>
      </c>
      <c r="R96" s="28">
        <v>94</v>
      </c>
      <c r="S96" t="str">
        <f t="shared" si="8"/>
        <v>.</v>
      </c>
      <c r="T96" t="str">
        <f t="shared" si="9"/>
        <v>/</v>
      </c>
    </row>
    <row r="97" spans="2:20" x14ac:dyDescent="0.25">
      <c r="B97" s="31">
        <v>92</v>
      </c>
      <c r="C97" s="28" t="s">
        <v>234</v>
      </c>
      <c r="D97" s="28" t="s">
        <v>117</v>
      </c>
      <c r="E97" s="28" t="s">
        <v>118</v>
      </c>
      <c r="F97" s="28"/>
      <c r="G97" s="28"/>
      <c r="H97" s="28"/>
      <c r="I97" s="28"/>
      <c r="J97" s="28"/>
      <c r="K97" s="28"/>
      <c r="L97" s="39" t="str">
        <f t="shared" si="5"/>
        <v/>
      </c>
      <c r="M97" s="40" t="str">
        <f t="shared" si="6"/>
        <v/>
      </c>
      <c r="N97" s="40" t="str">
        <f t="shared" si="7"/>
        <v/>
      </c>
      <c r="O97" s="28">
        <v>192</v>
      </c>
      <c r="P97" s="28">
        <v>168</v>
      </c>
      <c r="Q97" s="28">
        <v>60</v>
      </c>
      <c r="R97" s="28">
        <v>95</v>
      </c>
      <c r="S97" t="str">
        <f t="shared" si="8"/>
        <v>.</v>
      </c>
      <c r="T97" t="str">
        <f t="shared" si="9"/>
        <v>/</v>
      </c>
    </row>
    <row r="98" spans="2:20" x14ac:dyDescent="0.25">
      <c r="B98" s="31">
        <v>93</v>
      </c>
      <c r="C98" s="28" t="s">
        <v>235</v>
      </c>
      <c r="D98" s="28" t="s">
        <v>117</v>
      </c>
      <c r="E98" s="28" t="s">
        <v>118</v>
      </c>
      <c r="F98" s="28"/>
      <c r="G98" s="28"/>
      <c r="H98" s="28"/>
      <c r="I98" s="28"/>
      <c r="J98" s="28"/>
      <c r="K98" s="28"/>
      <c r="L98" s="39" t="str">
        <f t="shared" si="5"/>
        <v/>
      </c>
      <c r="M98" s="40" t="str">
        <f t="shared" si="6"/>
        <v/>
      </c>
      <c r="N98" s="40" t="str">
        <f t="shared" si="7"/>
        <v/>
      </c>
      <c r="O98" s="28">
        <v>192</v>
      </c>
      <c r="P98" s="28">
        <v>168</v>
      </c>
      <c r="Q98" s="28">
        <v>60</v>
      </c>
      <c r="R98" s="28">
        <v>96</v>
      </c>
      <c r="S98" t="str">
        <f t="shared" si="8"/>
        <v>.</v>
      </c>
      <c r="T98" t="str">
        <f t="shared" si="9"/>
        <v>/</v>
      </c>
    </row>
    <row r="99" spans="2:20" x14ac:dyDescent="0.25">
      <c r="B99" s="31">
        <v>94</v>
      </c>
      <c r="C99" s="28" t="s">
        <v>236</v>
      </c>
      <c r="D99" s="28" t="s">
        <v>117</v>
      </c>
      <c r="E99" s="28" t="s">
        <v>118</v>
      </c>
      <c r="F99" s="28"/>
      <c r="G99" s="28"/>
      <c r="H99" s="28"/>
      <c r="I99" s="28"/>
      <c r="J99" s="28"/>
      <c r="K99" s="28"/>
      <c r="L99" s="39" t="str">
        <f t="shared" si="5"/>
        <v/>
      </c>
      <c r="M99" s="40" t="str">
        <f t="shared" si="6"/>
        <v/>
      </c>
      <c r="N99" s="40" t="str">
        <f t="shared" si="7"/>
        <v/>
      </c>
      <c r="O99" s="28">
        <v>192</v>
      </c>
      <c r="P99" s="28">
        <v>168</v>
      </c>
      <c r="Q99" s="28">
        <v>60</v>
      </c>
      <c r="R99" s="28">
        <v>97</v>
      </c>
      <c r="S99" t="str">
        <f t="shared" si="8"/>
        <v>.</v>
      </c>
      <c r="T99" t="str">
        <f t="shared" si="9"/>
        <v>/</v>
      </c>
    </row>
    <row r="100" spans="2:20" x14ac:dyDescent="0.25">
      <c r="B100" s="31">
        <v>95</v>
      </c>
      <c r="C100" s="28" t="s">
        <v>237</v>
      </c>
      <c r="D100" s="28" t="s">
        <v>117</v>
      </c>
      <c r="E100" s="28" t="s">
        <v>118</v>
      </c>
      <c r="F100" s="28"/>
      <c r="G100" s="28"/>
      <c r="H100" s="28"/>
      <c r="I100" s="28"/>
      <c r="J100" s="28"/>
      <c r="K100" s="28"/>
      <c r="L100" s="39" t="str">
        <f t="shared" si="5"/>
        <v/>
      </c>
      <c r="M100" s="40" t="str">
        <f t="shared" si="6"/>
        <v/>
      </c>
      <c r="N100" s="40" t="str">
        <f t="shared" si="7"/>
        <v/>
      </c>
      <c r="O100" s="28">
        <v>192</v>
      </c>
      <c r="P100" s="28">
        <v>168</v>
      </c>
      <c r="Q100" s="28">
        <v>60</v>
      </c>
      <c r="R100" s="28">
        <v>98</v>
      </c>
      <c r="S100" t="str">
        <f t="shared" si="8"/>
        <v>.</v>
      </c>
      <c r="T100" t="str">
        <f t="shared" si="9"/>
        <v>/</v>
      </c>
    </row>
    <row r="101" spans="2:20" x14ac:dyDescent="0.25">
      <c r="B101" s="31">
        <v>96</v>
      </c>
      <c r="C101" s="28" t="s">
        <v>238</v>
      </c>
      <c r="D101" s="28" t="s">
        <v>117</v>
      </c>
      <c r="E101" s="28" t="s">
        <v>118</v>
      </c>
      <c r="F101" s="28"/>
      <c r="G101" s="28"/>
      <c r="H101" s="28"/>
      <c r="I101" s="28"/>
      <c r="J101" s="28"/>
      <c r="K101" s="28"/>
      <c r="L101" s="39" t="str">
        <f t="shared" si="5"/>
        <v/>
      </c>
      <c r="M101" s="40" t="str">
        <f t="shared" si="6"/>
        <v/>
      </c>
      <c r="N101" s="40" t="str">
        <f t="shared" si="7"/>
        <v/>
      </c>
      <c r="O101" s="28">
        <v>192</v>
      </c>
      <c r="P101" s="28">
        <v>168</v>
      </c>
      <c r="Q101" s="28">
        <v>60</v>
      </c>
      <c r="R101" s="28">
        <v>99</v>
      </c>
      <c r="S101" t="str">
        <f t="shared" si="8"/>
        <v>.</v>
      </c>
      <c r="T101" t="str">
        <f t="shared" si="9"/>
        <v>/</v>
      </c>
    </row>
    <row r="102" spans="2:20" x14ac:dyDescent="0.25">
      <c r="B102" s="31">
        <v>97</v>
      </c>
      <c r="C102" s="28" t="s">
        <v>239</v>
      </c>
      <c r="D102" s="28" t="s">
        <v>117</v>
      </c>
      <c r="E102" s="28" t="s">
        <v>118</v>
      </c>
      <c r="F102" s="28"/>
      <c r="G102" s="28"/>
      <c r="H102" s="28"/>
      <c r="I102" s="28"/>
      <c r="J102" s="28"/>
      <c r="K102" s="28"/>
      <c r="L102" s="39" t="str">
        <f t="shared" si="5"/>
        <v/>
      </c>
      <c r="M102" s="40" t="str">
        <f t="shared" si="6"/>
        <v/>
      </c>
      <c r="N102" s="40" t="str">
        <f t="shared" si="7"/>
        <v/>
      </c>
      <c r="O102" s="28">
        <v>192</v>
      </c>
      <c r="P102" s="28">
        <v>168</v>
      </c>
      <c r="Q102" s="28">
        <v>60</v>
      </c>
      <c r="R102" s="28">
        <v>100</v>
      </c>
      <c r="S102" t="str">
        <f t="shared" si="8"/>
        <v>.</v>
      </c>
      <c r="T102" t="str">
        <f t="shared" si="9"/>
        <v>/</v>
      </c>
    </row>
    <row r="103" spans="2:20" x14ac:dyDescent="0.25">
      <c r="B103" s="31">
        <v>98</v>
      </c>
      <c r="C103" s="28" t="s">
        <v>240</v>
      </c>
      <c r="D103" s="28" t="s">
        <v>117</v>
      </c>
      <c r="E103" s="28" t="s">
        <v>118</v>
      </c>
      <c r="F103" s="28"/>
      <c r="G103" s="28"/>
      <c r="H103" s="28"/>
      <c r="I103" s="28"/>
      <c r="J103" s="28"/>
      <c r="K103" s="28"/>
      <c r="L103" s="39" t="str">
        <f t="shared" si="5"/>
        <v/>
      </c>
      <c r="M103" s="40" t="str">
        <f t="shared" si="6"/>
        <v/>
      </c>
      <c r="N103" s="40" t="str">
        <f t="shared" si="7"/>
        <v/>
      </c>
      <c r="O103" s="28">
        <v>192</v>
      </c>
      <c r="P103" s="28">
        <v>168</v>
      </c>
      <c r="Q103" s="28">
        <v>60</v>
      </c>
      <c r="R103" s="28">
        <v>101</v>
      </c>
      <c r="S103" t="str">
        <f t="shared" si="8"/>
        <v>.</v>
      </c>
      <c r="T103" t="str">
        <f t="shared" si="9"/>
        <v>/</v>
      </c>
    </row>
    <row r="104" spans="2:20" x14ac:dyDescent="0.25">
      <c r="B104" s="31">
        <v>99</v>
      </c>
      <c r="C104" s="28" t="s">
        <v>241</v>
      </c>
      <c r="D104" s="28" t="s">
        <v>117</v>
      </c>
      <c r="E104" s="28" t="s">
        <v>118</v>
      </c>
      <c r="F104" s="28"/>
      <c r="G104" s="28"/>
      <c r="H104" s="28"/>
      <c r="I104" s="28"/>
      <c r="J104" s="28"/>
      <c r="K104" s="28"/>
      <c r="L104" s="39" t="str">
        <f t="shared" si="5"/>
        <v/>
      </c>
      <c r="M104" s="40" t="str">
        <f t="shared" si="6"/>
        <v/>
      </c>
      <c r="N104" s="40" t="str">
        <f t="shared" si="7"/>
        <v/>
      </c>
      <c r="O104" s="28">
        <v>192</v>
      </c>
      <c r="P104" s="28">
        <v>168</v>
      </c>
      <c r="Q104" s="28">
        <v>60</v>
      </c>
      <c r="R104" s="28">
        <v>102</v>
      </c>
      <c r="S104" t="str">
        <f t="shared" si="8"/>
        <v>.</v>
      </c>
      <c r="T104" t="str">
        <f t="shared" si="9"/>
        <v>/</v>
      </c>
    </row>
    <row r="105" spans="2:20" x14ac:dyDescent="0.25">
      <c r="B105" s="31">
        <v>100</v>
      </c>
      <c r="C105" s="28" t="s">
        <v>242</v>
      </c>
      <c r="D105" s="28" t="s">
        <v>117</v>
      </c>
      <c r="E105" s="28" t="s">
        <v>118</v>
      </c>
      <c r="F105" s="28"/>
      <c r="G105" s="28"/>
      <c r="H105" s="28"/>
      <c r="I105" s="28"/>
      <c r="J105" s="28"/>
      <c r="K105" s="28"/>
      <c r="L105" s="39" t="str">
        <f t="shared" si="5"/>
        <v/>
      </c>
      <c r="M105" s="40" t="str">
        <f t="shared" si="6"/>
        <v/>
      </c>
      <c r="N105" s="40" t="str">
        <f t="shared" si="7"/>
        <v/>
      </c>
      <c r="O105" s="28">
        <v>192</v>
      </c>
      <c r="P105" s="28">
        <v>168</v>
      </c>
      <c r="Q105" s="28">
        <v>60</v>
      </c>
      <c r="R105" s="28">
        <v>103</v>
      </c>
      <c r="S105" t="str">
        <f t="shared" si="8"/>
        <v>.</v>
      </c>
      <c r="T105" t="str">
        <f t="shared" si="9"/>
        <v>/</v>
      </c>
    </row>
  </sheetData>
  <sheetProtection password="FE4E" sheet="1" objects="1" scenarios="1"/>
  <mergeCells count="8">
    <mergeCell ref="C4:C5"/>
    <mergeCell ref="B4:B5"/>
    <mergeCell ref="B1:R2"/>
    <mergeCell ref="O4:R5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101"/>
  <sheetViews>
    <sheetView view="pageBreakPreview" topLeftCell="Q1" zoomScale="98" zoomScaleNormal="100" zoomScaleSheetLayoutView="98" workbookViewId="0">
      <selection activeCell="U8" sqref="U8"/>
    </sheetView>
  </sheetViews>
  <sheetFormatPr defaultRowHeight="15" x14ac:dyDescent="0.25"/>
  <cols>
    <col min="1" max="1" width="14.140625" hidden="1" customWidth="1"/>
    <col min="2" max="2" width="4.7109375" hidden="1" customWidth="1"/>
    <col min="3" max="3" width="11.42578125" hidden="1" customWidth="1"/>
    <col min="4" max="4" width="10" hidden="1" customWidth="1"/>
    <col min="5" max="5" width="11.85546875" hidden="1" customWidth="1"/>
    <col min="6" max="6" width="8" hidden="1" customWidth="1"/>
    <col min="7" max="7" width="9" hidden="1" customWidth="1"/>
    <col min="8" max="8" width="10" hidden="1" customWidth="1"/>
    <col min="9" max="9" width="11.42578125" hidden="1" customWidth="1"/>
    <col min="10" max="10" width="10" hidden="1" customWidth="1"/>
    <col min="11" max="11" width="8.28515625" hidden="1" customWidth="1"/>
    <col min="12" max="12" width="6.140625" hidden="1" customWidth="1"/>
    <col min="13" max="13" width="35.28515625" hidden="1" customWidth="1"/>
    <col min="14" max="14" width="46.85546875" hidden="1" customWidth="1"/>
    <col min="15" max="15" width="12.140625" hidden="1" customWidth="1"/>
    <col min="16" max="16" width="4.140625" hidden="1" customWidth="1"/>
    <col min="17" max="17" width="6.7109375" style="38" bestFit="1" customWidth="1"/>
    <col min="18" max="18" width="68" customWidth="1"/>
  </cols>
  <sheetData>
    <row r="1" spans="1:18" ht="26.25" x14ac:dyDescent="0.4">
      <c r="Q1" s="35" t="s">
        <v>106</v>
      </c>
      <c r="R1" s="33" t="s">
        <v>114</v>
      </c>
    </row>
    <row r="2" spans="1:18" ht="45" x14ac:dyDescent="0.25">
      <c r="A2" t="s">
        <v>79</v>
      </c>
      <c r="B2" t="s">
        <v>115</v>
      </c>
      <c r="C2" t="str">
        <f>IF('input clien rumahan static'!F6&gt;1,"burst-limit=","")</f>
        <v/>
      </c>
      <c r="D2" t="str">
        <f>UPPER('input clien rumahan static'!F6&amp;'input clien rumahan static'!L6&amp;'input clien rumahan static'!G6)</f>
        <v/>
      </c>
      <c r="E2" t="str">
        <f>IF('input clien rumahan static'!H6&gt;1," burst-time=","")</f>
        <v/>
      </c>
      <c r="F2" t="str">
        <f>LOWER('input clien rumahan static'!H6&amp;'input clien rumahan static'!M6&amp;'input clien rumahan static'!I6)</f>
        <v/>
      </c>
      <c r="G2" t="str">
        <f>IF('input clien rumahan static'!J6&gt;1," limit-at=","")</f>
        <v/>
      </c>
      <c r="H2" t="str">
        <f>UPPER('input clien rumahan static'!J6&amp;'input clien rumahan static'!N6&amp;'input clien rumahan static'!K6)</f>
        <v/>
      </c>
      <c r="I2" t="s">
        <v>107</v>
      </c>
      <c r="J2" t="str">
        <f>UPPER('input clien rumahan static'!D6&amp;'input clien rumahan static'!T6&amp;'input clien rumahan static'!E6)</f>
        <v>5M/6M</v>
      </c>
      <c r="K2" t="s">
        <v>98</v>
      </c>
      <c r="L2" t="str">
        <f>PROPER('input clien rumahan static'!C6)</f>
        <v>Ega1</v>
      </c>
      <c r="M2" t="s">
        <v>109</v>
      </c>
      <c r="N2" t="s">
        <v>108</v>
      </c>
      <c r="O2" t="str">
        <f>'input clien rumahan static'!O6&amp;'input clien rumahan static'!S6&amp;'input clien rumahan static'!P6&amp;'input clien rumahan static'!S6&amp;'input clien rumahan static'!Q6&amp;'input clien rumahan static'!S6&amp;'input clien rumahan static'!R6</f>
        <v>192.168.60.4</v>
      </c>
      <c r="Q2" s="37">
        <v>1</v>
      </c>
      <c r="R2" s="36" t="str">
        <f>A2&amp;B2&amp;C2&amp;D2&amp;E2&amp;F2&amp;G2&amp;H2&amp;I2&amp;J2&amp;K2&amp;L2&amp;M2&amp;N2&amp;O2</f>
        <v>/queue simple add   max-limit=5M/6M name="Ega1" parent="1.CLIEN RUMAHAN" queue=pcq-upload-default/pcq-download-default target=192.168.60.4</v>
      </c>
    </row>
    <row r="3" spans="1:18" ht="45" x14ac:dyDescent="0.25">
      <c r="A3" t="s">
        <v>79</v>
      </c>
      <c r="B3" t="s">
        <v>115</v>
      </c>
      <c r="C3" t="str">
        <f>IF('input clien rumahan static'!F7&gt;1,"burst-limit=","")</f>
        <v/>
      </c>
      <c r="D3" t="str">
        <f>UPPER('input clien rumahan static'!F7&amp;'input clien rumahan static'!L7&amp;'input clien rumahan static'!G7)</f>
        <v/>
      </c>
      <c r="E3" t="str">
        <f>IF('input clien rumahan static'!H7&gt;1," burst-time=","")</f>
        <v/>
      </c>
      <c r="F3" t="str">
        <f>LOWER('input clien rumahan static'!H7&amp;'input clien rumahan static'!M7&amp;'input clien rumahan static'!I7)</f>
        <v/>
      </c>
      <c r="G3" t="str">
        <f>IF('input clien rumahan static'!J7&gt;1," limit-at=","")</f>
        <v/>
      </c>
      <c r="H3" t="str">
        <f>UPPER('input clien rumahan static'!J7&amp;'input clien rumahan static'!N7&amp;'input clien rumahan static'!K7)</f>
        <v/>
      </c>
      <c r="I3" t="s">
        <v>107</v>
      </c>
      <c r="J3" t="str">
        <f>UPPER('input clien rumahan static'!D7&amp;'input clien rumahan static'!T7&amp;'input clien rumahan static'!E7)</f>
        <v>5M/6M</v>
      </c>
      <c r="K3" t="s">
        <v>98</v>
      </c>
      <c r="L3" t="str">
        <f>PROPER('input clien rumahan static'!C7)</f>
        <v>Rido2</v>
      </c>
      <c r="M3" t="s">
        <v>109</v>
      </c>
      <c r="N3" t="s">
        <v>108</v>
      </c>
      <c r="O3" t="str">
        <f>'input clien rumahan static'!O7&amp;'input clien rumahan static'!S7&amp;'input clien rumahan static'!P7&amp;'input clien rumahan static'!S7&amp;'input clien rumahan static'!Q7&amp;'input clien rumahan static'!S7&amp;'input clien rumahan static'!R7</f>
        <v>192.168.60.5</v>
      </c>
      <c r="Q3" s="37">
        <v>2</v>
      </c>
      <c r="R3" s="34" t="str">
        <f t="shared" ref="R3:R66" si="0">A3&amp;B3&amp;C3&amp;D3&amp;E3&amp;F3&amp;G3&amp;H3&amp;I3&amp;J3&amp;K3&amp;L3&amp;M3&amp;N3&amp;O3</f>
        <v>/queue simple add   max-limit=5M/6M name="Rido2" parent="1.CLIEN RUMAHAN" queue=pcq-upload-default/pcq-download-default target=192.168.60.5</v>
      </c>
    </row>
    <row r="4" spans="1:18" ht="45" x14ac:dyDescent="0.25">
      <c r="A4" t="s">
        <v>79</v>
      </c>
      <c r="B4" t="s">
        <v>115</v>
      </c>
      <c r="C4" t="str">
        <f>IF('input clien rumahan static'!F8&gt;1,"burst-limit=","")</f>
        <v/>
      </c>
      <c r="D4" t="str">
        <f>UPPER('input clien rumahan static'!F8&amp;'input clien rumahan static'!L8&amp;'input clien rumahan static'!G8)</f>
        <v/>
      </c>
      <c r="E4" t="str">
        <f>IF('input clien rumahan static'!H8&gt;1," burst-time=","")</f>
        <v/>
      </c>
      <c r="F4" t="str">
        <f>LOWER('input clien rumahan static'!H8&amp;'input clien rumahan static'!M8&amp;'input clien rumahan static'!I8)</f>
        <v/>
      </c>
      <c r="G4" t="str">
        <f>IF('input clien rumahan static'!J8&gt;1," limit-at=","")</f>
        <v/>
      </c>
      <c r="H4" t="str">
        <f>UPPER('input clien rumahan static'!J8&amp;'input clien rumahan static'!N8&amp;'input clien rumahan static'!K8)</f>
        <v/>
      </c>
      <c r="I4" t="s">
        <v>107</v>
      </c>
      <c r="J4" t="str">
        <f>UPPER('input clien rumahan static'!D8&amp;'input clien rumahan static'!T8&amp;'input clien rumahan static'!E8)</f>
        <v>5M/6M</v>
      </c>
      <c r="K4" t="s">
        <v>98</v>
      </c>
      <c r="L4" t="str">
        <f>PROPER('input clien rumahan static'!C8)</f>
        <v>Ega2</v>
      </c>
      <c r="M4" t="s">
        <v>109</v>
      </c>
      <c r="N4" t="s">
        <v>108</v>
      </c>
      <c r="O4" t="str">
        <f>'input clien rumahan static'!O8&amp;'input clien rumahan static'!S8&amp;'input clien rumahan static'!P8&amp;'input clien rumahan static'!S8&amp;'input clien rumahan static'!Q8&amp;'input clien rumahan static'!S8&amp;'input clien rumahan static'!R8</f>
        <v>192.168.60.6</v>
      </c>
      <c r="Q4" s="37">
        <v>3</v>
      </c>
      <c r="R4" s="34" t="str">
        <f t="shared" si="0"/>
        <v>/queue simple add   max-limit=5M/6M name="Ega2" parent="1.CLIEN RUMAHAN" queue=pcq-upload-default/pcq-download-default target=192.168.60.6</v>
      </c>
    </row>
    <row r="5" spans="1:18" ht="45" x14ac:dyDescent="0.25">
      <c r="A5" t="s">
        <v>79</v>
      </c>
      <c r="B5" t="s">
        <v>115</v>
      </c>
      <c r="C5" t="str">
        <f>IF('input clien rumahan static'!F9&gt;1,"burst-limit=","")</f>
        <v/>
      </c>
      <c r="D5" t="str">
        <f>UPPER('input clien rumahan static'!F9&amp;'input clien rumahan static'!L9&amp;'input clien rumahan static'!G9)</f>
        <v/>
      </c>
      <c r="E5" t="str">
        <f>IF('input clien rumahan static'!H9&gt;1," burst-time=","")</f>
        <v/>
      </c>
      <c r="F5" t="str">
        <f>LOWER('input clien rumahan static'!H9&amp;'input clien rumahan static'!M9&amp;'input clien rumahan static'!I9)</f>
        <v/>
      </c>
      <c r="G5" t="str">
        <f>IF('input clien rumahan static'!J9&gt;1," limit-at=","")</f>
        <v/>
      </c>
      <c r="H5" t="str">
        <f>UPPER('input clien rumahan static'!J9&amp;'input clien rumahan static'!N9&amp;'input clien rumahan static'!K9)</f>
        <v/>
      </c>
      <c r="I5" t="s">
        <v>107</v>
      </c>
      <c r="J5" t="str">
        <f>UPPER('input clien rumahan static'!D9&amp;'input clien rumahan static'!T9&amp;'input clien rumahan static'!E9)</f>
        <v>5M/6M</v>
      </c>
      <c r="K5" t="s">
        <v>98</v>
      </c>
      <c r="L5" t="str">
        <f>PROPER('input clien rumahan static'!C9)</f>
        <v>Rido3</v>
      </c>
      <c r="M5" t="s">
        <v>109</v>
      </c>
      <c r="N5" t="s">
        <v>108</v>
      </c>
      <c r="O5" t="str">
        <f>'input clien rumahan static'!O9&amp;'input clien rumahan static'!S9&amp;'input clien rumahan static'!P9&amp;'input clien rumahan static'!S9&amp;'input clien rumahan static'!Q9&amp;'input clien rumahan static'!S9&amp;'input clien rumahan static'!R9</f>
        <v>192.168.60.7</v>
      </c>
      <c r="Q5" s="37">
        <v>4</v>
      </c>
      <c r="R5" s="34" t="str">
        <f t="shared" si="0"/>
        <v>/queue simple add   max-limit=5M/6M name="Rido3" parent="1.CLIEN RUMAHAN" queue=pcq-upload-default/pcq-download-default target=192.168.60.7</v>
      </c>
    </row>
    <row r="6" spans="1:18" ht="45" x14ac:dyDescent="0.25">
      <c r="A6" t="s">
        <v>79</v>
      </c>
      <c r="B6" t="s">
        <v>115</v>
      </c>
      <c r="C6" t="str">
        <f>IF('input clien rumahan static'!F10&gt;1,"burst-limit=","")</f>
        <v/>
      </c>
      <c r="D6" t="str">
        <f>UPPER('input clien rumahan static'!F10&amp;'input clien rumahan static'!L10&amp;'input clien rumahan static'!G10)</f>
        <v/>
      </c>
      <c r="E6" t="str">
        <f>IF('input clien rumahan static'!H10&gt;1," burst-time=","")</f>
        <v/>
      </c>
      <c r="F6" t="str">
        <f>LOWER('input clien rumahan static'!H10&amp;'input clien rumahan static'!M10&amp;'input clien rumahan static'!I10)</f>
        <v/>
      </c>
      <c r="G6" t="str">
        <f>IF('input clien rumahan static'!J10&gt;1," limit-at=","")</f>
        <v/>
      </c>
      <c r="H6" t="str">
        <f>UPPER('input clien rumahan static'!J10&amp;'input clien rumahan static'!N10&amp;'input clien rumahan static'!K10)</f>
        <v/>
      </c>
      <c r="I6" t="s">
        <v>107</v>
      </c>
      <c r="J6" t="str">
        <f>UPPER('input clien rumahan static'!D10&amp;'input clien rumahan static'!T10&amp;'input clien rumahan static'!E10)</f>
        <v>5M/6M</v>
      </c>
      <c r="K6" t="s">
        <v>98</v>
      </c>
      <c r="L6" t="str">
        <f>PROPER('input clien rumahan static'!C10)</f>
        <v>Ega3</v>
      </c>
      <c r="M6" t="s">
        <v>109</v>
      </c>
      <c r="N6" t="s">
        <v>108</v>
      </c>
      <c r="O6" t="str">
        <f>'input clien rumahan static'!O10&amp;'input clien rumahan static'!S10&amp;'input clien rumahan static'!P10&amp;'input clien rumahan static'!S10&amp;'input clien rumahan static'!Q10&amp;'input clien rumahan static'!S10&amp;'input clien rumahan static'!R10</f>
        <v>192.168.60.8</v>
      </c>
      <c r="Q6" s="37">
        <v>5</v>
      </c>
      <c r="R6" s="34" t="str">
        <f t="shared" si="0"/>
        <v>/queue simple add   max-limit=5M/6M name="Ega3" parent="1.CLIEN RUMAHAN" queue=pcq-upload-default/pcq-download-default target=192.168.60.8</v>
      </c>
    </row>
    <row r="7" spans="1:18" ht="45" x14ac:dyDescent="0.25">
      <c r="A7" t="s">
        <v>79</v>
      </c>
      <c r="B7" t="s">
        <v>115</v>
      </c>
      <c r="C7" t="str">
        <f>IF('input clien rumahan static'!F11&gt;1,"burst-limit=","")</f>
        <v/>
      </c>
      <c r="D7" t="str">
        <f>UPPER('input clien rumahan static'!F11&amp;'input clien rumahan static'!L11&amp;'input clien rumahan static'!G11)</f>
        <v/>
      </c>
      <c r="E7" t="str">
        <f>IF('input clien rumahan static'!H11&gt;1," burst-time=","")</f>
        <v/>
      </c>
      <c r="F7" t="str">
        <f>LOWER('input clien rumahan static'!H11&amp;'input clien rumahan static'!M11&amp;'input clien rumahan static'!I11)</f>
        <v/>
      </c>
      <c r="G7" t="str">
        <f>IF('input clien rumahan static'!J11&gt;1," limit-at=","")</f>
        <v/>
      </c>
      <c r="H7" t="str">
        <f>UPPER('input clien rumahan static'!J11&amp;'input clien rumahan static'!N11&amp;'input clien rumahan static'!K11)</f>
        <v/>
      </c>
      <c r="I7" t="s">
        <v>107</v>
      </c>
      <c r="J7" t="str">
        <f>UPPER('input clien rumahan static'!D11&amp;'input clien rumahan static'!T11&amp;'input clien rumahan static'!E11)</f>
        <v>5M/6M</v>
      </c>
      <c r="K7" t="s">
        <v>98</v>
      </c>
      <c r="L7" t="str">
        <f>PROPER('input clien rumahan static'!C11)</f>
        <v>Rido4</v>
      </c>
      <c r="M7" t="s">
        <v>109</v>
      </c>
      <c r="N7" t="s">
        <v>108</v>
      </c>
      <c r="O7" t="str">
        <f>'input clien rumahan static'!O11&amp;'input clien rumahan static'!S11&amp;'input clien rumahan static'!P11&amp;'input clien rumahan static'!S11&amp;'input clien rumahan static'!Q11&amp;'input clien rumahan static'!S11&amp;'input clien rumahan static'!R11</f>
        <v>192.168.60.9</v>
      </c>
      <c r="Q7" s="37">
        <v>6</v>
      </c>
      <c r="R7" s="34" t="str">
        <f t="shared" si="0"/>
        <v>/queue simple add   max-limit=5M/6M name="Rido4" parent="1.CLIEN RUMAHAN" queue=pcq-upload-default/pcq-download-default target=192.168.60.9</v>
      </c>
    </row>
    <row r="8" spans="1:18" ht="45" x14ac:dyDescent="0.25">
      <c r="A8" t="s">
        <v>79</v>
      </c>
      <c r="B8" t="s">
        <v>115</v>
      </c>
      <c r="C8" t="str">
        <f>IF('input clien rumahan static'!F12&gt;1,"burst-limit=","")</f>
        <v/>
      </c>
      <c r="D8" t="str">
        <f>UPPER('input clien rumahan static'!F12&amp;'input clien rumahan static'!L12&amp;'input clien rumahan static'!G12)</f>
        <v/>
      </c>
      <c r="E8" t="str">
        <f>IF('input clien rumahan static'!H12&gt;1," burst-time=","")</f>
        <v/>
      </c>
      <c r="F8" t="str">
        <f>LOWER('input clien rumahan static'!H12&amp;'input clien rumahan static'!M12&amp;'input clien rumahan static'!I12)</f>
        <v/>
      </c>
      <c r="G8" t="str">
        <f>IF('input clien rumahan static'!J12&gt;1," limit-at=","")</f>
        <v/>
      </c>
      <c r="H8" t="str">
        <f>UPPER('input clien rumahan static'!J12&amp;'input clien rumahan static'!N12&amp;'input clien rumahan static'!K12)</f>
        <v/>
      </c>
      <c r="I8" t="s">
        <v>107</v>
      </c>
      <c r="J8" t="str">
        <f>UPPER('input clien rumahan static'!D12&amp;'input clien rumahan static'!T12&amp;'input clien rumahan static'!E12)</f>
        <v>5M/6M</v>
      </c>
      <c r="K8" t="s">
        <v>98</v>
      </c>
      <c r="L8" t="str">
        <f>PROPER('input clien rumahan static'!C12)</f>
        <v>Ega4</v>
      </c>
      <c r="M8" t="s">
        <v>109</v>
      </c>
      <c r="N8" t="s">
        <v>108</v>
      </c>
      <c r="O8" t="str">
        <f>'input clien rumahan static'!O12&amp;'input clien rumahan static'!S12&amp;'input clien rumahan static'!P12&amp;'input clien rumahan static'!S12&amp;'input clien rumahan static'!Q12&amp;'input clien rumahan static'!S12&amp;'input clien rumahan static'!R12</f>
        <v>192.168.60.10</v>
      </c>
      <c r="Q8" s="37">
        <v>7</v>
      </c>
      <c r="R8" s="34" t="str">
        <f t="shared" si="0"/>
        <v>/queue simple add   max-limit=5M/6M name="Ega4" parent="1.CLIEN RUMAHAN" queue=pcq-upload-default/pcq-download-default target=192.168.60.10</v>
      </c>
    </row>
    <row r="9" spans="1:18" ht="45" x14ac:dyDescent="0.25">
      <c r="A9" t="s">
        <v>79</v>
      </c>
      <c r="B9" t="s">
        <v>115</v>
      </c>
      <c r="C9" t="str">
        <f>IF('input clien rumahan static'!F13&gt;1,"burst-limit=","")</f>
        <v/>
      </c>
      <c r="D9" t="str">
        <f>UPPER('input clien rumahan static'!F13&amp;'input clien rumahan static'!L13&amp;'input clien rumahan static'!G13)</f>
        <v/>
      </c>
      <c r="E9" t="str">
        <f>IF('input clien rumahan static'!H13&gt;1," burst-time=","")</f>
        <v/>
      </c>
      <c r="F9" t="str">
        <f>LOWER('input clien rumahan static'!H13&amp;'input clien rumahan static'!M13&amp;'input clien rumahan static'!I13)</f>
        <v/>
      </c>
      <c r="G9" t="str">
        <f>IF('input clien rumahan static'!J13&gt;1," limit-at=","")</f>
        <v/>
      </c>
      <c r="H9" t="str">
        <f>UPPER('input clien rumahan static'!J13&amp;'input clien rumahan static'!N13&amp;'input clien rumahan static'!K13)</f>
        <v/>
      </c>
      <c r="I9" t="s">
        <v>107</v>
      </c>
      <c r="J9" t="str">
        <f>UPPER('input clien rumahan static'!D13&amp;'input clien rumahan static'!T13&amp;'input clien rumahan static'!E13)</f>
        <v>5M/6M</v>
      </c>
      <c r="K9" t="s">
        <v>98</v>
      </c>
      <c r="L9" t="str">
        <f>PROPER('input clien rumahan static'!C13)</f>
        <v>Rido5</v>
      </c>
      <c r="M9" t="s">
        <v>109</v>
      </c>
      <c r="N9" t="s">
        <v>108</v>
      </c>
      <c r="O9" t="str">
        <f>'input clien rumahan static'!O13&amp;'input clien rumahan static'!S13&amp;'input clien rumahan static'!P13&amp;'input clien rumahan static'!S13&amp;'input clien rumahan static'!Q13&amp;'input clien rumahan static'!S13&amp;'input clien rumahan static'!R13</f>
        <v>192.168.60.11</v>
      </c>
      <c r="Q9" s="37">
        <v>8</v>
      </c>
      <c r="R9" s="34" t="str">
        <f t="shared" si="0"/>
        <v>/queue simple add   max-limit=5M/6M name="Rido5" parent="1.CLIEN RUMAHAN" queue=pcq-upload-default/pcq-download-default target=192.168.60.11</v>
      </c>
    </row>
    <row r="10" spans="1:18" ht="45" x14ac:dyDescent="0.25">
      <c r="A10" t="s">
        <v>79</v>
      </c>
      <c r="B10" t="s">
        <v>115</v>
      </c>
      <c r="C10" t="str">
        <f>IF('input clien rumahan static'!F14&gt;1,"burst-limit=","")</f>
        <v/>
      </c>
      <c r="D10" t="str">
        <f>UPPER('input clien rumahan static'!F14&amp;'input clien rumahan static'!L14&amp;'input clien rumahan static'!G14)</f>
        <v/>
      </c>
      <c r="E10" t="str">
        <f>IF('input clien rumahan static'!H14&gt;1," burst-time=","")</f>
        <v/>
      </c>
      <c r="F10" t="str">
        <f>LOWER('input clien rumahan static'!H14&amp;'input clien rumahan static'!M14&amp;'input clien rumahan static'!I14)</f>
        <v/>
      </c>
      <c r="G10" t="str">
        <f>IF('input clien rumahan static'!J14&gt;1," limit-at=","")</f>
        <v/>
      </c>
      <c r="H10" t="str">
        <f>UPPER('input clien rumahan static'!J14&amp;'input clien rumahan static'!N14&amp;'input clien rumahan static'!K14)</f>
        <v/>
      </c>
      <c r="I10" t="s">
        <v>107</v>
      </c>
      <c r="J10" t="str">
        <f>UPPER('input clien rumahan static'!D14&amp;'input clien rumahan static'!T14&amp;'input clien rumahan static'!E14)</f>
        <v>5M/6M</v>
      </c>
      <c r="K10" t="s">
        <v>98</v>
      </c>
      <c r="L10" t="str">
        <f>PROPER('input clien rumahan static'!C14)</f>
        <v>Ega5</v>
      </c>
      <c r="M10" t="s">
        <v>109</v>
      </c>
      <c r="N10" t="s">
        <v>108</v>
      </c>
      <c r="O10" t="str">
        <f>'input clien rumahan static'!O14&amp;'input clien rumahan static'!S14&amp;'input clien rumahan static'!P14&amp;'input clien rumahan static'!S14&amp;'input clien rumahan static'!Q14&amp;'input clien rumahan static'!S14&amp;'input clien rumahan static'!R14</f>
        <v>192.168.60.12</v>
      </c>
      <c r="Q10" s="37">
        <v>9</v>
      </c>
      <c r="R10" s="34" t="str">
        <f t="shared" si="0"/>
        <v>/queue simple add   max-limit=5M/6M name="Ega5" parent="1.CLIEN RUMAHAN" queue=pcq-upload-default/pcq-download-default target=192.168.60.12</v>
      </c>
    </row>
    <row r="11" spans="1:18" ht="45" x14ac:dyDescent="0.25">
      <c r="A11" t="s">
        <v>79</v>
      </c>
      <c r="B11" t="s">
        <v>115</v>
      </c>
      <c r="C11" t="str">
        <f>IF('input clien rumahan static'!F15&gt;1,"burst-limit=","")</f>
        <v/>
      </c>
      <c r="D11" t="str">
        <f>UPPER('input clien rumahan static'!F15&amp;'input clien rumahan static'!L15&amp;'input clien rumahan static'!G15)</f>
        <v/>
      </c>
      <c r="E11" t="str">
        <f>IF('input clien rumahan static'!H15&gt;1," burst-time=","")</f>
        <v/>
      </c>
      <c r="F11" t="str">
        <f>LOWER('input clien rumahan static'!H15&amp;'input clien rumahan static'!M15&amp;'input clien rumahan static'!I15)</f>
        <v/>
      </c>
      <c r="G11" t="str">
        <f>IF('input clien rumahan static'!J15&gt;1," limit-at=","")</f>
        <v/>
      </c>
      <c r="H11" t="str">
        <f>UPPER('input clien rumahan static'!J15&amp;'input clien rumahan static'!N15&amp;'input clien rumahan static'!K15)</f>
        <v/>
      </c>
      <c r="I11" t="s">
        <v>107</v>
      </c>
      <c r="J11" t="str">
        <f>UPPER('input clien rumahan static'!D15&amp;'input clien rumahan static'!T15&amp;'input clien rumahan static'!E15)</f>
        <v>5M/6M</v>
      </c>
      <c r="K11" t="s">
        <v>98</v>
      </c>
      <c r="L11" t="str">
        <f>PROPER('input clien rumahan static'!C15)</f>
        <v>Rido6</v>
      </c>
      <c r="M11" t="s">
        <v>109</v>
      </c>
      <c r="N11" t="s">
        <v>108</v>
      </c>
      <c r="O11" t="str">
        <f>'input clien rumahan static'!O15&amp;'input clien rumahan static'!S15&amp;'input clien rumahan static'!P15&amp;'input clien rumahan static'!S15&amp;'input clien rumahan static'!Q15&amp;'input clien rumahan static'!S15&amp;'input clien rumahan static'!R15</f>
        <v>192.168.60.13</v>
      </c>
      <c r="Q11" s="37">
        <v>10</v>
      </c>
      <c r="R11" s="34" t="str">
        <f t="shared" si="0"/>
        <v>/queue simple add   max-limit=5M/6M name="Rido6" parent="1.CLIEN RUMAHAN" queue=pcq-upload-default/pcq-download-default target=192.168.60.13</v>
      </c>
    </row>
    <row r="12" spans="1:18" ht="45" x14ac:dyDescent="0.25">
      <c r="A12" t="s">
        <v>79</v>
      </c>
      <c r="B12" t="s">
        <v>115</v>
      </c>
      <c r="C12" t="str">
        <f>IF('input clien rumahan static'!F16&gt;1,"burst-limit=","")</f>
        <v/>
      </c>
      <c r="D12" t="str">
        <f>UPPER('input clien rumahan static'!F16&amp;'input clien rumahan static'!L16&amp;'input clien rumahan static'!G16)</f>
        <v/>
      </c>
      <c r="E12" t="str">
        <f>IF('input clien rumahan static'!H16&gt;1," burst-time=","")</f>
        <v/>
      </c>
      <c r="F12" t="str">
        <f>LOWER('input clien rumahan static'!H16&amp;'input clien rumahan static'!M16&amp;'input clien rumahan static'!I16)</f>
        <v/>
      </c>
      <c r="G12" t="str">
        <f>IF('input clien rumahan static'!J16&gt;1," limit-at=","")</f>
        <v/>
      </c>
      <c r="H12" t="str">
        <f>UPPER('input clien rumahan static'!J16&amp;'input clien rumahan static'!N16&amp;'input clien rumahan static'!K16)</f>
        <v/>
      </c>
      <c r="I12" t="s">
        <v>107</v>
      </c>
      <c r="J12" t="str">
        <f>UPPER('input clien rumahan static'!D16&amp;'input clien rumahan static'!T16&amp;'input clien rumahan static'!E16)</f>
        <v>5M/6M</v>
      </c>
      <c r="K12" t="s">
        <v>98</v>
      </c>
      <c r="L12" t="str">
        <f>PROPER('input clien rumahan static'!C16)</f>
        <v>Ega6</v>
      </c>
      <c r="M12" t="s">
        <v>109</v>
      </c>
      <c r="N12" t="s">
        <v>108</v>
      </c>
      <c r="O12" t="str">
        <f>'input clien rumahan static'!O16&amp;'input clien rumahan static'!S16&amp;'input clien rumahan static'!P16&amp;'input clien rumahan static'!S16&amp;'input clien rumahan static'!Q16&amp;'input clien rumahan static'!S16&amp;'input clien rumahan static'!R16</f>
        <v>192.168.60.14</v>
      </c>
      <c r="Q12" s="37">
        <v>11</v>
      </c>
      <c r="R12" s="34" t="str">
        <f t="shared" si="0"/>
        <v>/queue simple add   max-limit=5M/6M name="Ega6" parent="1.CLIEN RUMAHAN" queue=pcq-upload-default/pcq-download-default target=192.168.60.14</v>
      </c>
    </row>
    <row r="13" spans="1:18" ht="45" x14ac:dyDescent="0.25">
      <c r="A13" t="s">
        <v>79</v>
      </c>
      <c r="B13" t="s">
        <v>115</v>
      </c>
      <c r="C13" t="str">
        <f>IF('input clien rumahan static'!F17&gt;1,"burst-limit=","")</f>
        <v/>
      </c>
      <c r="D13" t="str">
        <f>UPPER('input clien rumahan static'!F17&amp;'input clien rumahan static'!L17&amp;'input clien rumahan static'!G17)</f>
        <v/>
      </c>
      <c r="E13" t="str">
        <f>IF('input clien rumahan static'!H17&gt;1," burst-time=","")</f>
        <v/>
      </c>
      <c r="F13" t="str">
        <f>LOWER('input clien rumahan static'!H17&amp;'input clien rumahan static'!M17&amp;'input clien rumahan static'!I17)</f>
        <v/>
      </c>
      <c r="G13" t="str">
        <f>IF('input clien rumahan static'!J17&gt;1," limit-at=","")</f>
        <v/>
      </c>
      <c r="H13" t="str">
        <f>UPPER('input clien rumahan static'!J17&amp;'input clien rumahan static'!N17&amp;'input clien rumahan static'!K17)</f>
        <v/>
      </c>
      <c r="I13" t="s">
        <v>107</v>
      </c>
      <c r="J13" t="str">
        <f>UPPER('input clien rumahan static'!D17&amp;'input clien rumahan static'!T17&amp;'input clien rumahan static'!E17)</f>
        <v>5M/6M</v>
      </c>
      <c r="K13" t="s">
        <v>98</v>
      </c>
      <c r="L13" t="str">
        <f>PROPER('input clien rumahan static'!C17)</f>
        <v>Rido7</v>
      </c>
      <c r="M13" t="s">
        <v>109</v>
      </c>
      <c r="N13" t="s">
        <v>108</v>
      </c>
      <c r="O13" t="str">
        <f>'input clien rumahan static'!O17&amp;'input clien rumahan static'!S17&amp;'input clien rumahan static'!P17&amp;'input clien rumahan static'!S17&amp;'input clien rumahan static'!Q17&amp;'input clien rumahan static'!S17&amp;'input clien rumahan static'!R17</f>
        <v>192.168.60.15</v>
      </c>
      <c r="Q13" s="37">
        <v>12</v>
      </c>
      <c r="R13" s="34" t="str">
        <f t="shared" si="0"/>
        <v>/queue simple add   max-limit=5M/6M name="Rido7" parent="1.CLIEN RUMAHAN" queue=pcq-upload-default/pcq-download-default target=192.168.60.15</v>
      </c>
    </row>
    <row r="14" spans="1:18" ht="45" x14ac:dyDescent="0.25">
      <c r="A14" t="s">
        <v>79</v>
      </c>
      <c r="B14" t="s">
        <v>115</v>
      </c>
      <c r="C14" t="str">
        <f>IF('input clien rumahan static'!F18&gt;1,"burst-limit=","")</f>
        <v/>
      </c>
      <c r="D14" t="str">
        <f>UPPER('input clien rumahan static'!F18&amp;'input clien rumahan static'!L18&amp;'input clien rumahan static'!G18)</f>
        <v/>
      </c>
      <c r="E14" t="str">
        <f>IF('input clien rumahan static'!H18&gt;1," burst-time=","")</f>
        <v/>
      </c>
      <c r="F14" t="str">
        <f>LOWER('input clien rumahan static'!H18&amp;'input clien rumahan static'!M18&amp;'input clien rumahan static'!I18)</f>
        <v/>
      </c>
      <c r="G14" t="str">
        <f>IF('input clien rumahan static'!J18&gt;1," limit-at=","")</f>
        <v/>
      </c>
      <c r="H14" t="str">
        <f>UPPER('input clien rumahan static'!J18&amp;'input clien rumahan static'!N18&amp;'input clien rumahan static'!K18)</f>
        <v/>
      </c>
      <c r="I14" t="s">
        <v>107</v>
      </c>
      <c r="J14" t="str">
        <f>UPPER('input clien rumahan static'!D18&amp;'input clien rumahan static'!T18&amp;'input clien rumahan static'!E18)</f>
        <v>5M/6M</v>
      </c>
      <c r="K14" t="s">
        <v>98</v>
      </c>
      <c r="L14" t="str">
        <f>PROPER('input clien rumahan static'!C18)</f>
        <v>Ega7</v>
      </c>
      <c r="M14" t="s">
        <v>109</v>
      </c>
      <c r="N14" t="s">
        <v>108</v>
      </c>
      <c r="O14" t="str">
        <f>'input clien rumahan static'!O18&amp;'input clien rumahan static'!S18&amp;'input clien rumahan static'!P18&amp;'input clien rumahan static'!S18&amp;'input clien rumahan static'!Q18&amp;'input clien rumahan static'!S18&amp;'input clien rumahan static'!R18</f>
        <v>192.168.60.16</v>
      </c>
      <c r="Q14" s="37">
        <v>13</v>
      </c>
      <c r="R14" s="34" t="str">
        <f t="shared" si="0"/>
        <v>/queue simple add   max-limit=5M/6M name="Ega7" parent="1.CLIEN RUMAHAN" queue=pcq-upload-default/pcq-download-default target=192.168.60.16</v>
      </c>
    </row>
    <row r="15" spans="1:18" ht="45" x14ac:dyDescent="0.25">
      <c r="A15" t="s">
        <v>79</v>
      </c>
      <c r="B15" t="s">
        <v>115</v>
      </c>
      <c r="C15" t="str">
        <f>IF('input clien rumahan static'!F19&gt;1,"burst-limit=","")</f>
        <v/>
      </c>
      <c r="D15" t="str">
        <f>UPPER('input clien rumahan static'!F19&amp;'input clien rumahan static'!L19&amp;'input clien rumahan static'!G19)</f>
        <v/>
      </c>
      <c r="E15" t="str">
        <f>IF('input clien rumahan static'!H19&gt;1," burst-time=","")</f>
        <v/>
      </c>
      <c r="F15" t="str">
        <f>LOWER('input clien rumahan static'!H19&amp;'input clien rumahan static'!M19&amp;'input clien rumahan static'!I19)</f>
        <v/>
      </c>
      <c r="G15" t="str">
        <f>IF('input clien rumahan static'!J19&gt;1," limit-at=","")</f>
        <v/>
      </c>
      <c r="H15" t="str">
        <f>UPPER('input clien rumahan static'!J19&amp;'input clien rumahan static'!N19&amp;'input clien rumahan static'!K19)</f>
        <v/>
      </c>
      <c r="I15" t="s">
        <v>107</v>
      </c>
      <c r="J15" t="str">
        <f>UPPER('input clien rumahan static'!D19&amp;'input clien rumahan static'!T19&amp;'input clien rumahan static'!E19)</f>
        <v>5M/6M</v>
      </c>
      <c r="K15" t="s">
        <v>98</v>
      </c>
      <c r="L15" t="str">
        <f>PROPER('input clien rumahan static'!C19)</f>
        <v>Rido8</v>
      </c>
      <c r="M15" t="s">
        <v>109</v>
      </c>
      <c r="N15" t="s">
        <v>108</v>
      </c>
      <c r="O15" t="str">
        <f>'input clien rumahan static'!O19&amp;'input clien rumahan static'!S19&amp;'input clien rumahan static'!P19&amp;'input clien rumahan static'!S19&amp;'input clien rumahan static'!Q19&amp;'input clien rumahan static'!S19&amp;'input clien rumahan static'!R19</f>
        <v>192.168.60.17</v>
      </c>
      <c r="Q15" s="37">
        <v>14</v>
      </c>
      <c r="R15" s="34" t="str">
        <f t="shared" si="0"/>
        <v>/queue simple add   max-limit=5M/6M name="Rido8" parent="1.CLIEN RUMAHAN" queue=pcq-upload-default/pcq-download-default target=192.168.60.17</v>
      </c>
    </row>
    <row r="16" spans="1:18" ht="45" x14ac:dyDescent="0.25">
      <c r="A16" t="s">
        <v>79</v>
      </c>
      <c r="B16" t="s">
        <v>115</v>
      </c>
      <c r="C16" t="str">
        <f>IF('input clien rumahan static'!F20&gt;1,"burst-limit=","")</f>
        <v/>
      </c>
      <c r="D16" t="str">
        <f>UPPER('input clien rumahan static'!F20&amp;'input clien rumahan static'!L20&amp;'input clien rumahan static'!G20)</f>
        <v/>
      </c>
      <c r="E16" t="str">
        <f>IF('input clien rumahan static'!H20&gt;1," burst-time=","")</f>
        <v/>
      </c>
      <c r="F16" t="str">
        <f>LOWER('input clien rumahan static'!H20&amp;'input clien rumahan static'!M20&amp;'input clien rumahan static'!I20)</f>
        <v/>
      </c>
      <c r="G16" t="str">
        <f>IF('input clien rumahan static'!J20&gt;1," limit-at=","")</f>
        <v/>
      </c>
      <c r="H16" t="str">
        <f>UPPER('input clien rumahan static'!J20&amp;'input clien rumahan static'!N20&amp;'input clien rumahan static'!K20)</f>
        <v/>
      </c>
      <c r="I16" t="s">
        <v>107</v>
      </c>
      <c r="J16" t="str">
        <f>UPPER('input clien rumahan static'!D20&amp;'input clien rumahan static'!T20&amp;'input clien rumahan static'!E20)</f>
        <v>5M/6M</v>
      </c>
      <c r="K16" t="s">
        <v>98</v>
      </c>
      <c r="L16" t="str">
        <f>PROPER('input clien rumahan static'!C20)</f>
        <v>Ega8</v>
      </c>
      <c r="M16" t="s">
        <v>109</v>
      </c>
      <c r="N16" t="s">
        <v>108</v>
      </c>
      <c r="O16" t="str">
        <f>'input clien rumahan static'!O20&amp;'input clien rumahan static'!S20&amp;'input clien rumahan static'!P20&amp;'input clien rumahan static'!S20&amp;'input clien rumahan static'!Q20&amp;'input clien rumahan static'!S20&amp;'input clien rumahan static'!R20</f>
        <v>192.168.60.18</v>
      </c>
      <c r="Q16" s="37">
        <v>15</v>
      </c>
      <c r="R16" s="34" t="str">
        <f t="shared" si="0"/>
        <v>/queue simple add   max-limit=5M/6M name="Ega8" parent="1.CLIEN RUMAHAN" queue=pcq-upload-default/pcq-download-default target=192.168.60.18</v>
      </c>
    </row>
    <row r="17" spans="1:18" ht="45" x14ac:dyDescent="0.25">
      <c r="A17" t="s">
        <v>79</v>
      </c>
      <c r="B17" t="s">
        <v>115</v>
      </c>
      <c r="C17" t="str">
        <f>IF('input clien rumahan static'!F21&gt;1,"burst-limit=","")</f>
        <v/>
      </c>
      <c r="D17" t="str">
        <f>UPPER('input clien rumahan static'!F21&amp;'input clien rumahan static'!L21&amp;'input clien rumahan static'!G21)</f>
        <v/>
      </c>
      <c r="E17" t="str">
        <f>IF('input clien rumahan static'!H21&gt;1," burst-time=","")</f>
        <v/>
      </c>
      <c r="F17" t="str">
        <f>LOWER('input clien rumahan static'!H21&amp;'input clien rumahan static'!M21&amp;'input clien rumahan static'!I21)</f>
        <v/>
      </c>
      <c r="G17" t="str">
        <f>IF('input clien rumahan static'!J21&gt;1," limit-at=","")</f>
        <v/>
      </c>
      <c r="H17" t="str">
        <f>UPPER('input clien rumahan static'!J21&amp;'input clien rumahan static'!N21&amp;'input clien rumahan static'!K21)</f>
        <v/>
      </c>
      <c r="I17" t="s">
        <v>107</v>
      </c>
      <c r="J17" t="str">
        <f>UPPER('input clien rumahan static'!D21&amp;'input clien rumahan static'!T21&amp;'input clien rumahan static'!E21)</f>
        <v>5M/6M</v>
      </c>
      <c r="K17" t="s">
        <v>98</v>
      </c>
      <c r="L17" t="str">
        <f>PROPER('input clien rumahan static'!C21)</f>
        <v>Rido9</v>
      </c>
      <c r="M17" t="s">
        <v>109</v>
      </c>
      <c r="N17" t="s">
        <v>108</v>
      </c>
      <c r="O17" t="str">
        <f>'input clien rumahan static'!O21&amp;'input clien rumahan static'!S21&amp;'input clien rumahan static'!P21&amp;'input clien rumahan static'!S21&amp;'input clien rumahan static'!Q21&amp;'input clien rumahan static'!S21&amp;'input clien rumahan static'!R21</f>
        <v>192.168.60.19</v>
      </c>
      <c r="Q17" s="37">
        <v>16</v>
      </c>
      <c r="R17" s="34" t="str">
        <f t="shared" si="0"/>
        <v>/queue simple add   max-limit=5M/6M name="Rido9" parent="1.CLIEN RUMAHAN" queue=pcq-upload-default/pcq-download-default target=192.168.60.19</v>
      </c>
    </row>
    <row r="18" spans="1:18" ht="45" x14ac:dyDescent="0.25">
      <c r="A18" t="s">
        <v>79</v>
      </c>
      <c r="B18" t="s">
        <v>115</v>
      </c>
      <c r="C18" t="str">
        <f>IF('input clien rumahan static'!F22&gt;1,"burst-limit=","")</f>
        <v/>
      </c>
      <c r="D18" t="str">
        <f>UPPER('input clien rumahan static'!F22&amp;'input clien rumahan static'!L22&amp;'input clien rumahan static'!G22)</f>
        <v/>
      </c>
      <c r="E18" t="str">
        <f>IF('input clien rumahan static'!H22&gt;1," burst-time=","")</f>
        <v/>
      </c>
      <c r="F18" t="str">
        <f>LOWER('input clien rumahan static'!H22&amp;'input clien rumahan static'!M22&amp;'input clien rumahan static'!I22)</f>
        <v/>
      </c>
      <c r="G18" t="str">
        <f>IF('input clien rumahan static'!J22&gt;1," limit-at=","")</f>
        <v/>
      </c>
      <c r="H18" t="str">
        <f>UPPER('input clien rumahan static'!J22&amp;'input clien rumahan static'!N22&amp;'input clien rumahan static'!K22)</f>
        <v/>
      </c>
      <c r="I18" t="s">
        <v>107</v>
      </c>
      <c r="J18" t="str">
        <f>UPPER('input clien rumahan static'!D22&amp;'input clien rumahan static'!T22&amp;'input clien rumahan static'!E22)</f>
        <v>5M/6M</v>
      </c>
      <c r="K18" t="s">
        <v>98</v>
      </c>
      <c r="L18" t="str">
        <f>PROPER('input clien rumahan static'!C22)</f>
        <v>Ega9</v>
      </c>
      <c r="M18" t="s">
        <v>109</v>
      </c>
      <c r="N18" t="s">
        <v>108</v>
      </c>
      <c r="O18" t="str">
        <f>'input clien rumahan static'!O22&amp;'input clien rumahan static'!S22&amp;'input clien rumahan static'!P22&amp;'input clien rumahan static'!S22&amp;'input clien rumahan static'!Q22&amp;'input clien rumahan static'!S22&amp;'input clien rumahan static'!R22</f>
        <v>192.168.60.20</v>
      </c>
      <c r="Q18" s="37">
        <v>17</v>
      </c>
      <c r="R18" s="34" t="str">
        <f t="shared" si="0"/>
        <v>/queue simple add   max-limit=5M/6M name="Ega9" parent="1.CLIEN RUMAHAN" queue=pcq-upload-default/pcq-download-default target=192.168.60.20</v>
      </c>
    </row>
    <row r="19" spans="1:18" ht="45" x14ac:dyDescent="0.25">
      <c r="A19" t="s">
        <v>79</v>
      </c>
      <c r="B19" t="s">
        <v>115</v>
      </c>
      <c r="C19" t="str">
        <f>IF('input clien rumahan static'!F23&gt;1,"burst-limit=","")</f>
        <v/>
      </c>
      <c r="D19" t="str">
        <f>UPPER('input clien rumahan static'!F23&amp;'input clien rumahan static'!L23&amp;'input clien rumahan static'!G23)</f>
        <v/>
      </c>
      <c r="E19" t="str">
        <f>IF('input clien rumahan static'!H23&gt;1," burst-time=","")</f>
        <v/>
      </c>
      <c r="F19" t="str">
        <f>LOWER('input clien rumahan static'!H23&amp;'input clien rumahan static'!M23&amp;'input clien rumahan static'!I23)</f>
        <v/>
      </c>
      <c r="G19" t="str">
        <f>IF('input clien rumahan static'!J23&gt;1," limit-at=","")</f>
        <v/>
      </c>
      <c r="H19" t="str">
        <f>UPPER('input clien rumahan static'!J23&amp;'input clien rumahan static'!N23&amp;'input clien rumahan static'!K23)</f>
        <v/>
      </c>
      <c r="I19" t="s">
        <v>107</v>
      </c>
      <c r="J19" t="str">
        <f>UPPER('input clien rumahan static'!D23&amp;'input clien rumahan static'!T23&amp;'input clien rumahan static'!E23)</f>
        <v>5M/6M</v>
      </c>
      <c r="K19" t="s">
        <v>98</v>
      </c>
      <c r="L19" t="str">
        <f>PROPER('input clien rumahan static'!C23)</f>
        <v>Rido10</v>
      </c>
      <c r="M19" t="s">
        <v>109</v>
      </c>
      <c r="N19" t="s">
        <v>108</v>
      </c>
      <c r="O19" t="str">
        <f>'input clien rumahan static'!O23&amp;'input clien rumahan static'!S23&amp;'input clien rumahan static'!P23&amp;'input clien rumahan static'!S23&amp;'input clien rumahan static'!Q23&amp;'input clien rumahan static'!S23&amp;'input clien rumahan static'!R23</f>
        <v>192.168.60.21</v>
      </c>
      <c r="Q19" s="37">
        <v>18</v>
      </c>
      <c r="R19" s="34" t="str">
        <f t="shared" si="0"/>
        <v>/queue simple add   max-limit=5M/6M name="Rido10" parent="1.CLIEN RUMAHAN" queue=pcq-upload-default/pcq-download-default target=192.168.60.21</v>
      </c>
    </row>
    <row r="20" spans="1:18" ht="45" x14ac:dyDescent="0.25">
      <c r="A20" t="s">
        <v>79</v>
      </c>
      <c r="B20" t="s">
        <v>115</v>
      </c>
      <c r="C20" t="str">
        <f>IF('input clien rumahan static'!F24&gt;1,"burst-limit=","")</f>
        <v/>
      </c>
      <c r="D20" t="str">
        <f>UPPER('input clien rumahan static'!F24&amp;'input clien rumahan static'!L24&amp;'input clien rumahan static'!G24)</f>
        <v/>
      </c>
      <c r="E20" t="str">
        <f>IF('input clien rumahan static'!H24&gt;1," burst-time=","")</f>
        <v/>
      </c>
      <c r="F20" t="str">
        <f>LOWER('input clien rumahan static'!H24&amp;'input clien rumahan static'!M24&amp;'input clien rumahan static'!I24)</f>
        <v/>
      </c>
      <c r="G20" t="str">
        <f>IF('input clien rumahan static'!J24&gt;1," limit-at=","")</f>
        <v/>
      </c>
      <c r="H20" t="str">
        <f>UPPER('input clien rumahan static'!J24&amp;'input clien rumahan static'!N24&amp;'input clien rumahan static'!K24)</f>
        <v/>
      </c>
      <c r="I20" t="s">
        <v>107</v>
      </c>
      <c r="J20" t="str">
        <f>UPPER('input clien rumahan static'!D24&amp;'input clien rumahan static'!T24&amp;'input clien rumahan static'!E24)</f>
        <v>5M/6M</v>
      </c>
      <c r="K20" t="s">
        <v>98</v>
      </c>
      <c r="L20" t="str">
        <f>PROPER('input clien rumahan static'!C24)</f>
        <v>Ega10</v>
      </c>
      <c r="M20" t="s">
        <v>109</v>
      </c>
      <c r="N20" t="s">
        <v>108</v>
      </c>
      <c r="O20" t="str">
        <f>'input clien rumahan static'!O24&amp;'input clien rumahan static'!S24&amp;'input clien rumahan static'!P24&amp;'input clien rumahan static'!S24&amp;'input clien rumahan static'!Q24&amp;'input clien rumahan static'!S24&amp;'input clien rumahan static'!R24</f>
        <v>192.168.60.22</v>
      </c>
      <c r="Q20" s="37">
        <v>19</v>
      </c>
      <c r="R20" s="34" t="str">
        <f t="shared" si="0"/>
        <v>/queue simple add   max-limit=5M/6M name="Ega10" parent="1.CLIEN RUMAHAN" queue=pcq-upload-default/pcq-download-default target=192.168.60.22</v>
      </c>
    </row>
    <row r="21" spans="1:18" ht="45" x14ac:dyDescent="0.25">
      <c r="A21" t="s">
        <v>79</v>
      </c>
      <c r="B21" t="s">
        <v>115</v>
      </c>
      <c r="C21" t="str">
        <f>IF('input clien rumahan static'!F25&gt;1,"burst-limit=","")</f>
        <v/>
      </c>
      <c r="D21" t="str">
        <f>UPPER('input clien rumahan static'!F25&amp;'input clien rumahan static'!L25&amp;'input clien rumahan static'!G25)</f>
        <v/>
      </c>
      <c r="E21" t="str">
        <f>IF('input clien rumahan static'!H25&gt;1," burst-time=","")</f>
        <v/>
      </c>
      <c r="F21" t="str">
        <f>LOWER('input clien rumahan static'!H25&amp;'input clien rumahan static'!M25&amp;'input clien rumahan static'!I25)</f>
        <v/>
      </c>
      <c r="G21" t="str">
        <f>IF('input clien rumahan static'!J25&gt;1," limit-at=","")</f>
        <v/>
      </c>
      <c r="H21" t="str">
        <f>UPPER('input clien rumahan static'!J25&amp;'input clien rumahan static'!N25&amp;'input clien rumahan static'!K25)</f>
        <v/>
      </c>
      <c r="I21" t="s">
        <v>107</v>
      </c>
      <c r="J21" t="str">
        <f>UPPER('input clien rumahan static'!D25&amp;'input clien rumahan static'!T25&amp;'input clien rumahan static'!E25)</f>
        <v>5M/6M</v>
      </c>
      <c r="K21" t="s">
        <v>98</v>
      </c>
      <c r="L21" t="str">
        <f>PROPER('input clien rumahan static'!C25)</f>
        <v>Rido11</v>
      </c>
      <c r="M21" t="s">
        <v>109</v>
      </c>
      <c r="N21" t="s">
        <v>108</v>
      </c>
      <c r="O21" t="str">
        <f>'input clien rumahan static'!O25&amp;'input clien rumahan static'!S25&amp;'input clien rumahan static'!P25&amp;'input clien rumahan static'!S25&amp;'input clien rumahan static'!Q25&amp;'input clien rumahan static'!S25&amp;'input clien rumahan static'!R25</f>
        <v>192.168.60.23</v>
      </c>
      <c r="Q21" s="37">
        <v>20</v>
      </c>
      <c r="R21" s="34" t="str">
        <f t="shared" si="0"/>
        <v>/queue simple add   max-limit=5M/6M name="Rido11" parent="1.CLIEN RUMAHAN" queue=pcq-upload-default/pcq-download-default target=192.168.60.23</v>
      </c>
    </row>
    <row r="22" spans="1:18" ht="45" x14ac:dyDescent="0.25">
      <c r="A22" t="s">
        <v>79</v>
      </c>
      <c r="B22" t="s">
        <v>115</v>
      </c>
      <c r="C22" t="str">
        <f>IF('input clien rumahan static'!F26&gt;1,"burst-limit=","")</f>
        <v/>
      </c>
      <c r="D22" t="str">
        <f>UPPER('input clien rumahan static'!F26&amp;'input clien rumahan static'!L26&amp;'input clien rumahan static'!G26)</f>
        <v/>
      </c>
      <c r="E22" t="str">
        <f>IF('input clien rumahan static'!H26&gt;1," burst-time=","")</f>
        <v/>
      </c>
      <c r="F22" t="str">
        <f>LOWER('input clien rumahan static'!H26&amp;'input clien rumahan static'!M26&amp;'input clien rumahan static'!I26)</f>
        <v/>
      </c>
      <c r="G22" t="str">
        <f>IF('input clien rumahan static'!J26&gt;1," limit-at=","")</f>
        <v/>
      </c>
      <c r="H22" t="str">
        <f>UPPER('input clien rumahan static'!J26&amp;'input clien rumahan static'!N26&amp;'input clien rumahan static'!K26)</f>
        <v/>
      </c>
      <c r="I22" t="s">
        <v>107</v>
      </c>
      <c r="J22" t="str">
        <f>UPPER('input clien rumahan static'!D26&amp;'input clien rumahan static'!T26&amp;'input clien rumahan static'!E26)</f>
        <v>5M/6M</v>
      </c>
      <c r="K22" t="s">
        <v>98</v>
      </c>
      <c r="L22" t="str">
        <f>PROPER('input clien rumahan static'!C26)</f>
        <v>Ega11</v>
      </c>
      <c r="M22" t="s">
        <v>109</v>
      </c>
      <c r="N22" t="s">
        <v>108</v>
      </c>
      <c r="O22" t="str">
        <f>'input clien rumahan static'!O26&amp;'input clien rumahan static'!S26&amp;'input clien rumahan static'!P26&amp;'input clien rumahan static'!S26&amp;'input clien rumahan static'!Q26&amp;'input clien rumahan static'!S26&amp;'input clien rumahan static'!R26</f>
        <v>192.168.60.24</v>
      </c>
      <c r="Q22" s="37">
        <v>21</v>
      </c>
      <c r="R22" s="34" t="str">
        <f t="shared" si="0"/>
        <v>/queue simple add   max-limit=5M/6M name="Ega11" parent="1.CLIEN RUMAHAN" queue=pcq-upload-default/pcq-download-default target=192.168.60.24</v>
      </c>
    </row>
    <row r="23" spans="1:18" ht="45" x14ac:dyDescent="0.25">
      <c r="A23" t="s">
        <v>79</v>
      </c>
      <c r="B23" t="s">
        <v>115</v>
      </c>
      <c r="C23" t="str">
        <f>IF('input clien rumahan static'!F27&gt;1,"burst-limit=","")</f>
        <v/>
      </c>
      <c r="D23" t="str">
        <f>UPPER('input clien rumahan static'!F27&amp;'input clien rumahan static'!L27&amp;'input clien rumahan static'!G27)</f>
        <v/>
      </c>
      <c r="E23" t="str">
        <f>IF('input clien rumahan static'!H27&gt;1," burst-time=","")</f>
        <v/>
      </c>
      <c r="F23" t="str">
        <f>LOWER('input clien rumahan static'!H27&amp;'input clien rumahan static'!M27&amp;'input clien rumahan static'!I27)</f>
        <v/>
      </c>
      <c r="G23" t="str">
        <f>IF('input clien rumahan static'!J27&gt;1," limit-at=","")</f>
        <v/>
      </c>
      <c r="H23" t="str">
        <f>UPPER('input clien rumahan static'!J27&amp;'input clien rumahan static'!N27&amp;'input clien rumahan static'!K27)</f>
        <v/>
      </c>
      <c r="I23" t="s">
        <v>107</v>
      </c>
      <c r="J23" t="str">
        <f>UPPER('input clien rumahan static'!D27&amp;'input clien rumahan static'!T27&amp;'input clien rumahan static'!E27)</f>
        <v>5M/6M</v>
      </c>
      <c r="K23" t="s">
        <v>98</v>
      </c>
      <c r="L23" t="str">
        <f>PROPER('input clien rumahan static'!C27)</f>
        <v>Rido12</v>
      </c>
      <c r="M23" t="s">
        <v>109</v>
      </c>
      <c r="N23" t="s">
        <v>108</v>
      </c>
      <c r="O23" t="str">
        <f>'input clien rumahan static'!O27&amp;'input clien rumahan static'!S27&amp;'input clien rumahan static'!P27&amp;'input clien rumahan static'!S27&amp;'input clien rumahan static'!Q27&amp;'input clien rumahan static'!S27&amp;'input clien rumahan static'!R27</f>
        <v>192.168.60.25</v>
      </c>
      <c r="Q23" s="37">
        <v>22</v>
      </c>
      <c r="R23" s="34" t="str">
        <f t="shared" si="0"/>
        <v>/queue simple add   max-limit=5M/6M name="Rido12" parent="1.CLIEN RUMAHAN" queue=pcq-upload-default/pcq-download-default target=192.168.60.25</v>
      </c>
    </row>
    <row r="24" spans="1:18" ht="45" x14ac:dyDescent="0.25">
      <c r="A24" t="s">
        <v>79</v>
      </c>
      <c r="B24" t="s">
        <v>115</v>
      </c>
      <c r="C24" t="str">
        <f>IF('input clien rumahan static'!F28&gt;1,"burst-limit=","")</f>
        <v/>
      </c>
      <c r="D24" t="str">
        <f>UPPER('input clien rumahan static'!F28&amp;'input clien rumahan static'!L28&amp;'input clien rumahan static'!G28)</f>
        <v/>
      </c>
      <c r="E24" t="str">
        <f>IF('input clien rumahan static'!H28&gt;1," burst-time=","")</f>
        <v/>
      </c>
      <c r="F24" t="str">
        <f>LOWER('input clien rumahan static'!H28&amp;'input clien rumahan static'!M28&amp;'input clien rumahan static'!I28)</f>
        <v/>
      </c>
      <c r="G24" t="str">
        <f>IF('input clien rumahan static'!J28&gt;1," limit-at=","")</f>
        <v/>
      </c>
      <c r="H24" t="str">
        <f>UPPER('input clien rumahan static'!J28&amp;'input clien rumahan static'!N28&amp;'input clien rumahan static'!K28)</f>
        <v/>
      </c>
      <c r="I24" t="s">
        <v>107</v>
      </c>
      <c r="J24" t="str">
        <f>UPPER('input clien rumahan static'!D28&amp;'input clien rumahan static'!T28&amp;'input clien rumahan static'!E28)</f>
        <v>5M/6M</v>
      </c>
      <c r="K24" t="s">
        <v>98</v>
      </c>
      <c r="L24" t="str">
        <f>PROPER('input clien rumahan static'!C28)</f>
        <v>Ega12</v>
      </c>
      <c r="M24" t="s">
        <v>109</v>
      </c>
      <c r="N24" t="s">
        <v>108</v>
      </c>
      <c r="O24" t="str">
        <f>'input clien rumahan static'!O28&amp;'input clien rumahan static'!S28&amp;'input clien rumahan static'!P28&amp;'input clien rumahan static'!S28&amp;'input clien rumahan static'!Q28&amp;'input clien rumahan static'!S28&amp;'input clien rumahan static'!R28</f>
        <v>192.168.60.26</v>
      </c>
      <c r="Q24" s="37">
        <v>23</v>
      </c>
      <c r="R24" s="34" t="str">
        <f t="shared" si="0"/>
        <v>/queue simple add   max-limit=5M/6M name="Ega12" parent="1.CLIEN RUMAHAN" queue=pcq-upload-default/pcq-download-default target=192.168.60.26</v>
      </c>
    </row>
    <row r="25" spans="1:18" ht="45" x14ac:dyDescent="0.25">
      <c r="A25" t="s">
        <v>79</v>
      </c>
      <c r="B25" t="s">
        <v>115</v>
      </c>
      <c r="C25" t="str">
        <f>IF('input clien rumahan static'!F29&gt;1,"burst-limit=","")</f>
        <v/>
      </c>
      <c r="D25" t="str">
        <f>UPPER('input clien rumahan static'!F29&amp;'input clien rumahan static'!L29&amp;'input clien rumahan static'!G29)</f>
        <v/>
      </c>
      <c r="E25" t="str">
        <f>IF('input clien rumahan static'!H29&gt;1," burst-time=","")</f>
        <v/>
      </c>
      <c r="F25" t="str">
        <f>LOWER('input clien rumahan static'!H29&amp;'input clien rumahan static'!M29&amp;'input clien rumahan static'!I29)</f>
        <v/>
      </c>
      <c r="G25" t="str">
        <f>IF('input clien rumahan static'!J29&gt;1," limit-at=","")</f>
        <v/>
      </c>
      <c r="H25" t="str">
        <f>UPPER('input clien rumahan static'!J29&amp;'input clien rumahan static'!N29&amp;'input clien rumahan static'!K29)</f>
        <v/>
      </c>
      <c r="I25" t="s">
        <v>107</v>
      </c>
      <c r="J25" t="str">
        <f>UPPER('input clien rumahan static'!D29&amp;'input clien rumahan static'!T29&amp;'input clien rumahan static'!E29)</f>
        <v>5M/6M</v>
      </c>
      <c r="K25" t="s">
        <v>98</v>
      </c>
      <c r="L25" t="str">
        <f>PROPER('input clien rumahan static'!C29)</f>
        <v>Rido13</v>
      </c>
      <c r="M25" t="s">
        <v>109</v>
      </c>
      <c r="N25" t="s">
        <v>108</v>
      </c>
      <c r="O25" t="str">
        <f>'input clien rumahan static'!O29&amp;'input clien rumahan static'!S29&amp;'input clien rumahan static'!P29&amp;'input clien rumahan static'!S29&amp;'input clien rumahan static'!Q29&amp;'input clien rumahan static'!S29&amp;'input clien rumahan static'!R29</f>
        <v>192.168.60.27</v>
      </c>
      <c r="Q25" s="37">
        <v>24</v>
      </c>
      <c r="R25" s="34" t="str">
        <f t="shared" si="0"/>
        <v>/queue simple add   max-limit=5M/6M name="Rido13" parent="1.CLIEN RUMAHAN" queue=pcq-upload-default/pcq-download-default target=192.168.60.27</v>
      </c>
    </row>
    <row r="26" spans="1:18" ht="45" x14ac:dyDescent="0.25">
      <c r="A26" t="s">
        <v>79</v>
      </c>
      <c r="B26" t="s">
        <v>115</v>
      </c>
      <c r="C26" t="str">
        <f>IF('input clien rumahan static'!F30&gt;1,"burst-limit=","")</f>
        <v/>
      </c>
      <c r="D26" t="str">
        <f>UPPER('input clien rumahan static'!F30&amp;'input clien rumahan static'!L30&amp;'input clien rumahan static'!G30)</f>
        <v/>
      </c>
      <c r="E26" t="str">
        <f>IF('input clien rumahan static'!H30&gt;1," burst-time=","")</f>
        <v/>
      </c>
      <c r="F26" t="str">
        <f>LOWER('input clien rumahan static'!H30&amp;'input clien rumahan static'!M30&amp;'input clien rumahan static'!I30)</f>
        <v/>
      </c>
      <c r="G26" t="str">
        <f>IF('input clien rumahan static'!J30&gt;1," limit-at=","")</f>
        <v/>
      </c>
      <c r="H26" t="str">
        <f>UPPER('input clien rumahan static'!J30&amp;'input clien rumahan static'!N30&amp;'input clien rumahan static'!K30)</f>
        <v/>
      </c>
      <c r="I26" t="s">
        <v>107</v>
      </c>
      <c r="J26" t="str">
        <f>UPPER('input clien rumahan static'!D30&amp;'input clien rumahan static'!T30&amp;'input clien rumahan static'!E30)</f>
        <v>5M/6M</v>
      </c>
      <c r="K26" t="s">
        <v>98</v>
      </c>
      <c r="L26" t="str">
        <f>PROPER('input clien rumahan static'!C30)</f>
        <v>Ega13</v>
      </c>
      <c r="M26" t="s">
        <v>109</v>
      </c>
      <c r="N26" t="s">
        <v>108</v>
      </c>
      <c r="O26" t="str">
        <f>'input clien rumahan static'!O30&amp;'input clien rumahan static'!S30&amp;'input clien rumahan static'!P30&amp;'input clien rumahan static'!S30&amp;'input clien rumahan static'!Q30&amp;'input clien rumahan static'!S30&amp;'input clien rumahan static'!R30</f>
        <v>192.168.60.28</v>
      </c>
      <c r="Q26" s="37">
        <v>25</v>
      </c>
      <c r="R26" s="34" t="str">
        <f t="shared" si="0"/>
        <v>/queue simple add   max-limit=5M/6M name="Ega13" parent="1.CLIEN RUMAHAN" queue=pcq-upload-default/pcq-download-default target=192.168.60.28</v>
      </c>
    </row>
    <row r="27" spans="1:18" ht="45" x14ac:dyDescent="0.25">
      <c r="A27" t="s">
        <v>79</v>
      </c>
      <c r="B27" t="s">
        <v>115</v>
      </c>
      <c r="C27" t="str">
        <f>IF('input clien rumahan static'!F31&gt;1,"burst-limit=","")</f>
        <v/>
      </c>
      <c r="D27" t="str">
        <f>UPPER('input clien rumahan static'!F31&amp;'input clien rumahan static'!L31&amp;'input clien rumahan static'!G31)</f>
        <v/>
      </c>
      <c r="E27" t="str">
        <f>IF('input clien rumahan static'!H31&gt;1," burst-time=","")</f>
        <v/>
      </c>
      <c r="F27" t="str">
        <f>LOWER('input clien rumahan static'!H31&amp;'input clien rumahan static'!M31&amp;'input clien rumahan static'!I31)</f>
        <v/>
      </c>
      <c r="G27" t="str">
        <f>IF('input clien rumahan static'!J31&gt;1," limit-at=","")</f>
        <v/>
      </c>
      <c r="H27" t="str">
        <f>UPPER('input clien rumahan static'!J31&amp;'input clien rumahan static'!N31&amp;'input clien rumahan static'!K31)</f>
        <v/>
      </c>
      <c r="I27" t="s">
        <v>107</v>
      </c>
      <c r="J27" t="str">
        <f>UPPER('input clien rumahan static'!D31&amp;'input clien rumahan static'!T31&amp;'input clien rumahan static'!E31)</f>
        <v>5M/6M</v>
      </c>
      <c r="K27" t="s">
        <v>98</v>
      </c>
      <c r="L27" t="str">
        <f>PROPER('input clien rumahan static'!C31)</f>
        <v>Rido14</v>
      </c>
      <c r="M27" t="s">
        <v>109</v>
      </c>
      <c r="N27" t="s">
        <v>108</v>
      </c>
      <c r="O27" t="str">
        <f>'input clien rumahan static'!O31&amp;'input clien rumahan static'!S31&amp;'input clien rumahan static'!P31&amp;'input clien rumahan static'!S31&amp;'input clien rumahan static'!Q31&amp;'input clien rumahan static'!S31&amp;'input clien rumahan static'!R31</f>
        <v>192.168.60.29</v>
      </c>
      <c r="Q27" s="37">
        <v>26</v>
      </c>
      <c r="R27" s="34" t="str">
        <f t="shared" si="0"/>
        <v>/queue simple add   max-limit=5M/6M name="Rido14" parent="1.CLIEN RUMAHAN" queue=pcq-upload-default/pcq-download-default target=192.168.60.29</v>
      </c>
    </row>
    <row r="28" spans="1:18" ht="45" x14ac:dyDescent="0.25">
      <c r="A28" t="s">
        <v>79</v>
      </c>
      <c r="B28" t="s">
        <v>115</v>
      </c>
      <c r="C28" t="str">
        <f>IF('input clien rumahan static'!F32&gt;1,"burst-limit=","")</f>
        <v/>
      </c>
      <c r="D28" t="str">
        <f>UPPER('input clien rumahan static'!F32&amp;'input clien rumahan static'!L32&amp;'input clien rumahan static'!G32)</f>
        <v/>
      </c>
      <c r="E28" t="str">
        <f>IF('input clien rumahan static'!H32&gt;1," burst-time=","")</f>
        <v/>
      </c>
      <c r="F28" t="str">
        <f>LOWER('input clien rumahan static'!H32&amp;'input clien rumahan static'!M32&amp;'input clien rumahan static'!I32)</f>
        <v/>
      </c>
      <c r="G28" t="str">
        <f>IF('input clien rumahan static'!J32&gt;1," limit-at=","")</f>
        <v/>
      </c>
      <c r="H28" t="str">
        <f>UPPER('input clien rumahan static'!J32&amp;'input clien rumahan static'!N32&amp;'input clien rumahan static'!K32)</f>
        <v/>
      </c>
      <c r="I28" t="s">
        <v>107</v>
      </c>
      <c r="J28" t="str">
        <f>UPPER('input clien rumahan static'!D32&amp;'input clien rumahan static'!T32&amp;'input clien rumahan static'!E32)</f>
        <v>5M/6M</v>
      </c>
      <c r="K28" t="s">
        <v>98</v>
      </c>
      <c r="L28" t="str">
        <f>PROPER('input clien rumahan static'!C32)</f>
        <v>Ega14</v>
      </c>
      <c r="M28" t="s">
        <v>109</v>
      </c>
      <c r="N28" t="s">
        <v>108</v>
      </c>
      <c r="O28" t="str">
        <f>'input clien rumahan static'!O32&amp;'input clien rumahan static'!S32&amp;'input clien rumahan static'!P32&amp;'input clien rumahan static'!S32&amp;'input clien rumahan static'!Q32&amp;'input clien rumahan static'!S32&amp;'input clien rumahan static'!R32</f>
        <v>192.168.60.30</v>
      </c>
      <c r="Q28" s="37">
        <v>27</v>
      </c>
      <c r="R28" s="34" t="str">
        <f t="shared" si="0"/>
        <v>/queue simple add   max-limit=5M/6M name="Ega14" parent="1.CLIEN RUMAHAN" queue=pcq-upload-default/pcq-download-default target=192.168.60.30</v>
      </c>
    </row>
    <row r="29" spans="1:18" ht="45" x14ac:dyDescent="0.25">
      <c r="A29" t="s">
        <v>79</v>
      </c>
      <c r="B29" t="s">
        <v>115</v>
      </c>
      <c r="C29" t="str">
        <f>IF('input clien rumahan static'!F33&gt;1,"burst-limit=","")</f>
        <v/>
      </c>
      <c r="D29" t="str">
        <f>UPPER('input clien rumahan static'!F33&amp;'input clien rumahan static'!L33&amp;'input clien rumahan static'!G33)</f>
        <v/>
      </c>
      <c r="E29" t="str">
        <f>IF('input clien rumahan static'!H33&gt;1," burst-time=","")</f>
        <v/>
      </c>
      <c r="F29" t="str">
        <f>LOWER('input clien rumahan static'!H33&amp;'input clien rumahan static'!M33&amp;'input clien rumahan static'!I33)</f>
        <v/>
      </c>
      <c r="G29" t="str">
        <f>IF('input clien rumahan static'!J33&gt;1," limit-at=","")</f>
        <v/>
      </c>
      <c r="H29" t="str">
        <f>UPPER('input clien rumahan static'!J33&amp;'input clien rumahan static'!N33&amp;'input clien rumahan static'!K33)</f>
        <v/>
      </c>
      <c r="I29" t="s">
        <v>107</v>
      </c>
      <c r="J29" t="str">
        <f>UPPER('input clien rumahan static'!D33&amp;'input clien rumahan static'!T33&amp;'input clien rumahan static'!E33)</f>
        <v>5M/6M</v>
      </c>
      <c r="K29" t="s">
        <v>98</v>
      </c>
      <c r="L29" t="str">
        <f>PROPER('input clien rumahan static'!C33)</f>
        <v>Rido15</v>
      </c>
      <c r="M29" t="s">
        <v>109</v>
      </c>
      <c r="N29" t="s">
        <v>108</v>
      </c>
      <c r="O29" t="str">
        <f>'input clien rumahan static'!O33&amp;'input clien rumahan static'!S33&amp;'input clien rumahan static'!P33&amp;'input clien rumahan static'!S33&amp;'input clien rumahan static'!Q33&amp;'input clien rumahan static'!S33&amp;'input clien rumahan static'!R33</f>
        <v>192.168.60.31</v>
      </c>
      <c r="Q29" s="37">
        <v>28</v>
      </c>
      <c r="R29" s="34" t="str">
        <f t="shared" si="0"/>
        <v>/queue simple add   max-limit=5M/6M name="Rido15" parent="1.CLIEN RUMAHAN" queue=pcq-upload-default/pcq-download-default target=192.168.60.31</v>
      </c>
    </row>
    <row r="30" spans="1:18" ht="45" x14ac:dyDescent="0.25">
      <c r="A30" t="s">
        <v>79</v>
      </c>
      <c r="B30" t="s">
        <v>115</v>
      </c>
      <c r="C30" t="str">
        <f>IF('input clien rumahan static'!F34&gt;1,"burst-limit=","")</f>
        <v/>
      </c>
      <c r="D30" t="str">
        <f>UPPER('input clien rumahan static'!F34&amp;'input clien rumahan static'!L34&amp;'input clien rumahan static'!G34)</f>
        <v/>
      </c>
      <c r="E30" t="str">
        <f>IF('input clien rumahan static'!H34&gt;1," burst-time=","")</f>
        <v/>
      </c>
      <c r="F30" t="str">
        <f>LOWER('input clien rumahan static'!H34&amp;'input clien rumahan static'!M34&amp;'input clien rumahan static'!I34)</f>
        <v/>
      </c>
      <c r="G30" t="str">
        <f>IF('input clien rumahan static'!J34&gt;1," limit-at=","")</f>
        <v/>
      </c>
      <c r="H30" t="str">
        <f>UPPER('input clien rumahan static'!J34&amp;'input clien rumahan static'!N34&amp;'input clien rumahan static'!K34)</f>
        <v/>
      </c>
      <c r="I30" t="s">
        <v>107</v>
      </c>
      <c r="J30" t="str">
        <f>UPPER('input clien rumahan static'!D34&amp;'input clien rumahan static'!T34&amp;'input clien rumahan static'!E34)</f>
        <v>5M/6M</v>
      </c>
      <c r="K30" t="s">
        <v>98</v>
      </c>
      <c r="L30" t="str">
        <f>PROPER('input clien rumahan static'!C34)</f>
        <v>Ega15</v>
      </c>
      <c r="M30" t="s">
        <v>109</v>
      </c>
      <c r="N30" t="s">
        <v>108</v>
      </c>
      <c r="O30" t="str">
        <f>'input clien rumahan static'!O34&amp;'input clien rumahan static'!S34&amp;'input clien rumahan static'!P34&amp;'input clien rumahan static'!S34&amp;'input clien rumahan static'!Q34&amp;'input clien rumahan static'!S34&amp;'input clien rumahan static'!R34</f>
        <v>192.168.60.32</v>
      </c>
      <c r="Q30" s="37">
        <v>29</v>
      </c>
      <c r="R30" s="34" t="str">
        <f t="shared" si="0"/>
        <v>/queue simple add   max-limit=5M/6M name="Ega15" parent="1.CLIEN RUMAHAN" queue=pcq-upload-default/pcq-download-default target=192.168.60.32</v>
      </c>
    </row>
    <row r="31" spans="1:18" ht="45" x14ac:dyDescent="0.25">
      <c r="A31" t="s">
        <v>79</v>
      </c>
      <c r="B31" t="s">
        <v>115</v>
      </c>
      <c r="C31" t="str">
        <f>IF('input clien rumahan static'!F35&gt;1,"burst-limit=","")</f>
        <v/>
      </c>
      <c r="D31" t="str">
        <f>UPPER('input clien rumahan static'!F35&amp;'input clien rumahan static'!L35&amp;'input clien rumahan static'!G35)</f>
        <v/>
      </c>
      <c r="E31" t="str">
        <f>IF('input clien rumahan static'!H35&gt;1," burst-time=","")</f>
        <v/>
      </c>
      <c r="F31" t="str">
        <f>LOWER('input clien rumahan static'!H35&amp;'input clien rumahan static'!M35&amp;'input clien rumahan static'!I35)</f>
        <v/>
      </c>
      <c r="G31" t="str">
        <f>IF('input clien rumahan static'!J35&gt;1," limit-at=","")</f>
        <v/>
      </c>
      <c r="H31" t="str">
        <f>UPPER('input clien rumahan static'!J35&amp;'input clien rumahan static'!N35&amp;'input clien rumahan static'!K35)</f>
        <v/>
      </c>
      <c r="I31" t="s">
        <v>107</v>
      </c>
      <c r="J31" t="str">
        <f>UPPER('input clien rumahan static'!D35&amp;'input clien rumahan static'!T35&amp;'input clien rumahan static'!E35)</f>
        <v>5M/6M</v>
      </c>
      <c r="K31" t="s">
        <v>98</v>
      </c>
      <c r="L31" t="str">
        <f>PROPER('input clien rumahan static'!C35)</f>
        <v>Rido16</v>
      </c>
      <c r="M31" t="s">
        <v>109</v>
      </c>
      <c r="N31" t="s">
        <v>108</v>
      </c>
      <c r="O31" t="str">
        <f>'input clien rumahan static'!O35&amp;'input clien rumahan static'!S35&amp;'input clien rumahan static'!P35&amp;'input clien rumahan static'!S35&amp;'input clien rumahan static'!Q35&amp;'input clien rumahan static'!S35&amp;'input clien rumahan static'!R35</f>
        <v>192.168.60.33</v>
      </c>
      <c r="Q31" s="37">
        <v>30</v>
      </c>
      <c r="R31" s="34" t="str">
        <f t="shared" si="0"/>
        <v>/queue simple add   max-limit=5M/6M name="Rido16" parent="1.CLIEN RUMAHAN" queue=pcq-upload-default/pcq-download-default target=192.168.60.33</v>
      </c>
    </row>
    <row r="32" spans="1:18" ht="45" x14ac:dyDescent="0.25">
      <c r="A32" t="s">
        <v>79</v>
      </c>
      <c r="B32" t="s">
        <v>115</v>
      </c>
      <c r="C32" t="str">
        <f>IF('input clien rumahan static'!F36&gt;1,"burst-limit=","")</f>
        <v/>
      </c>
      <c r="D32" t="str">
        <f>UPPER('input clien rumahan static'!F36&amp;'input clien rumahan static'!L36&amp;'input clien rumahan static'!G36)</f>
        <v/>
      </c>
      <c r="E32" t="str">
        <f>IF('input clien rumahan static'!H36&gt;1," burst-time=","")</f>
        <v/>
      </c>
      <c r="F32" t="str">
        <f>LOWER('input clien rumahan static'!H36&amp;'input clien rumahan static'!M36&amp;'input clien rumahan static'!I36)</f>
        <v/>
      </c>
      <c r="G32" t="str">
        <f>IF('input clien rumahan static'!J36&gt;1," limit-at=","")</f>
        <v/>
      </c>
      <c r="H32" t="str">
        <f>UPPER('input clien rumahan static'!J36&amp;'input clien rumahan static'!N36&amp;'input clien rumahan static'!K36)</f>
        <v/>
      </c>
      <c r="I32" t="s">
        <v>107</v>
      </c>
      <c r="J32" t="str">
        <f>UPPER('input clien rumahan static'!D36&amp;'input clien rumahan static'!T36&amp;'input clien rumahan static'!E36)</f>
        <v>5M/6M</v>
      </c>
      <c r="K32" t="s">
        <v>98</v>
      </c>
      <c r="L32" t="str">
        <f>PROPER('input clien rumahan static'!C36)</f>
        <v>Ega16</v>
      </c>
      <c r="M32" t="s">
        <v>109</v>
      </c>
      <c r="N32" t="s">
        <v>108</v>
      </c>
      <c r="O32" t="str">
        <f>'input clien rumahan static'!O36&amp;'input clien rumahan static'!S36&amp;'input clien rumahan static'!P36&amp;'input clien rumahan static'!S36&amp;'input clien rumahan static'!Q36&amp;'input clien rumahan static'!S36&amp;'input clien rumahan static'!R36</f>
        <v>192.168.60.34</v>
      </c>
      <c r="Q32" s="37">
        <v>31</v>
      </c>
      <c r="R32" s="34" t="str">
        <f t="shared" si="0"/>
        <v>/queue simple add   max-limit=5M/6M name="Ega16" parent="1.CLIEN RUMAHAN" queue=pcq-upload-default/pcq-download-default target=192.168.60.34</v>
      </c>
    </row>
    <row r="33" spans="1:18" ht="45" x14ac:dyDescent="0.25">
      <c r="A33" t="s">
        <v>79</v>
      </c>
      <c r="B33" t="s">
        <v>115</v>
      </c>
      <c r="C33" t="str">
        <f>IF('input clien rumahan static'!F37&gt;1,"burst-limit=","")</f>
        <v/>
      </c>
      <c r="D33" t="str">
        <f>UPPER('input clien rumahan static'!F37&amp;'input clien rumahan static'!L37&amp;'input clien rumahan static'!G37)</f>
        <v/>
      </c>
      <c r="E33" t="str">
        <f>IF('input clien rumahan static'!H37&gt;1," burst-time=","")</f>
        <v/>
      </c>
      <c r="F33" t="str">
        <f>LOWER('input clien rumahan static'!H37&amp;'input clien rumahan static'!M37&amp;'input clien rumahan static'!I37)</f>
        <v/>
      </c>
      <c r="G33" t="str">
        <f>IF('input clien rumahan static'!J37&gt;1," limit-at=","")</f>
        <v/>
      </c>
      <c r="H33" t="str">
        <f>UPPER('input clien rumahan static'!J37&amp;'input clien rumahan static'!N37&amp;'input clien rumahan static'!K37)</f>
        <v/>
      </c>
      <c r="I33" t="s">
        <v>107</v>
      </c>
      <c r="J33" t="str">
        <f>UPPER('input clien rumahan static'!D37&amp;'input clien rumahan static'!T37&amp;'input clien rumahan static'!E37)</f>
        <v>5M/6M</v>
      </c>
      <c r="K33" t="s">
        <v>98</v>
      </c>
      <c r="L33" t="str">
        <f>PROPER('input clien rumahan static'!C37)</f>
        <v>Rido17</v>
      </c>
      <c r="M33" t="s">
        <v>109</v>
      </c>
      <c r="N33" t="s">
        <v>108</v>
      </c>
      <c r="O33" t="str">
        <f>'input clien rumahan static'!O37&amp;'input clien rumahan static'!S37&amp;'input clien rumahan static'!P37&amp;'input clien rumahan static'!S37&amp;'input clien rumahan static'!Q37&amp;'input clien rumahan static'!S37&amp;'input clien rumahan static'!R37</f>
        <v>192.168.60.35</v>
      </c>
      <c r="Q33" s="37">
        <v>32</v>
      </c>
      <c r="R33" s="34" t="str">
        <f t="shared" si="0"/>
        <v>/queue simple add   max-limit=5M/6M name="Rido17" parent="1.CLIEN RUMAHAN" queue=pcq-upload-default/pcq-download-default target=192.168.60.35</v>
      </c>
    </row>
    <row r="34" spans="1:18" ht="45" x14ac:dyDescent="0.25">
      <c r="A34" t="s">
        <v>79</v>
      </c>
      <c r="B34" t="s">
        <v>115</v>
      </c>
      <c r="C34" t="str">
        <f>IF('input clien rumahan static'!F38&gt;1,"burst-limit=","")</f>
        <v/>
      </c>
      <c r="D34" t="str">
        <f>UPPER('input clien rumahan static'!F38&amp;'input clien rumahan static'!L38&amp;'input clien rumahan static'!G38)</f>
        <v/>
      </c>
      <c r="E34" t="str">
        <f>IF('input clien rumahan static'!H38&gt;1," burst-time=","")</f>
        <v/>
      </c>
      <c r="F34" t="str">
        <f>LOWER('input clien rumahan static'!H38&amp;'input clien rumahan static'!M38&amp;'input clien rumahan static'!I38)</f>
        <v/>
      </c>
      <c r="G34" t="str">
        <f>IF('input clien rumahan static'!J38&gt;1," limit-at=","")</f>
        <v/>
      </c>
      <c r="H34" t="str">
        <f>UPPER('input clien rumahan static'!J38&amp;'input clien rumahan static'!N38&amp;'input clien rumahan static'!K38)</f>
        <v/>
      </c>
      <c r="I34" t="s">
        <v>107</v>
      </c>
      <c r="J34" t="str">
        <f>UPPER('input clien rumahan static'!D38&amp;'input clien rumahan static'!T38&amp;'input clien rumahan static'!E38)</f>
        <v>5M/6M</v>
      </c>
      <c r="K34" t="s">
        <v>98</v>
      </c>
      <c r="L34" t="str">
        <f>PROPER('input clien rumahan static'!C38)</f>
        <v>Ega17</v>
      </c>
      <c r="M34" t="s">
        <v>109</v>
      </c>
      <c r="N34" t="s">
        <v>108</v>
      </c>
      <c r="O34" t="str">
        <f>'input clien rumahan static'!O38&amp;'input clien rumahan static'!S38&amp;'input clien rumahan static'!P38&amp;'input clien rumahan static'!S38&amp;'input clien rumahan static'!Q38&amp;'input clien rumahan static'!S38&amp;'input clien rumahan static'!R38</f>
        <v>192.168.60.36</v>
      </c>
      <c r="Q34" s="37">
        <v>33</v>
      </c>
      <c r="R34" s="34" t="str">
        <f t="shared" si="0"/>
        <v>/queue simple add   max-limit=5M/6M name="Ega17" parent="1.CLIEN RUMAHAN" queue=pcq-upload-default/pcq-download-default target=192.168.60.36</v>
      </c>
    </row>
    <row r="35" spans="1:18" ht="45" x14ac:dyDescent="0.25">
      <c r="A35" t="s">
        <v>79</v>
      </c>
      <c r="B35" t="s">
        <v>115</v>
      </c>
      <c r="C35" t="str">
        <f>IF('input clien rumahan static'!F39&gt;1,"burst-limit=","")</f>
        <v/>
      </c>
      <c r="D35" t="str">
        <f>UPPER('input clien rumahan static'!F39&amp;'input clien rumahan static'!L39&amp;'input clien rumahan static'!G39)</f>
        <v/>
      </c>
      <c r="E35" t="str">
        <f>IF('input clien rumahan static'!H39&gt;1," burst-time=","")</f>
        <v/>
      </c>
      <c r="F35" t="str">
        <f>LOWER('input clien rumahan static'!H39&amp;'input clien rumahan static'!M39&amp;'input clien rumahan static'!I39)</f>
        <v/>
      </c>
      <c r="G35" t="str">
        <f>IF('input clien rumahan static'!J39&gt;1," limit-at=","")</f>
        <v/>
      </c>
      <c r="H35" t="str">
        <f>UPPER('input clien rumahan static'!J39&amp;'input clien rumahan static'!N39&amp;'input clien rumahan static'!K39)</f>
        <v/>
      </c>
      <c r="I35" t="s">
        <v>107</v>
      </c>
      <c r="J35" t="str">
        <f>UPPER('input clien rumahan static'!D39&amp;'input clien rumahan static'!T39&amp;'input clien rumahan static'!E39)</f>
        <v>5M/6M</v>
      </c>
      <c r="K35" t="s">
        <v>98</v>
      </c>
      <c r="L35" t="str">
        <f>PROPER('input clien rumahan static'!C39)</f>
        <v>Rido18</v>
      </c>
      <c r="M35" t="s">
        <v>109</v>
      </c>
      <c r="N35" t="s">
        <v>108</v>
      </c>
      <c r="O35" t="str">
        <f>'input clien rumahan static'!O39&amp;'input clien rumahan static'!S39&amp;'input clien rumahan static'!P39&amp;'input clien rumahan static'!S39&amp;'input clien rumahan static'!Q39&amp;'input clien rumahan static'!S39&amp;'input clien rumahan static'!R39</f>
        <v>192.168.60.37</v>
      </c>
      <c r="Q35" s="37">
        <v>34</v>
      </c>
      <c r="R35" s="34" t="str">
        <f t="shared" si="0"/>
        <v>/queue simple add   max-limit=5M/6M name="Rido18" parent="1.CLIEN RUMAHAN" queue=pcq-upload-default/pcq-download-default target=192.168.60.37</v>
      </c>
    </row>
    <row r="36" spans="1:18" ht="45" x14ac:dyDescent="0.25">
      <c r="A36" t="s">
        <v>79</v>
      </c>
      <c r="B36" t="s">
        <v>115</v>
      </c>
      <c r="C36" t="str">
        <f>IF('input clien rumahan static'!F40&gt;1,"burst-limit=","")</f>
        <v/>
      </c>
      <c r="D36" t="str">
        <f>UPPER('input clien rumahan static'!F40&amp;'input clien rumahan static'!L40&amp;'input clien rumahan static'!G40)</f>
        <v/>
      </c>
      <c r="E36" t="str">
        <f>IF('input clien rumahan static'!H40&gt;1," burst-time=","")</f>
        <v/>
      </c>
      <c r="F36" t="str">
        <f>LOWER('input clien rumahan static'!H40&amp;'input clien rumahan static'!M40&amp;'input clien rumahan static'!I40)</f>
        <v/>
      </c>
      <c r="G36" t="str">
        <f>IF('input clien rumahan static'!J40&gt;1," limit-at=","")</f>
        <v/>
      </c>
      <c r="H36" t="str">
        <f>UPPER('input clien rumahan static'!J40&amp;'input clien rumahan static'!N40&amp;'input clien rumahan static'!K40)</f>
        <v/>
      </c>
      <c r="I36" t="s">
        <v>107</v>
      </c>
      <c r="J36" t="str">
        <f>UPPER('input clien rumahan static'!D40&amp;'input clien rumahan static'!T40&amp;'input clien rumahan static'!E40)</f>
        <v>5M/6M</v>
      </c>
      <c r="K36" t="s">
        <v>98</v>
      </c>
      <c r="L36" t="str">
        <f>PROPER('input clien rumahan static'!C40)</f>
        <v>Ega18</v>
      </c>
      <c r="M36" t="s">
        <v>109</v>
      </c>
      <c r="N36" t="s">
        <v>108</v>
      </c>
      <c r="O36" t="str">
        <f>'input clien rumahan static'!O40&amp;'input clien rumahan static'!S40&amp;'input clien rumahan static'!P40&amp;'input clien rumahan static'!S40&amp;'input clien rumahan static'!Q40&amp;'input clien rumahan static'!S40&amp;'input clien rumahan static'!R40</f>
        <v>192.168.60.38</v>
      </c>
      <c r="Q36" s="37">
        <v>35</v>
      </c>
      <c r="R36" s="34" t="str">
        <f t="shared" si="0"/>
        <v>/queue simple add   max-limit=5M/6M name="Ega18" parent="1.CLIEN RUMAHAN" queue=pcq-upload-default/pcq-download-default target=192.168.60.38</v>
      </c>
    </row>
    <row r="37" spans="1:18" ht="45" x14ac:dyDescent="0.25">
      <c r="A37" t="s">
        <v>79</v>
      </c>
      <c r="B37" t="s">
        <v>115</v>
      </c>
      <c r="C37" t="str">
        <f>IF('input clien rumahan static'!F41&gt;1,"burst-limit=","")</f>
        <v/>
      </c>
      <c r="D37" t="str">
        <f>UPPER('input clien rumahan static'!F41&amp;'input clien rumahan static'!L41&amp;'input clien rumahan static'!G41)</f>
        <v/>
      </c>
      <c r="E37" t="str">
        <f>IF('input clien rumahan static'!H41&gt;1," burst-time=","")</f>
        <v/>
      </c>
      <c r="F37" t="str">
        <f>LOWER('input clien rumahan static'!H41&amp;'input clien rumahan static'!M41&amp;'input clien rumahan static'!I41)</f>
        <v/>
      </c>
      <c r="G37" t="str">
        <f>IF('input clien rumahan static'!J41&gt;1," limit-at=","")</f>
        <v/>
      </c>
      <c r="H37" t="str">
        <f>UPPER('input clien rumahan static'!J41&amp;'input clien rumahan static'!N41&amp;'input clien rumahan static'!K41)</f>
        <v/>
      </c>
      <c r="I37" t="s">
        <v>107</v>
      </c>
      <c r="J37" t="str">
        <f>UPPER('input clien rumahan static'!D41&amp;'input clien rumahan static'!T41&amp;'input clien rumahan static'!E41)</f>
        <v>5M/6M</v>
      </c>
      <c r="K37" t="s">
        <v>98</v>
      </c>
      <c r="L37" t="str">
        <f>PROPER('input clien rumahan static'!C41)</f>
        <v>Rido19</v>
      </c>
      <c r="M37" t="s">
        <v>109</v>
      </c>
      <c r="N37" t="s">
        <v>108</v>
      </c>
      <c r="O37" t="str">
        <f>'input clien rumahan static'!O41&amp;'input clien rumahan static'!S41&amp;'input clien rumahan static'!P41&amp;'input clien rumahan static'!S41&amp;'input clien rumahan static'!Q41&amp;'input clien rumahan static'!S41&amp;'input clien rumahan static'!R41</f>
        <v>192.168.60.39</v>
      </c>
      <c r="Q37" s="37">
        <v>36</v>
      </c>
      <c r="R37" s="34" t="str">
        <f t="shared" si="0"/>
        <v>/queue simple add   max-limit=5M/6M name="Rido19" parent="1.CLIEN RUMAHAN" queue=pcq-upload-default/pcq-download-default target=192.168.60.39</v>
      </c>
    </row>
    <row r="38" spans="1:18" ht="45" x14ac:dyDescent="0.25">
      <c r="A38" t="s">
        <v>79</v>
      </c>
      <c r="B38" t="s">
        <v>115</v>
      </c>
      <c r="C38" t="str">
        <f>IF('input clien rumahan static'!F42&gt;1,"burst-limit=","")</f>
        <v/>
      </c>
      <c r="D38" t="str">
        <f>UPPER('input clien rumahan static'!F42&amp;'input clien rumahan static'!L42&amp;'input clien rumahan static'!G42)</f>
        <v/>
      </c>
      <c r="E38" t="str">
        <f>IF('input clien rumahan static'!H42&gt;1," burst-time=","")</f>
        <v/>
      </c>
      <c r="F38" t="str">
        <f>LOWER('input clien rumahan static'!H42&amp;'input clien rumahan static'!M42&amp;'input clien rumahan static'!I42)</f>
        <v/>
      </c>
      <c r="G38" t="str">
        <f>IF('input clien rumahan static'!J42&gt;1," limit-at=","")</f>
        <v/>
      </c>
      <c r="H38" t="str">
        <f>UPPER('input clien rumahan static'!J42&amp;'input clien rumahan static'!N42&amp;'input clien rumahan static'!K42)</f>
        <v/>
      </c>
      <c r="I38" t="s">
        <v>107</v>
      </c>
      <c r="J38" t="str">
        <f>UPPER('input clien rumahan static'!D42&amp;'input clien rumahan static'!T42&amp;'input clien rumahan static'!E42)</f>
        <v>5M/6M</v>
      </c>
      <c r="K38" t="s">
        <v>98</v>
      </c>
      <c r="L38" t="str">
        <f>PROPER('input clien rumahan static'!C42)</f>
        <v>Ega19</v>
      </c>
      <c r="M38" t="s">
        <v>109</v>
      </c>
      <c r="N38" t="s">
        <v>108</v>
      </c>
      <c r="O38" t="str">
        <f>'input clien rumahan static'!O42&amp;'input clien rumahan static'!S42&amp;'input clien rumahan static'!P42&amp;'input clien rumahan static'!S42&amp;'input clien rumahan static'!Q42&amp;'input clien rumahan static'!S42&amp;'input clien rumahan static'!R42</f>
        <v>192.168.60.40</v>
      </c>
      <c r="Q38" s="37">
        <v>37</v>
      </c>
      <c r="R38" s="34" t="str">
        <f t="shared" si="0"/>
        <v>/queue simple add   max-limit=5M/6M name="Ega19" parent="1.CLIEN RUMAHAN" queue=pcq-upload-default/pcq-download-default target=192.168.60.40</v>
      </c>
    </row>
    <row r="39" spans="1:18" ht="45" x14ac:dyDescent="0.25">
      <c r="A39" t="s">
        <v>79</v>
      </c>
      <c r="B39" t="s">
        <v>115</v>
      </c>
      <c r="C39" t="str">
        <f>IF('input clien rumahan static'!F43&gt;1,"burst-limit=","")</f>
        <v/>
      </c>
      <c r="D39" t="str">
        <f>UPPER('input clien rumahan static'!F43&amp;'input clien rumahan static'!L43&amp;'input clien rumahan static'!G43)</f>
        <v/>
      </c>
      <c r="E39" t="str">
        <f>IF('input clien rumahan static'!H43&gt;1," burst-time=","")</f>
        <v/>
      </c>
      <c r="F39" t="str">
        <f>LOWER('input clien rumahan static'!H43&amp;'input clien rumahan static'!M43&amp;'input clien rumahan static'!I43)</f>
        <v/>
      </c>
      <c r="G39" t="str">
        <f>IF('input clien rumahan static'!J43&gt;1," limit-at=","")</f>
        <v/>
      </c>
      <c r="H39" t="str">
        <f>UPPER('input clien rumahan static'!J43&amp;'input clien rumahan static'!N43&amp;'input clien rumahan static'!K43)</f>
        <v/>
      </c>
      <c r="I39" t="s">
        <v>107</v>
      </c>
      <c r="J39" t="str">
        <f>UPPER('input clien rumahan static'!D43&amp;'input clien rumahan static'!T43&amp;'input clien rumahan static'!E43)</f>
        <v>5M/6M</v>
      </c>
      <c r="K39" t="s">
        <v>98</v>
      </c>
      <c r="L39" t="str">
        <f>PROPER('input clien rumahan static'!C43)</f>
        <v>Rido20</v>
      </c>
      <c r="M39" t="s">
        <v>109</v>
      </c>
      <c r="N39" t="s">
        <v>108</v>
      </c>
      <c r="O39" t="str">
        <f>'input clien rumahan static'!O43&amp;'input clien rumahan static'!S43&amp;'input clien rumahan static'!P43&amp;'input clien rumahan static'!S43&amp;'input clien rumahan static'!Q43&amp;'input clien rumahan static'!S43&amp;'input clien rumahan static'!R43</f>
        <v>192.168.60.41</v>
      </c>
      <c r="Q39" s="37">
        <v>38</v>
      </c>
      <c r="R39" s="34" t="str">
        <f t="shared" si="0"/>
        <v>/queue simple add   max-limit=5M/6M name="Rido20" parent="1.CLIEN RUMAHAN" queue=pcq-upload-default/pcq-download-default target=192.168.60.41</v>
      </c>
    </row>
    <row r="40" spans="1:18" ht="45" x14ac:dyDescent="0.25">
      <c r="A40" t="s">
        <v>79</v>
      </c>
      <c r="B40" t="s">
        <v>115</v>
      </c>
      <c r="C40" t="str">
        <f>IF('input clien rumahan static'!F44&gt;1,"burst-limit=","")</f>
        <v/>
      </c>
      <c r="D40" t="str">
        <f>UPPER('input clien rumahan static'!F44&amp;'input clien rumahan static'!L44&amp;'input clien rumahan static'!G44)</f>
        <v/>
      </c>
      <c r="E40" t="str">
        <f>IF('input clien rumahan static'!H44&gt;1," burst-time=","")</f>
        <v/>
      </c>
      <c r="F40" t="str">
        <f>LOWER('input clien rumahan static'!H44&amp;'input clien rumahan static'!M44&amp;'input clien rumahan static'!I44)</f>
        <v/>
      </c>
      <c r="G40" t="str">
        <f>IF('input clien rumahan static'!J44&gt;1," limit-at=","")</f>
        <v/>
      </c>
      <c r="H40" t="str">
        <f>UPPER('input clien rumahan static'!J44&amp;'input clien rumahan static'!N44&amp;'input clien rumahan static'!K44)</f>
        <v/>
      </c>
      <c r="I40" t="s">
        <v>107</v>
      </c>
      <c r="J40" t="str">
        <f>UPPER('input clien rumahan static'!D44&amp;'input clien rumahan static'!T44&amp;'input clien rumahan static'!E44)</f>
        <v>5M/6M</v>
      </c>
      <c r="K40" t="s">
        <v>98</v>
      </c>
      <c r="L40" t="str">
        <f>PROPER('input clien rumahan static'!C44)</f>
        <v>Ega20</v>
      </c>
      <c r="M40" t="s">
        <v>109</v>
      </c>
      <c r="N40" t="s">
        <v>108</v>
      </c>
      <c r="O40" t="str">
        <f>'input clien rumahan static'!O44&amp;'input clien rumahan static'!S44&amp;'input clien rumahan static'!P44&amp;'input clien rumahan static'!S44&amp;'input clien rumahan static'!Q44&amp;'input clien rumahan static'!S44&amp;'input clien rumahan static'!R44</f>
        <v>192.168.60.42</v>
      </c>
      <c r="Q40" s="37">
        <v>39</v>
      </c>
      <c r="R40" s="34" t="str">
        <f t="shared" si="0"/>
        <v>/queue simple add   max-limit=5M/6M name="Ega20" parent="1.CLIEN RUMAHAN" queue=pcq-upload-default/pcq-download-default target=192.168.60.42</v>
      </c>
    </row>
    <row r="41" spans="1:18" ht="45" x14ac:dyDescent="0.25">
      <c r="A41" t="s">
        <v>79</v>
      </c>
      <c r="B41" t="s">
        <v>115</v>
      </c>
      <c r="C41" t="str">
        <f>IF('input clien rumahan static'!F45&gt;1,"burst-limit=","")</f>
        <v/>
      </c>
      <c r="D41" t="str">
        <f>UPPER('input clien rumahan static'!F45&amp;'input clien rumahan static'!L45&amp;'input clien rumahan static'!G45)</f>
        <v/>
      </c>
      <c r="E41" t="str">
        <f>IF('input clien rumahan static'!H45&gt;1," burst-time=","")</f>
        <v/>
      </c>
      <c r="F41" t="str">
        <f>LOWER('input clien rumahan static'!H45&amp;'input clien rumahan static'!M45&amp;'input clien rumahan static'!I45)</f>
        <v/>
      </c>
      <c r="G41" t="str">
        <f>IF('input clien rumahan static'!J45&gt;1," limit-at=","")</f>
        <v/>
      </c>
      <c r="H41" t="str">
        <f>UPPER('input clien rumahan static'!J45&amp;'input clien rumahan static'!N45&amp;'input clien rumahan static'!K45)</f>
        <v/>
      </c>
      <c r="I41" t="s">
        <v>107</v>
      </c>
      <c r="J41" t="str">
        <f>UPPER('input clien rumahan static'!D45&amp;'input clien rumahan static'!T45&amp;'input clien rumahan static'!E45)</f>
        <v>5M/6M</v>
      </c>
      <c r="K41" t="s">
        <v>98</v>
      </c>
      <c r="L41" t="str">
        <f>PROPER('input clien rumahan static'!C45)</f>
        <v>Rido21</v>
      </c>
      <c r="M41" t="s">
        <v>109</v>
      </c>
      <c r="N41" t="s">
        <v>108</v>
      </c>
      <c r="O41" t="str">
        <f>'input clien rumahan static'!O45&amp;'input clien rumahan static'!S45&amp;'input clien rumahan static'!P45&amp;'input clien rumahan static'!S45&amp;'input clien rumahan static'!Q45&amp;'input clien rumahan static'!S45&amp;'input clien rumahan static'!R45</f>
        <v>192.168.60.43</v>
      </c>
      <c r="Q41" s="37">
        <v>40</v>
      </c>
      <c r="R41" s="34" t="str">
        <f t="shared" si="0"/>
        <v>/queue simple add   max-limit=5M/6M name="Rido21" parent="1.CLIEN RUMAHAN" queue=pcq-upload-default/pcq-download-default target=192.168.60.43</v>
      </c>
    </row>
    <row r="42" spans="1:18" ht="45" x14ac:dyDescent="0.25">
      <c r="A42" t="s">
        <v>79</v>
      </c>
      <c r="B42" t="s">
        <v>115</v>
      </c>
      <c r="C42" t="str">
        <f>IF('input clien rumahan static'!F46&gt;1,"burst-limit=","")</f>
        <v/>
      </c>
      <c r="D42" t="str">
        <f>UPPER('input clien rumahan static'!F46&amp;'input clien rumahan static'!L46&amp;'input clien rumahan static'!G46)</f>
        <v/>
      </c>
      <c r="E42" t="str">
        <f>IF('input clien rumahan static'!H46&gt;1," burst-time=","")</f>
        <v/>
      </c>
      <c r="F42" t="str">
        <f>LOWER('input clien rumahan static'!H46&amp;'input clien rumahan static'!M46&amp;'input clien rumahan static'!I46)</f>
        <v/>
      </c>
      <c r="G42" t="str">
        <f>IF('input clien rumahan static'!J46&gt;1," limit-at=","")</f>
        <v/>
      </c>
      <c r="H42" t="str">
        <f>UPPER('input clien rumahan static'!J46&amp;'input clien rumahan static'!N46&amp;'input clien rumahan static'!K46)</f>
        <v/>
      </c>
      <c r="I42" t="s">
        <v>107</v>
      </c>
      <c r="J42" t="str">
        <f>UPPER('input clien rumahan static'!D46&amp;'input clien rumahan static'!T46&amp;'input clien rumahan static'!E46)</f>
        <v>5M/6M</v>
      </c>
      <c r="K42" t="s">
        <v>98</v>
      </c>
      <c r="L42" t="str">
        <f>PROPER('input clien rumahan static'!C46)</f>
        <v>Ega21</v>
      </c>
      <c r="M42" t="s">
        <v>109</v>
      </c>
      <c r="N42" t="s">
        <v>108</v>
      </c>
      <c r="O42" t="str">
        <f>'input clien rumahan static'!O46&amp;'input clien rumahan static'!S46&amp;'input clien rumahan static'!P46&amp;'input clien rumahan static'!S46&amp;'input clien rumahan static'!Q46&amp;'input clien rumahan static'!S46&amp;'input clien rumahan static'!R46</f>
        <v>192.168.60.44</v>
      </c>
      <c r="Q42" s="37">
        <v>41</v>
      </c>
      <c r="R42" s="34" t="str">
        <f t="shared" si="0"/>
        <v>/queue simple add   max-limit=5M/6M name="Ega21" parent="1.CLIEN RUMAHAN" queue=pcq-upload-default/pcq-download-default target=192.168.60.44</v>
      </c>
    </row>
    <row r="43" spans="1:18" ht="45" x14ac:dyDescent="0.25">
      <c r="A43" t="s">
        <v>79</v>
      </c>
      <c r="B43" t="s">
        <v>115</v>
      </c>
      <c r="C43" t="str">
        <f>IF('input clien rumahan static'!F47&gt;1,"burst-limit=","")</f>
        <v/>
      </c>
      <c r="D43" t="str">
        <f>UPPER('input clien rumahan static'!F47&amp;'input clien rumahan static'!L47&amp;'input clien rumahan static'!G47)</f>
        <v/>
      </c>
      <c r="E43" t="str">
        <f>IF('input clien rumahan static'!H47&gt;1," burst-time=","")</f>
        <v/>
      </c>
      <c r="F43" t="str">
        <f>LOWER('input clien rumahan static'!H47&amp;'input clien rumahan static'!M47&amp;'input clien rumahan static'!I47)</f>
        <v/>
      </c>
      <c r="G43" t="str">
        <f>IF('input clien rumahan static'!J47&gt;1," limit-at=","")</f>
        <v/>
      </c>
      <c r="H43" t="str">
        <f>UPPER('input clien rumahan static'!J47&amp;'input clien rumahan static'!N47&amp;'input clien rumahan static'!K47)</f>
        <v/>
      </c>
      <c r="I43" t="s">
        <v>107</v>
      </c>
      <c r="J43" t="str">
        <f>UPPER('input clien rumahan static'!D47&amp;'input clien rumahan static'!T47&amp;'input clien rumahan static'!E47)</f>
        <v>5M/6M</v>
      </c>
      <c r="K43" t="s">
        <v>98</v>
      </c>
      <c r="L43" t="str">
        <f>PROPER('input clien rumahan static'!C47)</f>
        <v>Rido22</v>
      </c>
      <c r="M43" t="s">
        <v>109</v>
      </c>
      <c r="N43" t="s">
        <v>108</v>
      </c>
      <c r="O43" t="str">
        <f>'input clien rumahan static'!O47&amp;'input clien rumahan static'!S47&amp;'input clien rumahan static'!P47&amp;'input clien rumahan static'!S47&amp;'input clien rumahan static'!Q47&amp;'input clien rumahan static'!S47&amp;'input clien rumahan static'!R47</f>
        <v>192.168.60.45</v>
      </c>
      <c r="Q43" s="37">
        <v>42</v>
      </c>
      <c r="R43" s="34" t="str">
        <f t="shared" si="0"/>
        <v>/queue simple add   max-limit=5M/6M name="Rido22" parent="1.CLIEN RUMAHAN" queue=pcq-upload-default/pcq-download-default target=192.168.60.45</v>
      </c>
    </row>
    <row r="44" spans="1:18" ht="45" x14ac:dyDescent="0.25">
      <c r="A44" t="s">
        <v>79</v>
      </c>
      <c r="B44" t="s">
        <v>115</v>
      </c>
      <c r="C44" t="str">
        <f>IF('input clien rumahan static'!F48&gt;1,"burst-limit=","")</f>
        <v/>
      </c>
      <c r="D44" t="str">
        <f>UPPER('input clien rumahan static'!F48&amp;'input clien rumahan static'!L48&amp;'input clien rumahan static'!G48)</f>
        <v/>
      </c>
      <c r="E44" t="str">
        <f>IF('input clien rumahan static'!H48&gt;1," burst-time=","")</f>
        <v/>
      </c>
      <c r="F44" t="str">
        <f>LOWER('input clien rumahan static'!H48&amp;'input clien rumahan static'!M48&amp;'input clien rumahan static'!I48)</f>
        <v/>
      </c>
      <c r="G44" t="str">
        <f>IF('input clien rumahan static'!J48&gt;1," limit-at=","")</f>
        <v/>
      </c>
      <c r="H44" t="str">
        <f>UPPER('input clien rumahan static'!J48&amp;'input clien rumahan static'!N48&amp;'input clien rumahan static'!K48)</f>
        <v/>
      </c>
      <c r="I44" t="s">
        <v>107</v>
      </c>
      <c r="J44" t="str">
        <f>UPPER('input clien rumahan static'!D48&amp;'input clien rumahan static'!T48&amp;'input clien rumahan static'!E48)</f>
        <v>5M/6M</v>
      </c>
      <c r="K44" t="s">
        <v>98</v>
      </c>
      <c r="L44" t="str">
        <f>PROPER('input clien rumahan static'!C48)</f>
        <v>Ega22</v>
      </c>
      <c r="M44" t="s">
        <v>109</v>
      </c>
      <c r="N44" t="s">
        <v>108</v>
      </c>
      <c r="O44" t="str">
        <f>'input clien rumahan static'!O48&amp;'input clien rumahan static'!S48&amp;'input clien rumahan static'!P48&amp;'input clien rumahan static'!S48&amp;'input clien rumahan static'!Q48&amp;'input clien rumahan static'!S48&amp;'input clien rumahan static'!R48</f>
        <v>192.168.60.46</v>
      </c>
      <c r="Q44" s="37">
        <v>43</v>
      </c>
      <c r="R44" s="34" t="str">
        <f t="shared" si="0"/>
        <v>/queue simple add   max-limit=5M/6M name="Ega22" parent="1.CLIEN RUMAHAN" queue=pcq-upload-default/pcq-download-default target=192.168.60.46</v>
      </c>
    </row>
    <row r="45" spans="1:18" ht="45" x14ac:dyDescent="0.25">
      <c r="A45" t="s">
        <v>79</v>
      </c>
      <c r="B45" t="s">
        <v>115</v>
      </c>
      <c r="C45" t="str">
        <f>IF('input clien rumahan static'!F49&gt;1,"burst-limit=","")</f>
        <v/>
      </c>
      <c r="D45" t="str">
        <f>UPPER('input clien rumahan static'!F49&amp;'input clien rumahan static'!L49&amp;'input clien rumahan static'!G49)</f>
        <v/>
      </c>
      <c r="E45" t="str">
        <f>IF('input clien rumahan static'!H49&gt;1," burst-time=","")</f>
        <v/>
      </c>
      <c r="F45" t="str">
        <f>LOWER('input clien rumahan static'!H49&amp;'input clien rumahan static'!M49&amp;'input clien rumahan static'!I49)</f>
        <v/>
      </c>
      <c r="G45" t="str">
        <f>IF('input clien rumahan static'!J49&gt;1," limit-at=","")</f>
        <v/>
      </c>
      <c r="H45" t="str">
        <f>UPPER('input clien rumahan static'!J49&amp;'input clien rumahan static'!N49&amp;'input clien rumahan static'!K49)</f>
        <v/>
      </c>
      <c r="I45" t="s">
        <v>107</v>
      </c>
      <c r="J45" t="str">
        <f>UPPER('input clien rumahan static'!D49&amp;'input clien rumahan static'!T49&amp;'input clien rumahan static'!E49)</f>
        <v>5M/6M</v>
      </c>
      <c r="K45" t="s">
        <v>98</v>
      </c>
      <c r="L45" t="str">
        <f>PROPER('input clien rumahan static'!C49)</f>
        <v>Rido23</v>
      </c>
      <c r="M45" t="s">
        <v>109</v>
      </c>
      <c r="N45" t="s">
        <v>108</v>
      </c>
      <c r="O45" t="str">
        <f>'input clien rumahan static'!O49&amp;'input clien rumahan static'!S49&amp;'input clien rumahan static'!P49&amp;'input clien rumahan static'!S49&amp;'input clien rumahan static'!Q49&amp;'input clien rumahan static'!S49&amp;'input clien rumahan static'!R49</f>
        <v>192.168.60.47</v>
      </c>
      <c r="Q45" s="37">
        <v>44</v>
      </c>
      <c r="R45" s="34" t="str">
        <f t="shared" si="0"/>
        <v>/queue simple add   max-limit=5M/6M name="Rido23" parent="1.CLIEN RUMAHAN" queue=pcq-upload-default/pcq-download-default target=192.168.60.47</v>
      </c>
    </row>
    <row r="46" spans="1:18" ht="45" x14ac:dyDescent="0.25">
      <c r="A46" t="s">
        <v>79</v>
      </c>
      <c r="B46" t="s">
        <v>115</v>
      </c>
      <c r="C46" t="str">
        <f>IF('input clien rumahan static'!F50&gt;1,"burst-limit=","")</f>
        <v/>
      </c>
      <c r="D46" t="str">
        <f>UPPER('input clien rumahan static'!F50&amp;'input clien rumahan static'!L50&amp;'input clien rumahan static'!G50)</f>
        <v/>
      </c>
      <c r="E46" t="str">
        <f>IF('input clien rumahan static'!H50&gt;1," burst-time=","")</f>
        <v/>
      </c>
      <c r="F46" t="str">
        <f>LOWER('input clien rumahan static'!H50&amp;'input clien rumahan static'!M50&amp;'input clien rumahan static'!I50)</f>
        <v/>
      </c>
      <c r="G46" t="str">
        <f>IF('input clien rumahan static'!J50&gt;1," limit-at=","")</f>
        <v/>
      </c>
      <c r="H46" t="str">
        <f>UPPER('input clien rumahan static'!J50&amp;'input clien rumahan static'!N50&amp;'input clien rumahan static'!K50)</f>
        <v/>
      </c>
      <c r="I46" t="s">
        <v>107</v>
      </c>
      <c r="J46" t="str">
        <f>UPPER('input clien rumahan static'!D50&amp;'input clien rumahan static'!T50&amp;'input clien rumahan static'!E50)</f>
        <v>5M/6M</v>
      </c>
      <c r="K46" t="s">
        <v>98</v>
      </c>
      <c r="L46" t="str">
        <f>PROPER('input clien rumahan static'!C50)</f>
        <v>Ega23</v>
      </c>
      <c r="M46" t="s">
        <v>109</v>
      </c>
      <c r="N46" t="s">
        <v>108</v>
      </c>
      <c r="O46" t="str">
        <f>'input clien rumahan static'!O50&amp;'input clien rumahan static'!S50&amp;'input clien rumahan static'!P50&amp;'input clien rumahan static'!S50&amp;'input clien rumahan static'!Q50&amp;'input clien rumahan static'!S50&amp;'input clien rumahan static'!R50</f>
        <v>192.168.60.48</v>
      </c>
      <c r="Q46" s="37">
        <v>45</v>
      </c>
      <c r="R46" s="34" t="str">
        <f t="shared" si="0"/>
        <v>/queue simple add   max-limit=5M/6M name="Ega23" parent="1.CLIEN RUMAHAN" queue=pcq-upload-default/pcq-download-default target=192.168.60.48</v>
      </c>
    </row>
    <row r="47" spans="1:18" ht="45" x14ac:dyDescent="0.25">
      <c r="A47" t="s">
        <v>79</v>
      </c>
      <c r="B47" t="s">
        <v>115</v>
      </c>
      <c r="C47" t="str">
        <f>IF('input clien rumahan static'!F51&gt;1,"burst-limit=","")</f>
        <v/>
      </c>
      <c r="D47" t="str">
        <f>UPPER('input clien rumahan static'!F51&amp;'input clien rumahan static'!L51&amp;'input clien rumahan static'!G51)</f>
        <v/>
      </c>
      <c r="E47" t="str">
        <f>IF('input clien rumahan static'!H51&gt;1," burst-time=","")</f>
        <v/>
      </c>
      <c r="F47" t="str">
        <f>LOWER('input clien rumahan static'!H51&amp;'input clien rumahan static'!M51&amp;'input clien rumahan static'!I51)</f>
        <v/>
      </c>
      <c r="G47" t="str">
        <f>IF('input clien rumahan static'!J51&gt;1," limit-at=","")</f>
        <v/>
      </c>
      <c r="H47" t="str">
        <f>UPPER('input clien rumahan static'!J51&amp;'input clien rumahan static'!N51&amp;'input clien rumahan static'!K51)</f>
        <v/>
      </c>
      <c r="I47" t="s">
        <v>107</v>
      </c>
      <c r="J47" t="str">
        <f>UPPER('input clien rumahan static'!D51&amp;'input clien rumahan static'!T51&amp;'input clien rumahan static'!E51)</f>
        <v>5M/6M</v>
      </c>
      <c r="K47" t="s">
        <v>98</v>
      </c>
      <c r="L47" t="str">
        <f>PROPER('input clien rumahan static'!C51)</f>
        <v>Rido24</v>
      </c>
      <c r="M47" t="s">
        <v>109</v>
      </c>
      <c r="N47" t="s">
        <v>108</v>
      </c>
      <c r="O47" t="str">
        <f>'input clien rumahan static'!O51&amp;'input clien rumahan static'!S51&amp;'input clien rumahan static'!P51&amp;'input clien rumahan static'!S51&amp;'input clien rumahan static'!Q51&amp;'input clien rumahan static'!S51&amp;'input clien rumahan static'!R51</f>
        <v>192.168.60.49</v>
      </c>
      <c r="Q47" s="37">
        <v>46</v>
      </c>
      <c r="R47" s="34" t="str">
        <f t="shared" si="0"/>
        <v>/queue simple add   max-limit=5M/6M name="Rido24" parent="1.CLIEN RUMAHAN" queue=pcq-upload-default/pcq-download-default target=192.168.60.49</v>
      </c>
    </row>
    <row r="48" spans="1:18" ht="45" x14ac:dyDescent="0.25">
      <c r="A48" t="s">
        <v>79</v>
      </c>
      <c r="B48" t="s">
        <v>115</v>
      </c>
      <c r="C48" t="str">
        <f>IF('input clien rumahan static'!F52&gt;1,"burst-limit=","")</f>
        <v/>
      </c>
      <c r="D48" t="str">
        <f>UPPER('input clien rumahan static'!F52&amp;'input clien rumahan static'!L52&amp;'input clien rumahan static'!G52)</f>
        <v/>
      </c>
      <c r="E48" t="str">
        <f>IF('input clien rumahan static'!H52&gt;1," burst-time=","")</f>
        <v/>
      </c>
      <c r="F48" t="str">
        <f>LOWER('input clien rumahan static'!H52&amp;'input clien rumahan static'!M52&amp;'input clien rumahan static'!I52)</f>
        <v/>
      </c>
      <c r="G48" t="str">
        <f>IF('input clien rumahan static'!J52&gt;1," limit-at=","")</f>
        <v/>
      </c>
      <c r="H48" t="str">
        <f>UPPER('input clien rumahan static'!J52&amp;'input clien rumahan static'!N52&amp;'input clien rumahan static'!K52)</f>
        <v/>
      </c>
      <c r="I48" t="s">
        <v>107</v>
      </c>
      <c r="J48" t="str">
        <f>UPPER('input clien rumahan static'!D52&amp;'input clien rumahan static'!T52&amp;'input clien rumahan static'!E52)</f>
        <v>5M/6M</v>
      </c>
      <c r="K48" t="s">
        <v>98</v>
      </c>
      <c r="L48" t="str">
        <f>PROPER('input clien rumahan static'!C52)</f>
        <v>Ega24</v>
      </c>
      <c r="M48" t="s">
        <v>109</v>
      </c>
      <c r="N48" t="s">
        <v>108</v>
      </c>
      <c r="O48" t="str">
        <f>'input clien rumahan static'!O52&amp;'input clien rumahan static'!S52&amp;'input clien rumahan static'!P52&amp;'input clien rumahan static'!S52&amp;'input clien rumahan static'!Q52&amp;'input clien rumahan static'!S52&amp;'input clien rumahan static'!R52</f>
        <v>192.168.60.50</v>
      </c>
      <c r="Q48" s="37">
        <v>47</v>
      </c>
      <c r="R48" s="34" t="str">
        <f t="shared" si="0"/>
        <v>/queue simple add   max-limit=5M/6M name="Ega24" parent="1.CLIEN RUMAHAN" queue=pcq-upload-default/pcq-download-default target=192.168.60.50</v>
      </c>
    </row>
    <row r="49" spans="1:18" ht="45" x14ac:dyDescent="0.25">
      <c r="A49" t="s">
        <v>79</v>
      </c>
      <c r="B49" t="s">
        <v>115</v>
      </c>
      <c r="C49" t="str">
        <f>IF('input clien rumahan static'!F53&gt;1,"burst-limit=","")</f>
        <v/>
      </c>
      <c r="D49" t="str">
        <f>UPPER('input clien rumahan static'!F53&amp;'input clien rumahan static'!L53&amp;'input clien rumahan static'!G53)</f>
        <v/>
      </c>
      <c r="E49" t="str">
        <f>IF('input clien rumahan static'!H53&gt;1," burst-time=","")</f>
        <v/>
      </c>
      <c r="F49" t="str">
        <f>LOWER('input clien rumahan static'!H53&amp;'input clien rumahan static'!M53&amp;'input clien rumahan static'!I53)</f>
        <v/>
      </c>
      <c r="G49" t="str">
        <f>IF('input clien rumahan static'!J53&gt;1," limit-at=","")</f>
        <v/>
      </c>
      <c r="H49" t="str">
        <f>UPPER('input clien rumahan static'!J53&amp;'input clien rumahan static'!N53&amp;'input clien rumahan static'!K53)</f>
        <v/>
      </c>
      <c r="I49" t="s">
        <v>107</v>
      </c>
      <c r="J49" t="str">
        <f>UPPER('input clien rumahan static'!D53&amp;'input clien rumahan static'!T53&amp;'input clien rumahan static'!E53)</f>
        <v>5M/6M</v>
      </c>
      <c r="K49" t="s">
        <v>98</v>
      </c>
      <c r="L49" t="str">
        <f>PROPER('input clien rumahan static'!C53)</f>
        <v>Rido25</v>
      </c>
      <c r="M49" t="s">
        <v>109</v>
      </c>
      <c r="N49" t="s">
        <v>108</v>
      </c>
      <c r="O49" t="str">
        <f>'input clien rumahan static'!O53&amp;'input clien rumahan static'!S53&amp;'input clien rumahan static'!P53&amp;'input clien rumahan static'!S53&amp;'input clien rumahan static'!Q53&amp;'input clien rumahan static'!S53&amp;'input clien rumahan static'!R53</f>
        <v>192.168.60.51</v>
      </c>
      <c r="Q49" s="37">
        <v>48</v>
      </c>
      <c r="R49" s="34" t="str">
        <f t="shared" si="0"/>
        <v>/queue simple add   max-limit=5M/6M name="Rido25" parent="1.CLIEN RUMAHAN" queue=pcq-upload-default/pcq-download-default target=192.168.60.51</v>
      </c>
    </row>
    <row r="50" spans="1:18" ht="45" x14ac:dyDescent="0.25">
      <c r="A50" t="s">
        <v>79</v>
      </c>
      <c r="B50" t="s">
        <v>115</v>
      </c>
      <c r="C50" t="str">
        <f>IF('input clien rumahan static'!F54&gt;1,"burst-limit=","")</f>
        <v/>
      </c>
      <c r="D50" t="str">
        <f>UPPER('input clien rumahan static'!F54&amp;'input clien rumahan static'!L54&amp;'input clien rumahan static'!G54)</f>
        <v/>
      </c>
      <c r="E50" t="str">
        <f>IF('input clien rumahan static'!H54&gt;1," burst-time=","")</f>
        <v/>
      </c>
      <c r="F50" t="str">
        <f>LOWER('input clien rumahan static'!H54&amp;'input clien rumahan static'!M54&amp;'input clien rumahan static'!I54)</f>
        <v/>
      </c>
      <c r="G50" t="str">
        <f>IF('input clien rumahan static'!J54&gt;1," limit-at=","")</f>
        <v/>
      </c>
      <c r="H50" t="str">
        <f>UPPER('input clien rumahan static'!J54&amp;'input clien rumahan static'!N54&amp;'input clien rumahan static'!K54)</f>
        <v/>
      </c>
      <c r="I50" t="s">
        <v>107</v>
      </c>
      <c r="J50" t="str">
        <f>UPPER('input clien rumahan static'!D54&amp;'input clien rumahan static'!T54&amp;'input clien rumahan static'!E54)</f>
        <v>5M/6M</v>
      </c>
      <c r="K50" t="s">
        <v>98</v>
      </c>
      <c r="L50" t="str">
        <f>PROPER('input clien rumahan static'!C54)</f>
        <v>Ega25</v>
      </c>
      <c r="M50" t="s">
        <v>109</v>
      </c>
      <c r="N50" t="s">
        <v>108</v>
      </c>
      <c r="O50" t="str">
        <f>'input clien rumahan static'!O54&amp;'input clien rumahan static'!S54&amp;'input clien rumahan static'!P54&amp;'input clien rumahan static'!S54&amp;'input clien rumahan static'!Q54&amp;'input clien rumahan static'!S54&amp;'input clien rumahan static'!R54</f>
        <v>192.168.60.52</v>
      </c>
      <c r="Q50" s="37">
        <v>49</v>
      </c>
      <c r="R50" s="34" t="str">
        <f t="shared" si="0"/>
        <v>/queue simple add   max-limit=5M/6M name="Ega25" parent="1.CLIEN RUMAHAN" queue=pcq-upload-default/pcq-download-default target=192.168.60.52</v>
      </c>
    </row>
    <row r="51" spans="1:18" ht="45" x14ac:dyDescent="0.25">
      <c r="A51" t="s">
        <v>79</v>
      </c>
      <c r="B51" t="s">
        <v>115</v>
      </c>
      <c r="C51" t="str">
        <f>IF('input clien rumahan static'!F55&gt;1,"burst-limit=","")</f>
        <v/>
      </c>
      <c r="D51" t="str">
        <f>UPPER('input clien rumahan static'!F55&amp;'input clien rumahan static'!L55&amp;'input clien rumahan static'!G55)</f>
        <v/>
      </c>
      <c r="E51" t="str">
        <f>IF('input clien rumahan static'!H55&gt;1," burst-time=","")</f>
        <v/>
      </c>
      <c r="F51" t="str">
        <f>LOWER('input clien rumahan static'!H55&amp;'input clien rumahan static'!M55&amp;'input clien rumahan static'!I55)</f>
        <v/>
      </c>
      <c r="G51" t="str">
        <f>IF('input clien rumahan static'!J55&gt;1," limit-at=","")</f>
        <v/>
      </c>
      <c r="H51" t="str">
        <f>UPPER('input clien rumahan static'!J55&amp;'input clien rumahan static'!N55&amp;'input clien rumahan static'!K55)</f>
        <v/>
      </c>
      <c r="I51" t="s">
        <v>107</v>
      </c>
      <c r="J51" t="str">
        <f>UPPER('input clien rumahan static'!D55&amp;'input clien rumahan static'!T55&amp;'input clien rumahan static'!E55)</f>
        <v>5M/6M</v>
      </c>
      <c r="K51" t="s">
        <v>98</v>
      </c>
      <c r="L51" t="str">
        <f>PROPER('input clien rumahan static'!C55)</f>
        <v>Rido26</v>
      </c>
      <c r="M51" t="s">
        <v>109</v>
      </c>
      <c r="N51" t="s">
        <v>108</v>
      </c>
      <c r="O51" t="str">
        <f>'input clien rumahan static'!O55&amp;'input clien rumahan static'!S55&amp;'input clien rumahan static'!P55&amp;'input clien rumahan static'!S55&amp;'input clien rumahan static'!Q55&amp;'input clien rumahan static'!S55&amp;'input clien rumahan static'!R55</f>
        <v>192.168.60.53</v>
      </c>
      <c r="Q51" s="37">
        <v>50</v>
      </c>
      <c r="R51" s="34" t="str">
        <f t="shared" si="0"/>
        <v>/queue simple add   max-limit=5M/6M name="Rido26" parent="1.CLIEN RUMAHAN" queue=pcq-upload-default/pcq-download-default target=192.168.60.53</v>
      </c>
    </row>
    <row r="52" spans="1:18" ht="45" x14ac:dyDescent="0.25">
      <c r="A52" t="s">
        <v>79</v>
      </c>
      <c r="B52" t="s">
        <v>115</v>
      </c>
      <c r="C52" t="str">
        <f>IF('input clien rumahan static'!F56&gt;1,"burst-limit=","")</f>
        <v/>
      </c>
      <c r="D52" t="str">
        <f>UPPER('input clien rumahan static'!F56&amp;'input clien rumahan static'!L56&amp;'input clien rumahan static'!G56)</f>
        <v/>
      </c>
      <c r="E52" t="str">
        <f>IF('input clien rumahan static'!H56&gt;1," burst-time=","")</f>
        <v/>
      </c>
      <c r="F52" t="str">
        <f>LOWER('input clien rumahan static'!H56&amp;'input clien rumahan static'!M56&amp;'input clien rumahan static'!I56)</f>
        <v/>
      </c>
      <c r="G52" t="str">
        <f>IF('input clien rumahan static'!J56&gt;1," limit-at=","")</f>
        <v/>
      </c>
      <c r="H52" t="str">
        <f>UPPER('input clien rumahan static'!J56&amp;'input clien rumahan static'!N56&amp;'input clien rumahan static'!K56)</f>
        <v/>
      </c>
      <c r="I52" t="s">
        <v>107</v>
      </c>
      <c r="J52" t="str">
        <f>UPPER('input clien rumahan static'!D56&amp;'input clien rumahan static'!T56&amp;'input clien rumahan static'!E56)</f>
        <v>5M/6M</v>
      </c>
      <c r="K52" t="s">
        <v>98</v>
      </c>
      <c r="L52" t="str">
        <f>PROPER('input clien rumahan static'!C56)</f>
        <v>Ega26</v>
      </c>
      <c r="M52" t="s">
        <v>109</v>
      </c>
      <c r="N52" t="s">
        <v>108</v>
      </c>
      <c r="O52" t="str">
        <f>'input clien rumahan static'!O56&amp;'input clien rumahan static'!S56&amp;'input clien rumahan static'!P56&amp;'input clien rumahan static'!S56&amp;'input clien rumahan static'!Q56&amp;'input clien rumahan static'!S56&amp;'input clien rumahan static'!R56</f>
        <v>192.168.60.54</v>
      </c>
      <c r="Q52" s="37">
        <v>51</v>
      </c>
      <c r="R52" s="34" t="str">
        <f t="shared" si="0"/>
        <v>/queue simple add   max-limit=5M/6M name="Ega26" parent="1.CLIEN RUMAHAN" queue=pcq-upload-default/pcq-download-default target=192.168.60.54</v>
      </c>
    </row>
    <row r="53" spans="1:18" ht="45" x14ac:dyDescent="0.25">
      <c r="A53" t="s">
        <v>79</v>
      </c>
      <c r="B53" t="s">
        <v>115</v>
      </c>
      <c r="C53" t="str">
        <f>IF('input clien rumahan static'!F57&gt;1,"burst-limit=","")</f>
        <v/>
      </c>
      <c r="D53" t="str">
        <f>UPPER('input clien rumahan static'!F57&amp;'input clien rumahan static'!L57&amp;'input clien rumahan static'!G57)</f>
        <v/>
      </c>
      <c r="E53" t="str">
        <f>IF('input clien rumahan static'!H57&gt;1," burst-time=","")</f>
        <v/>
      </c>
      <c r="F53" t="str">
        <f>LOWER('input clien rumahan static'!H57&amp;'input clien rumahan static'!M57&amp;'input clien rumahan static'!I57)</f>
        <v/>
      </c>
      <c r="G53" t="str">
        <f>IF('input clien rumahan static'!J57&gt;1," limit-at=","")</f>
        <v/>
      </c>
      <c r="H53" t="str">
        <f>UPPER('input clien rumahan static'!J57&amp;'input clien rumahan static'!N57&amp;'input clien rumahan static'!K57)</f>
        <v/>
      </c>
      <c r="I53" t="s">
        <v>107</v>
      </c>
      <c r="J53" t="str">
        <f>UPPER('input clien rumahan static'!D57&amp;'input clien rumahan static'!T57&amp;'input clien rumahan static'!E57)</f>
        <v>5M/6M</v>
      </c>
      <c r="K53" t="s">
        <v>98</v>
      </c>
      <c r="L53" t="str">
        <f>PROPER('input clien rumahan static'!C57)</f>
        <v>Rido27</v>
      </c>
      <c r="M53" t="s">
        <v>109</v>
      </c>
      <c r="N53" t="s">
        <v>108</v>
      </c>
      <c r="O53" t="str">
        <f>'input clien rumahan static'!O57&amp;'input clien rumahan static'!S57&amp;'input clien rumahan static'!P57&amp;'input clien rumahan static'!S57&amp;'input clien rumahan static'!Q57&amp;'input clien rumahan static'!S57&amp;'input clien rumahan static'!R57</f>
        <v>192.168.60.55</v>
      </c>
      <c r="Q53" s="37">
        <v>52</v>
      </c>
      <c r="R53" s="34" t="str">
        <f t="shared" si="0"/>
        <v>/queue simple add   max-limit=5M/6M name="Rido27" parent="1.CLIEN RUMAHAN" queue=pcq-upload-default/pcq-download-default target=192.168.60.55</v>
      </c>
    </row>
    <row r="54" spans="1:18" ht="45" x14ac:dyDescent="0.25">
      <c r="A54" t="s">
        <v>79</v>
      </c>
      <c r="B54" t="s">
        <v>115</v>
      </c>
      <c r="C54" t="str">
        <f>IF('input clien rumahan static'!F58&gt;1,"burst-limit=","")</f>
        <v/>
      </c>
      <c r="D54" t="str">
        <f>UPPER('input clien rumahan static'!F58&amp;'input clien rumahan static'!L58&amp;'input clien rumahan static'!G58)</f>
        <v/>
      </c>
      <c r="E54" t="str">
        <f>IF('input clien rumahan static'!H58&gt;1," burst-time=","")</f>
        <v/>
      </c>
      <c r="F54" t="str">
        <f>LOWER('input clien rumahan static'!H58&amp;'input clien rumahan static'!M58&amp;'input clien rumahan static'!I58)</f>
        <v/>
      </c>
      <c r="G54" t="str">
        <f>IF('input clien rumahan static'!J58&gt;1," limit-at=","")</f>
        <v/>
      </c>
      <c r="H54" t="str">
        <f>UPPER('input clien rumahan static'!J58&amp;'input clien rumahan static'!N58&amp;'input clien rumahan static'!K58)</f>
        <v/>
      </c>
      <c r="I54" t="s">
        <v>107</v>
      </c>
      <c r="J54" t="str">
        <f>UPPER('input clien rumahan static'!D58&amp;'input clien rumahan static'!T58&amp;'input clien rumahan static'!E58)</f>
        <v>5M/6M</v>
      </c>
      <c r="K54" t="s">
        <v>98</v>
      </c>
      <c r="L54" t="str">
        <f>PROPER('input clien rumahan static'!C58)</f>
        <v>Ega27</v>
      </c>
      <c r="M54" t="s">
        <v>109</v>
      </c>
      <c r="N54" t="s">
        <v>108</v>
      </c>
      <c r="O54" t="str">
        <f>'input clien rumahan static'!O58&amp;'input clien rumahan static'!S58&amp;'input clien rumahan static'!P58&amp;'input clien rumahan static'!S58&amp;'input clien rumahan static'!Q58&amp;'input clien rumahan static'!S58&amp;'input clien rumahan static'!R58</f>
        <v>192.168.60.56</v>
      </c>
      <c r="Q54" s="37">
        <v>53</v>
      </c>
      <c r="R54" s="34" t="str">
        <f t="shared" si="0"/>
        <v>/queue simple add   max-limit=5M/6M name="Ega27" parent="1.CLIEN RUMAHAN" queue=pcq-upload-default/pcq-download-default target=192.168.60.56</v>
      </c>
    </row>
    <row r="55" spans="1:18" ht="45" x14ac:dyDescent="0.25">
      <c r="A55" t="s">
        <v>79</v>
      </c>
      <c r="B55" t="s">
        <v>115</v>
      </c>
      <c r="C55" t="str">
        <f>IF('input clien rumahan static'!F59&gt;1,"burst-limit=","")</f>
        <v/>
      </c>
      <c r="D55" t="str">
        <f>UPPER('input clien rumahan static'!F59&amp;'input clien rumahan static'!L59&amp;'input clien rumahan static'!G59)</f>
        <v/>
      </c>
      <c r="E55" t="str">
        <f>IF('input clien rumahan static'!H59&gt;1," burst-time=","")</f>
        <v/>
      </c>
      <c r="F55" t="str">
        <f>LOWER('input clien rumahan static'!H59&amp;'input clien rumahan static'!M59&amp;'input clien rumahan static'!I59)</f>
        <v/>
      </c>
      <c r="G55" t="str">
        <f>IF('input clien rumahan static'!J59&gt;1," limit-at=","")</f>
        <v/>
      </c>
      <c r="H55" t="str">
        <f>UPPER('input clien rumahan static'!J59&amp;'input clien rumahan static'!N59&amp;'input clien rumahan static'!K59)</f>
        <v/>
      </c>
      <c r="I55" t="s">
        <v>107</v>
      </c>
      <c r="J55" t="str">
        <f>UPPER('input clien rumahan static'!D59&amp;'input clien rumahan static'!T59&amp;'input clien rumahan static'!E59)</f>
        <v>5M/6M</v>
      </c>
      <c r="K55" t="s">
        <v>98</v>
      </c>
      <c r="L55" t="str">
        <f>PROPER('input clien rumahan static'!C59)</f>
        <v>Rido28</v>
      </c>
      <c r="M55" t="s">
        <v>109</v>
      </c>
      <c r="N55" t="s">
        <v>108</v>
      </c>
      <c r="O55" t="str">
        <f>'input clien rumahan static'!O59&amp;'input clien rumahan static'!S59&amp;'input clien rumahan static'!P59&amp;'input clien rumahan static'!S59&amp;'input clien rumahan static'!Q59&amp;'input clien rumahan static'!S59&amp;'input clien rumahan static'!R59</f>
        <v>192.168.60.57</v>
      </c>
      <c r="Q55" s="37">
        <v>54</v>
      </c>
      <c r="R55" s="34" t="str">
        <f t="shared" si="0"/>
        <v>/queue simple add   max-limit=5M/6M name="Rido28" parent="1.CLIEN RUMAHAN" queue=pcq-upload-default/pcq-download-default target=192.168.60.57</v>
      </c>
    </row>
    <row r="56" spans="1:18" ht="45" x14ac:dyDescent="0.25">
      <c r="A56" t="s">
        <v>79</v>
      </c>
      <c r="B56" t="s">
        <v>115</v>
      </c>
      <c r="C56" t="str">
        <f>IF('input clien rumahan static'!F60&gt;1,"burst-limit=","")</f>
        <v/>
      </c>
      <c r="D56" t="str">
        <f>UPPER('input clien rumahan static'!F60&amp;'input clien rumahan static'!L60&amp;'input clien rumahan static'!G60)</f>
        <v/>
      </c>
      <c r="E56" t="str">
        <f>IF('input clien rumahan static'!H60&gt;1," burst-time=","")</f>
        <v/>
      </c>
      <c r="F56" t="str">
        <f>LOWER('input clien rumahan static'!H60&amp;'input clien rumahan static'!M60&amp;'input clien rumahan static'!I60)</f>
        <v/>
      </c>
      <c r="G56" t="str">
        <f>IF('input clien rumahan static'!J60&gt;1," limit-at=","")</f>
        <v/>
      </c>
      <c r="H56" t="str">
        <f>UPPER('input clien rumahan static'!J60&amp;'input clien rumahan static'!N60&amp;'input clien rumahan static'!K60)</f>
        <v/>
      </c>
      <c r="I56" t="s">
        <v>107</v>
      </c>
      <c r="J56" t="str">
        <f>UPPER('input clien rumahan static'!D60&amp;'input clien rumahan static'!T60&amp;'input clien rumahan static'!E60)</f>
        <v>5M/6M</v>
      </c>
      <c r="K56" t="s">
        <v>98</v>
      </c>
      <c r="L56" t="str">
        <f>PROPER('input clien rumahan static'!C60)</f>
        <v>Ega28</v>
      </c>
      <c r="M56" t="s">
        <v>109</v>
      </c>
      <c r="N56" t="s">
        <v>108</v>
      </c>
      <c r="O56" t="str">
        <f>'input clien rumahan static'!O60&amp;'input clien rumahan static'!S60&amp;'input clien rumahan static'!P60&amp;'input clien rumahan static'!S60&amp;'input clien rumahan static'!Q60&amp;'input clien rumahan static'!S60&amp;'input clien rumahan static'!R60</f>
        <v>192.168.60.58</v>
      </c>
      <c r="Q56" s="37">
        <v>55</v>
      </c>
      <c r="R56" s="34" t="str">
        <f t="shared" si="0"/>
        <v>/queue simple add   max-limit=5M/6M name="Ega28" parent="1.CLIEN RUMAHAN" queue=pcq-upload-default/pcq-download-default target=192.168.60.58</v>
      </c>
    </row>
    <row r="57" spans="1:18" ht="45" x14ac:dyDescent="0.25">
      <c r="A57" t="s">
        <v>79</v>
      </c>
      <c r="B57" t="s">
        <v>115</v>
      </c>
      <c r="C57" t="str">
        <f>IF('input clien rumahan static'!F61&gt;1,"burst-limit=","")</f>
        <v/>
      </c>
      <c r="D57" t="str">
        <f>UPPER('input clien rumahan static'!F61&amp;'input clien rumahan static'!L61&amp;'input clien rumahan static'!G61)</f>
        <v/>
      </c>
      <c r="E57" t="str">
        <f>IF('input clien rumahan static'!H61&gt;1," burst-time=","")</f>
        <v/>
      </c>
      <c r="F57" t="str">
        <f>LOWER('input clien rumahan static'!H61&amp;'input clien rumahan static'!M61&amp;'input clien rumahan static'!I61)</f>
        <v/>
      </c>
      <c r="G57" t="str">
        <f>IF('input clien rumahan static'!J61&gt;1," limit-at=","")</f>
        <v/>
      </c>
      <c r="H57" t="str">
        <f>UPPER('input clien rumahan static'!J61&amp;'input clien rumahan static'!N61&amp;'input clien rumahan static'!K61)</f>
        <v/>
      </c>
      <c r="I57" t="s">
        <v>107</v>
      </c>
      <c r="J57" t="str">
        <f>UPPER('input clien rumahan static'!D61&amp;'input clien rumahan static'!T61&amp;'input clien rumahan static'!E61)</f>
        <v>5M/6M</v>
      </c>
      <c r="K57" t="s">
        <v>98</v>
      </c>
      <c r="L57" t="str">
        <f>PROPER('input clien rumahan static'!C61)</f>
        <v>Rido29</v>
      </c>
      <c r="M57" t="s">
        <v>109</v>
      </c>
      <c r="N57" t="s">
        <v>108</v>
      </c>
      <c r="O57" t="str">
        <f>'input clien rumahan static'!O61&amp;'input clien rumahan static'!S61&amp;'input clien rumahan static'!P61&amp;'input clien rumahan static'!S61&amp;'input clien rumahan static'!Q61&amp;'input clien rumahan static'!S61&amp;'input clien rumahan static'!R61</f>
        <v>192.168.60.59</v>
      </c>
      <c r="Q57" s="37">
        <v>56</v>
      </c>
      <c r="R57" s="34" t="str">
        <f t="shared" si="0"/>
        <v>/queue simple add   max-limit=5M/6M name="Rido29" parent="1.CLIEN RUMAHAN" queue=pcq-upload-default/pcq-download-default target=192.168.60.59</v>
      </c>
    </row>
    <row r="58" spans="1:18" ht="45" x14ac:dyDescent="0.25">
      <c r="A58" t="s">
        <v>79</v>
      </c>
      <c r="B58" t="s">
        <v>115</v>
      </c>
      <c r="C58" t="str">
        <f>IF('input clien rumahan static'!F62&gt;1,"burst-limit=","")</f>
        <v/>
      </c>
      <c r="D58" t="str">
        <f>UPPER('input clien rumahan static'!F62&amp;'input clien rumahan static'!L62&amp;'input clien rumahan static'!G62)</f>
        <v/>
      </c>
      <c r="E58" t="str">
        <f>IF('input clien rumahan static'!H62&gt;1," burst-time=","")</f>
        <v/>
      </c>
      <c r="F58" t="str">
        <f>LOWER('input clien rumahan static'!H62&amp;'input clien rumahan static'!M62&amp;'input clien rumahan static'!I62)</f>
        <v/>
      </c>
      <c r="G58" t="str">
        <f>IF('input clien rumahan static'!J62&gt;1," limit-at=","")</f>
        <v/>
      </c>
      <c r="H58" t="str">
        <f>UPPER('input clien rumahan static'!J62&amp;'input clien rumahan static'!N62&amp;'input clien rumahan static'!K62)</f>
        <v/>
      </c>
      <c r="I58" t="s">
        <v>107</v>
      </c>
      <c r="J58" t="str">
        <f>UPPER('input clien rumahan static'!D62&amp;'input clien rumahan static'!T62&amp;'input clien rumahan static'!E62)</f>
        <v>5M/6M</v>
      </c>
      <c r="K58" t="s">
        <v>98</v>
      </c>
      <c r="L58" t="str">
        <f>PROPER('input clien rumahan static'!C62)</f>
        <v>Ega29</v>
      </c>
      <c r="M58" t="s">
        <v>109</v>
      </c>
      <c r="N58" t="s">
        <v>108</v>
      </c>
      <c r="O58" t="str">
        <f>'input clien rumahan static'!O62&amp;'input clien rumahan static'!S62&amp;'input clien rumahan static'!P62&amp;'input clien rumahan static'!S62&amp;'input clien rumahan static'!Q62&amp;'input clien rumahan static'!S62&amp;'input clien rumahan static'!R62</f>
        <v>192.168.60.60</v>
      </c>
      <c r="Q58" s="37">
        <v>57</v>
      </c>
      <c r="R58" s="34" t="str">
        <f t="shared" si="0"/>
        <v>/queue simple add   max-limit=5M/6M name="Ega29" parent="1.CLIEN RUMAHAN" queue=pcq-upload-default/pcq-download-default target=192.168.60.60</v>
      </c>
    </row>
    <row r="59" spans="1:18" ht="45" x14ac:dyDescent="0.25">
      <c r="A59" t="s">
        <v>79</v>
      </c>
      <c r="B59" t="s">
        <v>115</v>
      </c>
      <c r="C59" t="str">
        <f>IF('input clien rumahan static'!F63&gt;1,"burst-limit=","")</f>
        <v/>
      </c>
      <c r="D59" t="str">
        <f>UPPER('input clien rumahan static'!F63&amp;'input clien rumahan static'!L63&amp;'input clien rumahan static'!G63)</f>
        <v/>
      </c>
      <c r="E59" t="str">
        <f>IF('input clien rumahan static'!H63&gt;1," burst-time=","")</f>
        <v/>
      </c>
      <c r="F59" t="str">
        <f>LOWER('input clien rumahan static'!H63&amp;'input clien rumahan static'!M63&amp;'input clien rumahan static'!I63)</f>
        <v/>
      </c>
      <c r="G59" t="str">
        <f>IF('input clien rumahan static'!J63&gt;1," limit-at=","")</f>
        <v/>
      </c>
      <c r="H59" t="str">
        <f>UPPER('input clien rumahan static'!J63&amp;'input clien rumahan static'!N63&amp;'input clien rumahan static'!K63)</f>
        <v/>
      </c>
      <c r="I59" t="s">
        <v>107</v>
      </c>
      <c r="J59" t="str">
        <f>UPPER('input clien rumahan static'!D63&amp;'input clien rumahan static'!T63&amp;'input clien rumahan static'!E63)</f>
        <v>5M/6M</v>
      </c>
      <c r="K59" t="s">
        <v>98</v>
      </c>
      <c r="L59" t="str">
        <f>PROPER('input clien rumahan static'!C63)</f>
        <v>Rido30</v>
      </c>
      <c r="M59" t="s">
        <v>109</v>
      </c>
      <c r="N59" t="s">
        <v>108</v>
      </c>
      <c r="O59" t="str">
        <f>'input clien rumahan static'!O63&amp;'input clien rumahan static'!S63&amp;'input clien rumahan static'!P63&amp;'input clien rumahan static'!S63&amp;'input clien rumahan static'!Q63&amp;'input clien rumahan static'!S63&amp;'input clien rumahan static'!R63</f>
        <v>192.168.60.61</v>
      </c>
      <c r="Q59" s="37">
        <v>58</v>
      </c>
      <c r="R59" s="34" t="str">
        <f t="shared" si="0"/>
        <v>/queue simple add   max-limit=5M/6M name="Rido30" parent="1.CLIEN RUMAHAN" queue=pcq-upload-default/pcq-download-default target=192.168.60.61</v>
      </c>
    </row>
    <row r="60" spans="1:18" ht="45" x14ac:dyDescent="0.25">
      <c r="A60" t="s">
        <v>79</v>
      </c>
      <c r="B60" t="s">
        <v>115</v>
      </c>
      <c r="C60" t="str">
        <f>IF('input clien rumahan static'!F64&gt;1,"burst-limit=","")</f>
        <v/>
      </c>
      <c r="D60" t="str">
        <f>UPPER('input clien rumahan static'!F64&amp;'input clien rumahan static'!L64&amp;'input clien rumahan static'!G64)</f>
        <v/>
      </c>
      <c r="E60" t="str">
        <f>IF('input clien rumahan static'!H64&gt;1," burst-time=","")</f>
        <v/>
      </c>
      <c r="F60" t="str">
        <f>LOWER('input clien rumahan static'!H64&amp;'input clien rumahan static'!M64&amp;'input clien rumahan static'!I64)</f>
        <v/>
      </c>
      <c r="G60" t="str">
        <f>IF('input clien rumahan static'!J64&gt;1," limit-at=","")</f>
        <v/>
      </c>
      <c r="H60" t="str">
        <f>UPPER('input clien rumahan static'!J64&amp;'input clien rumahan static'!N64&amp;'input clien rumahan static'!K64)</f>
        <v/>
      </c>
      <c r="I60" t="s">
        <v>107</v>
      </c>
      <c r="J60" t="str">
        <f>UPPER('input clien rumahan static'!D64&amp;'input clien rumahan static'!T64&amp;'input clien rumahan static'!E64)</f>
        <v>5M/6M</v>
      </c>
      <c r="K60" t="s">
        <v>98</v>
      </c>
      <c r="L60" t="str">
        <f>PROPER('input clien rumahan static'!C64)</f>
        <v>Ega30</v>
      </c>
      <c r="M60" t="s">
        <v>109</v>
      </c>
      <c r="N60" t="s">
        <v>108</v>
      </c>
      <c r="O60" t="str">
        <f>'input clien rumahan static'!O64&amp;'input clien rumahan static'!S64&amp;'input clien rumahan static'!P64&amp;'input clien rumahan static'!S64&amp;'input clien rumahan static'!Q64&amp;'input clien rumahan static'!S64&amp;'input clien rumahan static'!R64</f>
        <v>192.168.60.62</v>
      </c>
      <c r="Q60" s="37">
        <v>59</v>
      </c>
      <c r="R60" s="34" t="str">
        <f t="shared" si="0"/>
        <v>/queue simple add   max-limit=5M/6M name="Ega30" parent="1.CLIEN RUMAHAN" queue=pcq-upload-default/pcq-download-default target=192.168.60.62</v>
      </c>
    </row>
    <row r="61" spans="1:18" ht="45" x14ac:dyDescent="0.25">
      <c r="A61" t="s">
        <v>79</v>
      </c>
      <c r="B61" t="s">
        <v>115</v>
      </c>
      <c r="C61" t="str">
        <f>IF('input clien rumahan static'!F65&gt;1,"burst-limit=","")</f>
        <v/>
      </c>
      <c r="D61" t="str">
        <f>UPPER('input clien rumahan static'!F65&amp;'input clien rumahan static'!L65&amp;'input clien rumahan static'!G65)</f>
        <v/>
      </c>
      <c r="E61" t="str">
        <f>IF('input clien rumahan static'!H65&gt;1," burst-time=","")</f>
        <v/>
      </c>
      <c r="F61" t="str">
        <f>LOWER('input clien rumahan static'!H65&amp;'input clien rumahan static'!M65&amp;'input clien rumahan static'!I65)</f>
        <v/>
      </c>
      <c r="G61" t="str">
        <f>IF('input clien rumahan static'!J65&gt;1," limit-at=","")</f>
        <v/>
      </c>
      <c r="H61" t="str">
        <f>UPPER('input clien rumahan static'!J65&amp;'input clien rumahan static'!N65&amp;'input clien rumahan static'!K65)</f>
        <v/>
      </c>
      <c r="I61" t="s">
        <v>107</v>
      </c>
      <c r="J61" t="str">
        <f>UPPER('input clien rumahan static'!D65&amp;'input clien rumahan static'!T65&amp;'input clien rumahan static'!E65)</f>
        <v>5M/6M</v>
      </c>
      <c r="K61" t="s">
        <v>98</v>
      </c>
      <c r="L61" t="str">
        <f>PROPER('input clien rumahan static'!C65)</f>
        <v>Rido31</v>
      </c>
      <c r="M61" t="s">
        <v>109</v>
      </c>
      <c r="N61" t="s">
        <v>108</v>
      </c>
      <c r="O61" t="str">
        <f>'input clien rumahan static'!O65&amp;'input clien rumahan static'!S65&amp;'input clien rumahan static'!P65&amp;'input clien rumahan static'!S65&amp;'input clien rumahan static'!Q65&amp;'input clien rumahan static'!S65&amp;'input clien rumahan static'!R65</f>
        <v>192.168.60.63</v>
      </c>
      <c r="Q61" s="37">
        <v>60</v>
      </c>
      <c r="R61" s="34" t="str">
        <f t="shared" si="0"/>
        <v>/queue simple add   max-limit=5M/6M name="Rido31" parent="1.CLIEN RUMAHAN" queue=pcq-upload-default/pcq-download-default target=192.168.60.63</v>
      </c>
    </row>
    <row r="62" spans="1:18" ht="45" x14ac:dyDescent="0.25">
      <c r="A62" t="s">
        <v>79</v>
      </c>
      <c r="B62" t="s">
        <v>115</v>
      </c>
      <c r="C62" t="str">
        <f>IF('input clien rumahan static'!F66&gt;1,"burst-limit=","")</f>
        <v/>
      </c>
      <c r="D62" t="str">
        <f>UPPER('input clien rumahan static'!F66&amp;'input clien rumahan static'!L66&amp;'input clien rumahan static'!G66)</f>
        <v/>
      </c>
      <c r="E62" t="str">
        <f>IF('input clien rumahan static'!H66&gt;1," burst-time=","")</f>
        <v/>
      </c>
      <c r="F62" t="str">
        <f>LOWER('input clien rumahan static'!H66&amp;'input clien rumahan static'!M66&amp;'input clien rumahan static'!I66)</f>
        <v/>
      </c>
      <c r="G62" t="str">
        <f>IF('input clien rumahan static'!J66&gt;1," limit-at=","")</f>
        <v/>
      </c>
      <c r="H62" t="str">
        <f>UPPER('input clien rumahan static'!J66&amp;'input clien rumahan static'!N66&amp;'input clien rumahan static'!K66)</f>
        <v/>
      </c>
      <c r="I62" t="s">
        <v>107</v>
      </c>
      <c r="J62" t="str">
        <f>UPPER('input clien rumahan static'!D66&amp;'input clien rumahan static'!T66&amp;'input clien rumahan static'!E66)</f>
        <v>5M/6M</v>
      </c>
      <c r="K62" t="s">
        <v>98</v>
      </c>
      <c r="L62" t="str">
        <f>PROPER('input clien rumahan static'!C66)</f>
        <v>Ega31</v>
      </c>
      <c r="M62" t="s">
        <v>109</v>
      </c>
      <c r="N62" t="s">
        <v>108</v>
      </c>
      <c r="O62" t="str">
        <f>'input clien rumahan static'!O66&amp;'input clien rumahan static'!S66&amp;'input clien rumahan static'!P66&amp;'input clien rumahan static'!S66&amp;'input clien rumahan static'!Q66&amp;'input clien rumahan static'!S66&amp;'input clien rumahan static'!R66</f>
        <v>192.168.60.64</v>
      </c>
      <c r="Q62" s="37">
        <v>61</v>
      </c>
      <c r="R62" s="34" t="str">
        <f t="shared" si="0"/>
        <v>/queue simple add   max-limit=5M/6M name="Ega31" parent="1.CLIEN RUMAHAN" queue=pcq-upload-default/pcq-download-default target=192.168.60.64</v>
      </c>
    </row>
    <row r="63" spans="1:18" ht="45" x14ac:dyDescent="0.25">
      <c r="A63" t="s">
        <v>79</v>
      </c>
      <c r="B63" t="s">
        <v>115</v>
      </c>
      <c r="C63" t="str">
        <f>IF('input clien rumahan static'!F67&gt;1,"burst-limit=","")</f>
        <v/>
      </c>
      <c r="D63" t="str">
        <f>UPPER('input clien rumahan static'!F67&amp;'input clien rumahan static'!L67&amp;'input clien rumahan static'!G67)</f>
        <v/>
      </c>
      <c r="E63" t="str">
        <f>IF('input clien rumahan static'!H67&gt;1," burst-time=","")</f>
        <v/>
      </c>
      <c r="F63" t="str">
        <f>LOWER('input clien rumahan static'!H67&amp;'input clien rumahan static'!M67&amp;'input clien rumahan static'!I67)</f>
        <v/>
      </c>
      <c r="G63" t="str">
        <f>IF('input clien rumahan static'!J67&gt;1," limit-at=","")</f>
        <v/>
      </c>
      <c r="H63" t="str">
        <f>UPPER('input clien rumahan static'!J67&amp;'input clien rumahan static'!N67&amp;'input clien rumahan static'!K67)</f>
        <v/>
      </c>
      <c r="I63" t="s">
        <v>107</v>
      </c>
      <c r="J63" t="str">
        <f>UPPER('input clien rumahan static'!D67&amp;'input clien rumahan static'!T67&amp;'input clien rumahan static'!E67)</f>
        <v>5M/6M</v>
      </c>
      <c r="K63" t="s">
        <v>98</v>
      </c>
      <c r="L63" t="str">
        <f>PROPER('input clien rumahan static'!C67)</f>
        <v>Rido32</v>
      </c>
      <c r="M63" t="s">
        <v>109</v>
      </c>
      <c r="N63" t="s">
        <v>108</v>
      </c>
      <c r="O63" t="str">
        <f>'input clien rumahan static'!O67&amp;'input clien rumahan static'!S67&amp;'input clien rumahan static'!P67&amp;'input clien rumahan static'!S67&amp;'input clien rumahan static'!Q67&amp;'input clien rumahan static'!S67&amp;'input clien rumahan static'!R67</f>
        <v>192.168.60.65</v>
      </c>
      <c r="Q63" s="37">
        <v>62</v>
      </c>
      <c r="R63" s="34" t="str">
        <f t="shared" si="0"/>
        <v>/queue simple add   max-limit=5M/6M name="Rido32" parent="1.CLIEN RUMAHAN" queue=pcq-upload-default/pcq-download-default target=192.168.60.65</v>
      </c>
    </row>
    <row r="64" spans="1:18" ht="45" x14ac:dyDescent="0.25">
      <c r="A64" t="s">
        <v>79</v>
      </c>
      <c r="B64" t="s">
        <v>115</v>
      </c>
      <c r="C64" t="str">
        <f>IF('input clien rumahan static'!F68&gt;1,"burst-limit=","")</f>
        <v/>
      </c>
      <c r="D64" t="str">
        <f>UPPER('input clien rumahan static'!F68&amp;'input clien rumahan static'!L68&amp;'input clien rumahan static'!G68)</f>
        <v/>
      </c>
      <c r="E64" t="str">
        <f>IF('input clien rumahan static'!H68&gt;1," burst-time=","")</f>
        <v/>
      </c>
      <c r="F64" t="str">
        <f>LOWER('input clien rumahan static'!H68&amp;'input clien rumahan static'!M68&amp;'input clien rumahan static'!I68)</f>
        <v/>
      </c>
      <c r="G64" t="str">
        <f>IF('input clien rumahan static'!J68&gt;1," limit-at=","")</f>
        <v/>
      </c>
      <c r="H64" t="str">
        <f>UPPER('input clien rumahan static'!J68&amp;'input clien rumahan static'!N68&amp;'input clien rumahan static'!K68)</f>
        <v/>
      </c>
      <c r="I64" t="s">
        <v>107</v>
      </c>
      <c r="J64" t="str">
        <f>UPPER('input clien rumahan static'!D68&amp;'input clien rumahan static'!T68&amp;'input clien rumahan static'!E68)</f>
        <v>5M/6M</v>
      </c>
      <c r="K64" t="s">
        <v>98</v>
      </c>
      <c r="L64" t="str">
        <f>PROPER('input clien rumahan static'!C68)</f>
        <v>Ega32</v>
      </c>
      <c r="M64" t="s">
        <v>109</v>
      </c>
      <c r="N64" t="s">
        <v>108</v>
      </c>
      <c r="O64" t="str">
        <f>'input clien rumahan static'!O68&amp;'input clien rumahan static'!S68&amp;'input clien rumahan static'!P68&amp;'input clien rumahan static'!S68&amp;'input clien rumahan static'!Q68&amp;'input clien rumahan static'!S68&amp;'input clien rumahan static'!R68</f>
        <v>192.168.60.66</v>
      </c>
      <c r="Q64" s="37">
        <v>63</v>
      </c>
      <c r="R64" s="34" t="str">
        <f t="shared" si="0"/>
        <v>/queue simple add   max-limit=5M/6M name="Ega32" parent="1.CLIEN RUMAHAN" queue=pcq-upload-default/pcq-download-default target=192.168.60.66</v>
      </c>
    </row>
    <row r="65" spans="1:18" ht="45" x14ac:dyDescent="0.25">
      <c r="A65" t="s">
        <v>79</v>
      </c>
      <c r="B65" t="s">
        <v>115</v>
      </c>
      <c r="C65" t="str">
        <f>IF('input clien rumahan static'!F69&gt;1,"burst-limit=","")</f>
        <v/>
      </c>
      <c r="D65" t="str">
        <f>UPPER('input clien rumahan static'!F69&amp;'input clien rumahan static'!L69&amp;'input clien rumahan static'!G69)</f>
        <v/>
      </c>
      <c r="E65" t="str">
        <f>IF('input clien rumahan static'!H69&gt;1," burst-time=","")</f>
        <v/>
      </c>
      <c r="F65" t="str">
        <f>LOWER('input clien rumahan static'!H69&amp;'input clien rumahan static'!M69&amp;'input clien rumahan static'!I69)</f>
        <v/>
      </c>
      <c r="G65" t="str">
        <f>IF('input clien rumahan static'!J69&gt;1," limit-at=","")</f>
        <v/>
      </c>
      <c r="H65" t="str">
        <f>UPPER('input clien rumahan static'!J69&amp;'input clien rumahan static'!N69&amp;'input clien rumahan static'!K69)</f>
        <v/>
      </c>
      <c r="I65" t="s">
        <v>107</v>
      </c>
      <c r="J65" t="str">
        <f>UPPER('input clien rumahan static'!D69&amp;'input clien rumahan static'!T69&amp;'input clien rumahan static'!E69)</f>
        <v>5M/6M</v>
      </c>
      <c r="K65" t="s">
        <v>98</v>
      </c>
      <c r="L65" t="str">
        <f>PROPER('input clien rumahan static'!C69)</f>
        <v>Rido33</v>
      </c>
      <c r="M65" t="s">
        <v>109</v>
      </c>
      <c r="N65" t="s">
        <v>108</v>
      </c>
      <c r="O65" t="str">
        <f>'input clien rumahan static'!O69&amp;'input clien rumahan static'!S69&amp;'input clien rumahan static'!P69&amp;'input clien rumahan static'!S69&amp;'input clien rumahan static'!Q69&amp;'input clien rumahan static'!S69&amp;'input clien rumahan static'!R69</f>
        <v>192.168.60.67</v>
      </c>
      <c r="Q65" s="37">
        <v>64</v>
      </c>
      <c r="R65" s="34" t="str">
        <f t="shared" si="0"/>
        <v>/queue simple add   max-limit=5M/6M name="Rido33" parent="1.CLIEN RUMAHAN" queue=pcq-upload-default/pcq-download-default target=192.168.60.67</v>
      </c>
    </row>
    <row r="66" spans="1:18" ht="45" x14ac:dyDescent="0.25">
      <c r="A66" t="s">
        <v>79</v>
      </c>
      <c r="B66" t="s">
        <v>115</v>
      </c>
      <c r="C66" t="str">
        <f>IF('input clien rumahan static'!F70&gt;1,"burst-limit=","")</f>
        <v/>
      </c>
      <c r="D66" t="str">
        <f>UPPER('input clien rumahan static'!F70&amp;'input clien rumahan static'!L70&amp;'input clien rumahan static'!G70)</f>
        <v/>
      </c>
      <c r="E66" t="str">
        <f>IF('input clien rumahan static'!H70&gt;1," burst-time=","")</f>
        <v/>
      </c>
      <c r="F66" t="str">
        <f>LOWER('input clien rumahan static'!H70&amp;'input clien rumahan static'!M70&amp;'input clien rumahan static'!I70)</f>
        <v/>
      </c>
      <c r="G66" t="str">
        <f>IF('input clien rumahan static'!J70&gt;1," limit-at=","")</f>
        <v/>
      </c>
      <c r="H66" t="str">
        <f>UPPER('input clien rumahan static'!J70&amp;'input clien rumahan static'!N70&amp;'input clien rumahan static'!K70)</f>
        <v/>
      </c>
      <c r="I66" t="s">
        <v>107</v>
      </c>
      <c r="J66" t="str">
        <f>UPPER('input clien rumahan static'!D70&amp;'input clien rumahan static'!T70&amp;'input clien rumahan static'!E70)</f>
        <v>5M/6M</v>
      </c>
      <c r="K66" t="s">
        <v>98</v>
      </c>
      <c r="L66" t="str">
        <f>PROPER('input clien rumahan static'!C70)</f>
        <v>Ega33</v>
      </c>
      <c r="M66" t="s">
        <v>109</v>
      </c>
      <c r="N66" t="s">
        <v>108</v>
      </c>
      <c r="O66" t="str">
        <f>'input clien rumahan static'!O70&amp;'input clien rumahan static'!S70&amp;'input clien rumahan static'!P70&amp;'input clien rumahan static'!S70&amp;'input clien rumahan static'!Q70&amp;'input clien rumahan static'!S70&amp;'input clien rumahan static'!R70</f>
        <v>192.168.60.68</v>
      </c>
      <c r="Q66" s="37">
        <v>65</v>
      </c>
      <c r="R66" s="34" t="str">
        <f t="shared" si="0"/>
        <v>/queue simple add   max-limit=5M/6M name="Ega33" parent="1.CLIEN RUMAHAN" queue=pcq-upload-default/pcq-download-default target=192.168.60.68</v>
      </c>
    </row>
    <row r="67" spans="1:18" ht="45" x14ac:dyDescent="0.25">
      <c r="A67" t="s">
        <v>79</v>
      </c>
      <c r="B67" t="s">
        <v>115</v>
      </c>
      <c r="C67" t="str">
        <f>IF('input clien rumahan static'!F71&gt;1,"burst-limit=","")</f>
        <v/>
      </c>
      <c r="D67" t="str">
        <f>UPPER('input clien rumahan static'!F71&amp;'input clien rumahan static'!L71&amp;'input clien rumahan static'!G71)</f>
        <v/>
      </c>
      <c r="E67" t="str">
        <f>IF('input clien rumahan static'!H71&gt;1," burst-time=","")</f>
        <v/>
      </c>
      <c r="F67" t="str">
        <f>LOWER('input clien rumahan static'!H71&amp;'input clien rumahan static'!M71&amp;'input clien rumahan static'!I71)</f>
        <v/>
      </c>
      <c r="G67" t="str">
        <f>IF('input clien rumahan static'!J71&gt;1," limit-at=","")</f>
        <v/>
      </c>
      <c r="H67" t="str">
        <f>UPPER('input clien rumahan static'!J71&amp;'input clien rumahan static'!N71&amp;'input clien rumahan static'!K71)</f>
        <v/>
      </c>
      <c r="I67" t="s">
        <v>107</v>
      </c>
      <c r="J67" t="str">
        <f>UPPER('input clien rumahan static'!D71&amp;'input clien rumahan static'!T71&amp;'input clien rumahan static'!E71)</f>
        <v>5M/6M</v>
      </c>
      <c r="K67" t="s">
        <v>98</v>
      </c>
      <c r="L67" t="str">
        <f>PROPER('input clien rumahan static'!C71)</f>
        <v>Rido34</v>
      </c>
      <c r="M67" t="s">
        <v>109</v>
      </c>
      <c r="N67" t="s">
        <v>108</v>
      </c>
      <c r="O67" t="str">
        <f>'input clien rumahan static'!O71&amp;'input clien rumahan static'!S71&amp;'input clien rumahan static'!P71&amp;'input clien rumahan static'!S71&amp;'input clien rumahan static'!Q71&amp;'input clien rumahan static'!S71&amp;'input clien rumahan static'!R71</f>
        <v>192.168.60.69</v>
      </c>
      <c r="Q67" s="37">
        <v>66</v>
      </c>
      <c r="R67" s="34" t="str">
        <f t="shared" ref="R67:R101" si="1">A67&amp;B67&amp;C67&amp;D67&amp;E67&amp;F67&amp;G67&amp;H67&amp;I67&amp;J67&amp;K67&amp;L67&amp;M67&amp;N67&amp;O67</f>
        <v>/queue simple add   max-limit=5M/6M name="Rido34" parent="1.CLIEN RUMAHAN" queue=pcq-upload-default/pcq-download-default target=192.168.60.69</v>
      </c>
    </row>
    <row r="68" spans="1:18" ht="45" x14ac:dyDescent="0.25">
      <c r="A68" t="s">
        <v>79</v>
      </c>
      <c r="B68" t="s">
        <v>115</v>
      </c>
      <c r="C68" t="str">
        <f>IF('input clien rumahan static'!F72&gt;1,"burst-limit=","")</f>
        <v/>
      </c>
      <c r="D68" t="str">
        <f>UPPER('input clien rumahan static'!F72&amp;'input clien rumahan static'!L72&amp;'input clien rumahan static'!G72)</f>
        <v/>
      </c>
      <c r="E68" t="str">
        <f>IF('input clien rumahan static'!H72&gt;1," burst-time=","")</f>
        <v/>
      </c>
      <c r="F68" t="str">
        <f>LOWER('input clien rumahan static'!H72&amp;'input clien rumahan static'!M72&amp;'input clien rumahan static'!I72)</f>
        <v/>
      </c>
      <c r="G68" t="str">
        <f>IF('input clien rumahan static'!J72&gt;1," limit-at=","")</f>
        <v/>
      </c>
      <c r="H68" t="str">
        <f>UPPER('input clien rumahan static'!J72&amp;'input clien rumahan static'!N72&amp;'input clien rumahan static'!K72)</f>
        <v/>
      </c>
      <c r="I68" t="s">
        <v>107</v>
      </c>
      <c r="J68" t="str">
        <f>UPPER('input clien rumahan static'!D72&amp;'input clien rumahan static'!T72&amp;'input clien rumahan static'!E72)</f>
        <v>5M/6M</v>
      </c>
      <c r="K68" t="s">
        <v>98</v>
      </c>
      <c r="L68" t="str">
        <f>PROPER('input clien rumahan static'!C72)</f>
        <v>Ega34</v>
      </c>
      <c r="M68" t="s">
        <v>109</v>
      </c>
      <c r="N68" t="s">
        <v>108</v>
      </c>
      <c r="O68" t="str">
        <f>'input clien rumahan static'!O72&amp;'input clien rumahan static'!S72&amp;'input clien rumahan static'!P72&amp;'input clien rumahan static'!S72&amp;'input clien rumahan static'!Q72&amp;'input clien rumahan static'!S72&amp;'input clien rumahan static'!R72</f>
        <v>192.168.60.70</v>
      </c>
      <c r="Q68" s="37">
        <v>67</v>
      </c>
      <c r="R68" s="34" t="str">
        <f t="shared" si="1"/>
        <v>/queue simple add   max-limit=5M/6M name="Ega34" parent="1.CLIEN RUMAHAN" queue=pcq-upload-default/pcq-download-default target=192.168.60.70</v>
      </c>
    </row>
    <row r="69" spans="1:18" ht="45" x14ac:dyDescent="0.25">
      <c r="A69" t="s">
        <v>79</v>
      </c>
      <c r="B69" t="s">
        <v>115</v>
      </c>
      <c r="C69" t="str">
        <f>IF('input clien rumahan static'!F73&gt;1,"burst-limit=","")</f>
        <v/>
      </c>
      <c r="D69" t="str">
        <f>UPPER('input clien rumahan static'!F73&amp;'input clien rumahan static'!L73&amp;'input clien rumahan static'!G73)</f>
        <v/>
      </c>
      <c r="E69" t="str">
        <f>IF('input clien rumahan static'!H73&gt;1," burst-time=","")</f>
        <v/>
      </c>
      <c r="F69" t="str">
        <f>LOWER('input clien rumahan static'!H73&amp;'input clien rumahan static'!M73&amp;'input clien rumahan static'!I73)</f>
        <v/>
      </c>
      <c r="G69" t="str">
        <f>IF('input clien rumahan static'!J73&gt;1," limit-at=","")</f>
        <v/>
      </c>
      <c r="H69" t="str">
        <f>UPPER('input clien rumahan static'!J73&amp;'input clien rumahan static'!N73&amp;'input clien rumahan static'!K73)</f>
        <v/>
      </c>
      <c r="I69" t="s">
        <v>107</v>
      </c>
      <c r="J69" t="str">
        <f>UPPER('input clien rumahan static'!D73&amp;'input clien rumahan static'!T73&amp;'input clien rumahan static'!E73)</f>
        <v>5M/6M</v>
      </c>
      <c r="K69" t="s">
        <v>98</v>
      </c>
      <c r="L69" t="str">
        <f>PROPER('input clien rumahan static'!C73)</f>
        <v>Rido35</v>
      </c>
      <c r="M69" t="s">
        <v>109</v>
      </c>
      <c r="N69" t="s">
        <v>108</v>
      </c>
      <c r="O69" t="str">
        <f>'input clien rumahan static'!O73&amp;'input clien rumahan static'!S73&amp;'input clien rumahan static'!P73&amp;'input clien rumahan static'!S73&amp;'input clien rumahan static'!Q73&amp;'input clien rumahan static'!S73&amp;'input clien rumahan static'!R73</f>
        <v>192.168.60.71</v>
      </c>
      <c r="Q69" s="37">
        <v>68</v>
      </c>
      <c r="R69" s="34" t="str">
        <f t="shared" si="1"/>
        <v>/queue simple add   max-limit=5M/6M name="Rido35" parent="1.CLIEN RUMAHAN" queue=pcq-upload-default/pcq-download-default target=192.168.60.71</v>
      </c>
    </row>
    <row r="70" spans="1:18" ht="45" x14ac:dyDescent="0.25">
      <c r="A70" t="s">
        <v>79</v>
      </c>
      <c r="B70" t="s">
        <v>115</v>
      </c>
      <c r="C70" t="str">
        <f>IF('input clien rumahan static'!F74&gt;1,"burst-limit=","")</f>
        <v/>
      </c>
      <c r="D70" t="str">
        <f>UPPER('input clien rumahan static'!F74&amp;'input clien rumahan static'!L74&amp;'input clien rumahan static'!G74)</f>
        <v/>
      </c>
      <c r="E70" t="str">
        <f>IF('input clien rumahan static'!H74&gt;1," burst-time=","")</f>
        <v/>
      </c>
      <c r="F70" t="str">
        <f>LOWER('input clien rumahan static'!H74&amp;'input clien rumahan static'!M74&amp;'input clien rumahan static'!I74)</f>
        <v/>
      </c>
      <c r="G70" t="str">
        <f>IF('input clien rumahan static'!J74&gt;1," limit-at=","")</f>
        <v/>
      </c>
      <c r="H70" t="str">
        <f>UPPER('input clien rumahan static'!J74&amp;'input clien rumahan static'!N74&amp;'input clien rumahan static'!K74)</f>
        <v/>
      </c>
      <c r="I70" t="s">
        <v>107</v>
      </c>
      <c r="J70" t="str">
        <f>UPPER('input clien rumahan static'!D74&amp;'input clien rumahan static'!T74&amp;'input clien rumahan static'!E74)</f>
        <v>5M/6M</v>
      </c>
      <c r="K70" t="s">
        <v>98</v>
      </c>
      <c r="L70" t="str">
        <f>PROPER('input clien rumahan static'!C74)</f>
        <v>Ega35</v>
      </c>
      <c r="M70" t="s">
        <v>109</v>
      </c>
      <c r="N70" t="s">
        <v>108</v>
      </c>
      <c r="O70" t="str">
        <f>'input clien rumahan static'!O74&amp;'input clien rumahan static'!S74&amp;'input clien rumahan static'!P74&amp;'input clien rumahan static'!S74&amp;'input clien rumahan static'!Q74&amp;'input clien rumahan static'!S74&amp;'input clien rumahan static'!R74</f>
        <v>192.168.60.72</v>
      </c>
      <c r="Q70" s="37">
        <v>69</v>
      </c>
      <c r="R70" s="34" t="str">
        <f t="shared" si="1"/>
        <v>/queue simple add   max-limit=5M/6M name="Ega35" parent="1.CLIEN RUMAHAN" queue=pcq-upload-default/pcq-download-default target=192.168.60.72</v>
      </c>
    </row>
    <row r="71" spans="1:18" ht="45" x14ac:dyDescent="0.25">
      <c r="A71" t="s">
        <v>79</v>
      </c>
      <c r="B71" t="s">
        <v>115</v>
      </c>
      <c r="C71" t="str">
        <f>IF('input clien rumahan static'!F75&gt;1,"burst-limit=","")</f>
        <v/>
      </c>
      <c r="D71" t="str">
        <f>UPPER('input clien rumahan static'!F75&amp;'input clien rumahan static'!L75&amp;'input clien rumahan static'!G75)</f>
        <v/>
      </c>
      <c r="E71" t="str">
        <f>IF('input clien rumahan static'!H75&gt;1," burst-time=","")</f>
        <v/>
      </c>
      <c r="F71" t="str">
        <f>LOWER('input clien rumahan static'!H75&amp;'input clien rumahan static'!M75&amp;'input clien rumahan static'!I75)</f>
        <v/>
      </c>
      <c r="G71" t="str">
        <f>IF('input clien rumahan static'!J75&gt;1," limit-at=","")</f>
        <v/>
      </c>
      <c r="H71" t="str">
        <f>UPPER('input clien rumahan static'!J75&amp;'input clien rumahan static'!N75&amp;'input clien rumahan static'!K75)</f>
        <v/>
      </c>
      <c r="I71" t="s">
        <v>107</v>
      </c>
      <c r="J71" t="str">
        <f>UPPER('input clien rumahan static'!D75&amp;'input clien rumahan static'!T75&amp;'input clien rumahan static'!E75)</f>
        <v>5M/6M</v>
      </c>
      <c r="K71" t="s">
        <v>98</v>
      </c>
      <c r="L71" t="str">
        <f>PROPER('input clien rumahan static'!C75)</f>
        <v>Rido36</v>
      </c>
      <c r="M71" t="s">
        <v>109</v>
      </c>
      <c r="N71" t="s">
        <v>108</v>
      </c>
      <c r="O71" t="str">
        <f>'input clien rumahan static'!O75&amp;'input clien rumahan static'!S75&amp;'input clien rumahan static'!P75&amp;'input clien rumahan static'!S75&amp;'input clien rumahan static'!Q75&amp;'input clien rumahan static'!S75&amp;'input clien rumahan static'!R75</f>
        <v>192.168.60.73</v>
      </c>
      <c r="Q71" s="37">
        <v>70</v>
      </c>
      <c r="R71" s="34" t="str">
        <f t="shared" si="1"/>
        <v>/queue simple add   max-limit=5M/6M name="Rido36" parent="1.CLIEN RUMAHAN" queue=pcq-upload-default/pcq-download-default target=192.168.60.73</v>
      </c>
    </row>
    <row r="72" spans="1:18" ht="45" x14ac:dyDescent="0.25">
      <c r="A72" t="s">
        <v>79</v>
      </c>
      <c r="B72" t="s">
        <v>115</v>
      </c>
      <c r="C72" t="str">
        <f>IF('input clien rumahan static'!F76&gt;1,"burst-limit=","")</f>
        <v/>
      </c>
      <c r="D72" t="str">
        <f>UPPER('input clien rumahan static'!F76&amp;'input clien rumahan static'!L76&amp;'input clien rumahan static'!G76)</f>
        <v/>
      </c>
      <c r="E72" t="str">
        <f>IF('input clien rumahan static'!H76&gt;1," burst-time=","")</f>
        <v/>
      </c>
      <c r="F72" t="str">
        <f>LOWER('input clien rumahan static'!H76&amp;'input clien rumahan static'!M76&amp;'input clien rumahan static'!I76)</f>
        <v/>
      </c>
      <c r="G72" t="str">
        <f>IF('input clien rumahan static'!J76&gt;1," limit-at=","")</f>
        <v/>
      </c>
      <c r="H72" t="str">
        <f>UPPER('input clien rumahan static'!J76&amp;'input clien rumahan static'!N76&amp;'input clien rumahan static'!K76)</f>
        <v/>
      </c>
      <c r="I72" t="s">
        <v>107</v>
      </c>
      <c r="J72" t="str">
        <f>UPPER('input clien rumahan static'!D76&amp;'input clien rumahan static'!T76&amp;'input clien rumahan static'!E76)</f>
        <v>5M/6M</v>
      </c>
      <c r="K72" t="s">
        <v>98</v>
      </c>
      <c r="L72" t="str">
        <f>PROPER('input clien rumahan static'!C76)</f>
        <v>Ega36</v>
      </c>
      <c r="M72" t="s">
        <v>109</v>
      </c>
      <c r="N72" t="s">
        <v>108</v>
      </c>
      <c r="O72" t="str">
        <f>'input clien rumahan static'!O76&amp;'input clien rumahan static'!S76&amp;'input clien rumahan static'!P76&amp;'input clien rumahan static'!S76&amp;'input clien rumahan static'!Q76&amp;'input clien rumahan static'!S76&amp;'input clien rumahan static'!R76</f>
        <v>192.168.60.74</v>
      </c>
      <c r="Q72" s="37">
        <v>71</v>
      </c>
      <c r="R72" s="34" t="str">
        <f t="shared" si="1"/>
        <v>/queue simple add   max-limit=5M/6M name="Ega36" parent="1.CLIEN RUMAHAN" queue=pcq-upload-default/pcq-download-default target=192.168.60.74</v>
      </c>
    </row>
    <row r="73" spans="1:18" ht="45" x14ac:dyDescent="0.25">
      <c r="A73" t="s">
        <v>79</v>
      </c>
      <c r="B73" t="s">
        <v>115</v>
      </c>
      <c r="C73" t="str">
        <f>IF('input clien rumahan static'!F77&gt;1,"burst-limit=","")</f>
        <v/>
      </c>
      <c r="D73" t="str">
        <f>UPPER('input clien rumahan static'!F77&amp;'input clien rumahan static'!L77&amp;'input clien rumahan static'!G77)</f>
        <v/>
      </c>
      <c r="E73" t="str">
        <f>IF('input clien rumahan static'!H77&gt;1," burst-time=","")</f>
        <v/>
      </c>
      <c r="F73" t="str">
        <f>LOWER('input clien rumahan static'!H77&amp;'input clien rumahan static'!M77&amp;'input clien rumahan static'!I77)</f>
        <v/>
      </c>
      <c r="G73" t="str">
        <f>IF('input clien rumahan static'!J77&gt;1," limit-at=","")</f>
        <v/>
      </c>
      <c r="H73" t="str">
        <f>UPPER('input clien rumahan static'!J77&amp;'input clien rumahan static'!N77&amp;'input clien rumahan static'!K77)</f>
        <v/>
      </c>
      <c r="I73" t="s">
        <v>107</v>
      </c>
      <c r="J73" t="str">
        <f>UPPER('input clien rumahan static'!D77&amp;'input clien rumahan static'!T77&amp;'input clien rumahan static'!E77)</f>
        <v>5M/6M</v>
      </c>
      <c r="K73" t="s">
        <v>98</v>
      </c>
      <c r="L73" t="str">
        <f>PROPER('input clien rumahan static'!C77)</f>
        <v>Rido37</v>
      </c>
      <c r="M73" t="s">
        <v>109</v>
      </c>
      <c r="N73" t="s">
        <v>108</v>
      </c>
      <c r="O73" t="str">
        <f>'input clien rumahan static'!O77&amp;'input clien rumahan static'!S77&amp;'input clien rumahan static'!P77&amp;'input clien rumahan static'!S77&amp;'input clien rumahan static'!Q77&amp;'input clien rumahan static'!S77&amp;'input clien rumahan static'!R77</f>
        <v>192.168.60.75</v>
      </c>
      <c r="Q73" s="37">
        <v>72</v>
      </c>
      <c r="R73" s="34" t="str">
        <f t="shared" si="1"/>
        <v>/queue simple add   max-limit=5M/6M name="Rido37" parent="1.CLIEN RUMAHAN" queue=pcq-upload-default/pcq-download-default target=192.168.60.75</v>
      </c>
    </row>
    <row r="74" spans="1:18" ht="45" x14ac:dyDescent="0.25">
      <c r="A74" t="s">
        <v>79</v>
      </c>
      <c r="B74" t="s">
        <v>115</v>
      </c>
      <c r="C74" t="str">
        <f>IF('input clien rumahan static'!F78&gt;1,"burst-limit=","")</f>
        <v/>
      </c>
      <c r="D74" t="str">
        <f>UPPER('input clien rumahan static'!F78&amp;'input clien rumahan static'!L78&amp;'input clien rumahan static'!G78)</f>
        <v/>
      </c>
      <c r="E74" t="str">
        <f>IF('input clien rumahan static'!H78&gt;1," burst-time=","")</f>
        <v/>
      </c>
      <c r="F74" t="str">
        <f>LOWER('input clien rumahan static'!H78&amp;'input clien rumahan static'!M78&amp;'input clien rumahan static'!I78)</f>
        <v/>
      </c>
      <c r="G74" t="str">
        <f>IF('input clien rumahan static'!J78&gt;1," limit-at=","")</f>
        <v/>
      </c>
      <c r="H74" t="str">
        <f>UPPER('input clien rumahan static'!J78&amp;'input clien rumahan static'!N78&amp;'input clien rumahan static'!K78)</f>
        <v/>
      </c>
      <c r="I74" t="s">
        <v>107</v>
      </c>
      <c r="J74" t="str">
        <f>UPPER('input clien rumahan static'!D78&amp;'input clien rumahan static'!T78&amp;'input clien rumahan static'!E78)</f>
        <v>5M/6M</v>
      </c>
      <c r="K74" t="s">
        <v>98</v>
      </c>
      <c r="L74" t="str">
        <f>PROPER('input clien rumahan static'!C78)</f>
        <v>Ega37</v>
      </c>
      <c r="M74" t="s">
        <v>109</v>
      </c>
      <c r="N74" t="s">
        <v>108</v>
      </c>
      <c r="O74" t="str">
        <f>'input clien rumahan static'!O78&amp;'input clien rumahan static'!S78&amp;'input clien rumahan static'!P78&amp;'input clien rumahan static'!S78&amp;'input clien rumahan static'!Q78&amp;'input clien rumahan static'!S78&amp;'input clien rumahan static'!R78</f>
        <v>192.168.60.76</v>
      </c>
      <c r="Q74" s="37">
        <v>73</v>
      </c>
      <c r="R74" s="34" t="str">
        <f t="shared" si="1"/>
        <v>/queue simple add   max-limit=5M/6M name="Ega37" parent="1.CLIEN RUMAHAN" queue=pcq-upload-default/pcq-download-default target=192.168.60.76</v>
      </c>
    </row>
    <row r="75" spans="1:18" ht="45" x14ac:dyDescent="0.25">
      <c r="A75" t="s">
        <v>79</v>
      </c>
      <c r="B75" t="s">
        <v>115</v>
      </c>
      <c r="C75" t="str">
        <f>IF('input clien rumahan static'!F79&gt;1,"burst-limit=","")</f>
        <v/>
      </c>
      <c r="D75" t="str">
        <f>UPPER('input clien rumahan static'!F79&amp;'input clien rumahan static'!L79&amp;'input clien rumahan static'!G79)</f>
        <v/>
      </c>
      <c r="E75" t="str">
        <f>IF('input clien rumahan static'!H79&gt;1," burst-time=","")</f>
        <v/>
      </c>
      <c r="F75" t="str">
        <f>LOWER('input clien rumahan static'!H79&amp;'input clien rumahan static'!M79&amp;'input clien rumahan static'!I79)</f>
        <v/>
      </c>
      <c r="G75" t="str">
        <f>IF('input clien rumahan static'!J79&gt;1," limit-at=","")</f>
        <v/>
      </c>
      <c r="H75" t="str">
        <f>UPPER('input clien rumahan static'!J79&amp;'input clien rumahan static'!N79&amp;'input clien rumahan static'!K79)</f>
        <v/>
      </c>
      <c r="I75" t="s">
        <v>107</v>
      </c>
      <c r="J75" t="str">
        <f>UPPER('input clien rumahan static'!D79&amp;'input clien rumahan static'!T79&amp;'input clien rumahan static'!E79)</f>
        <v>5M/6M</v>
      </c>
      <c r="K75" t="s">
        <v>98</v>
      </c>
      <c r="L75" t="str">
        <f>PROPER('input clien rumahan static'!C79)</f>
        <v>Rido38</v>
      </c>
      <c r="M75" t="s">
        <v>109</v>
      </c>
      <c r="N75" t="s">
        <v>108</v>
      </c>
      <c r="O75" t="str">
        <f>'input clien rumahan static'!O79&amp;'input clien rumahan static'!S79&amp;'input clien rumahan static'!P79&amp;'input clien rumahan static'!S79&amp;'input clien rumahan static'!Q79&amp;'input clien rumahan static'!S79&amp;'input clien rumahan static'!R79</f>
        <v>192.168.60.77</v>
      </c>
      <c r="Q75" s="37">
        <v>74</v>
      </c>
      <c r="R75" s="34" t="str">
        <f t="shared" si="1"/>
        <v>/queue simple add   max-limit=5M/6M name="Rido38" parent="1.CLIEN RUMAHAN" queue=pcq-upload-default/pcq-download-default target=192.168.60.77</v>
      </c>
    </row>
    <row r="76" spans="1:18" ht="45" x14ac:dyDescent="0.25">
      <c r="A76" t="s">
        <v>79</v>
      </c>
      <c r="B76" t="s">
        <v>115</v>
      </c>
      <c r="C76" t="str">
        <f>IF('input clien rumahan static'!F80&gt;1,"burst-limit=","")</f>
        <v/>
      </c>
      <c r="D76" t="str">
        <f>UPPER('input clien rumahan static'!F80&amp;'input clien rumahan static'!L80&amp;'input clien rumahan static'!G80)</f>
        <v/>
      </c>
      <c r="E76" t="str">
        <f>IF('input clien rumahan static'!H80&gt;1," burst-time=","")</f>
        <v/>
      </c>
      <c r="F76" t="str">
        <f>LOWER('input clien rumahan static'!H80&amp;'input clien rumahan static'!M80&amp;'input clien rumahan static'!I80)</f>
        <v/>
      </c>
      <c r="G76" t="str">
        <f>IF('input clien rumahan static'!J80&gt;1," limit-at=","")</f>
        <v/>
      </c>
      <c r="H76" t="str">
        <f>UPPER('input clien rumahan static'!J80&amp;'input clien rumahan static'!N80&amp;'input clien rumahan static'!K80)</f>
        <v/>
      </c>
      <c r="I76" t="s">
        <v>107</v>
      </c>
      <c r="J76" t="str">
        <f>UPPER('input clien rumahan static'!D80&amp;'input clien rumahan static'!T80&amp;'input clien rumahan static'!E80)</f>
        <v>5M/6M</v>
      </c>
      <c r="K76" t="s">
        <v>98</v>
      </c>
      <c r="L76" t="str">
        <f>PROPER('input clien rumahan static'!C80)</f>
        <v>Ega38</v>
      </c>
      <c r="M76" t="s">
        <v>109</v>
      </c>
      <c r="N76" t="s">
        <v>108</v>
      </c>
      <c r="O76" t="str">
        <f>'input clien rumahan static'!O80&amp;'input clien rumahan static'!S80&amp;'input clien rumahan static'!P80&amp;'input clien rumahan static'!S80&amp;'input clien rumahan static'!Q80&amp;'input clien rumahan static'!S80&amp;'input clien rumahan static'!R80</f>
        <v>192.168.60.78</v>
      </c>
      <c r="Q76" s="37">
        <v>75</v>
      </c>
      <c r="R76" s="34" t="str">
        <f t="shared" si="1"/>
        <v>/queue simple add   max-limit=5M/6M name="Ega38" parent="1.CLIEN RUMAHAN" queue=pcq-upload-default/pcq-download-default target=192.168.60.78</v>
      </c>
    </row>
    <row r="77" spans="1:18" ht="45" x14ac:dyDescent="0.25">
      <c r="A77" t="s">
        <v>79</v>
      </c>
      <c r="B77" t="s">
        <v>115</v>
      </c>
      <c r="C77" t="str">
        <f>IF('input clien rumahan static'!F81&gt;1,"burst-limit=","")</f>
        <v/>
      </c>
      <c r="D77" t="str">
        <f>UPPER('input clien rumahan static'!F81&amp;'input clien rumahan static'!L81&amp;'input clien rumahan static'!G81)</f>
        <v/>
      </c>
      <c r="E77" t="str">
        <f>IF('input clien rumahan static'!H81&gt;1," burst-time=","")</f>
        <v/>
      </c>
      <c r="F77" t="str">
        <f>LOWER('input clien rumahan static'!H81&amp;'input clien rumahan static'!M81&amp;'input clien rumahan static'!I81)</f>
        <v/>
      </c>
      <c r="G77" t="str">
        <f>IF('input clien rumahan static'!J81&gt;1," limit-at=","")</f>
        <v/>
      </c>
      <c r="H77" t="str">
        <f>UPPER('input clien rumahan static'!J81&amp;'input clien rumahan static'!N81&amp;'input clien rumahan static'!K81)</f>
        <v/>
      </c>
      <c r="I77" t="s">
        <v>107</v>
      </c>
      <c r="J77" t="str">
        <f>UPPER('input clien rumahan static'!D81&amp;'input clien rumahan static'!T81&amp;'input clien rumahan static'!E81)</f>
        <v>5M/6M</v>
      </c>
      <c r="K77" t="s">
        <v>98</v>
      </c>
      <c r="L77" t="str">
        <f>PROPER('input clien rumahan static'!C81)</f>
        <v>Rido39</v>
      </c>
      <c r="M77" t="s">
        <v>109</v>
      </c>
      <c r="N77" t="s">
        <v>108</v>
      </c>
      <c r="O77" t="str">
        <f>'input clien rumahan static'!O81&amp;'input clien rumahan static'!S81&amp;'input clien rumahan static'!P81&amp;'input clien rumahan static'!S81&amp;'input clien rumahan static'!Q81&amp;'input clien rumahan static'!S81&amp;'input clien rumahan static'!R81</f>
        <v>192.168.60.79</v>
      </c>
      <c r="Q77" s="37">
        <v>76</v>
      </c>
      <c r="R77" s="34" t="str">
        <f t="shared" si="1"/>
        <v>/queue simple add   max-limit=5M/6M name="Rido39" parent="1.CLIEN RUMAHAN" queue=pcq-upload-default/pcq-download-default target=192.168.60.79</v>
      </c>
    </row>
    <row r="78" spans="1:18" ht="45" x14ac:dyDescent="0.25">
      <c r="A78" t="s">
        <v>79</v>
      </c>
      <c r="B78" t="s">
        <v>115</v>
      </c>
      <c r="C78" t="str">
        <f>IF('input clien rumahan static'!F82&gt;1,"burst-limit=","")</f>
        <v/>
      </c>
      <c r="D78" t="str">
        <f>UPPER('input clien rumahan static'!F82&amp;'input clien rumahan static'!L82&amp;'input clien rumahan static'!G82)</f>
        <v/>
      </c>
      <c r="E78" t="str">
        <f>IF('input clien rumahan static'!H82&gt;1," burst-time=","")</f>
        <v/>
      </c>
      <c r="F78" t="str">
        <f>LOWER('input clien rumahan static'!H82&amp;'input clien rumahan static'!M82&amp;'input clien rumahan static'!I82)</f>
        <v/>
      </c>
      <c r="G78" t="str">
        <f>IF('input clien rumahan static'!J82&gt;1," limit-at=","")</f>
        <v/>
      </c>
      <c r="H78" t="str">
        <f>UPPER('input clien rumahan static'!J82&amp;'input clien rumahan static'!N82&amp;'input clien rumahan static'!K82)</f>
        <v/>
      </c>
      <c r="I78" t="s">
        <v>107</v>
      </c>
      <c r="J78" t="str">
        <f>UPPER('input clien rumahan static'!D82&amp;'input clien rumahan static'!T82&amp;'input clien rumahan static'!E82)</f>
        <v>5M/6M</v>
      </c>
      <c r="K78" t="s">
        <v>98</v>
      </c>
      <c r="L78" t="str">
        <f>PROPER('input clien rumahan static'!C82)</f>
        <v>Ega39</v>
      </c>
      <c r="M78" t="s">
        <v>109</v>
      </c>
      <c r="N78" t="s">
        <v>108</v>
      </c>
      <c r="O78" t="str">
        <f>'input clien rumahan static'!O82&amp;'input clien rumahan static'!S82&amp;'input clien rumahan static'!P82&amp;'input clien rumahan static'!S82&amp;'input clien rumahan static'!Q82&amp;'input clien rumahan static'!S82&amp;'input clien rumahan static'!R82</f>
        <v>192.168.60.80</v>
      </c>
      <c r="Q78" s="37">
        <v>77</v>
      </c>
      <c r="R78" s="34" t="str">
        <f t="shared" si="1"/>
        <v>/queue simple add   max-limit=5M/6M name="Ega39" parent="1.CLIEN RUMAHAN" queue=pcq-upload-default/pcq-download-default target=192.168.60.80</v>
      </c>
    </row>
    <row r="79" spans="1:18" ht="45" x14ac:dyDescent="0.25">
      <c r="A79" t="s">
        <v>79</v>
      </c>
      <c r="B79" t="s">
        <v>115</v>
      </c>
      <c r="C79" t="str">
        <f>IF('input clien rumahan static'!F83&gt;1,"burst-limit=","")</f>
        <v/>
      </c>
      <c r="D79" t="str">
        <f>UPPER('input clien rumahan static'!F83&amp;'input clien rumahan static'!L83&amp;'input clien rumahan static'!G83)</f>
        <v/>
      </c>
      <c r="E79" t="str">
        <f>IF('input clien rumahan static'!H83&gt;1," burst-time=","")</f>
        <v/>
      </c>
      <c r="F79" t="str">
        <f>LOWER('input clien rumahan static'!H83&amp;'input clien rumahan static'!M83&amp;'input clien rumahan static'!I83)</f>
        <v/>
      </c>
      <c r="G79" t="str">
        <f>IF('input clien rumahan static'!J83&gt;1," limit-at=","")</f>
        <v/>
      </c>
      <c r="H79" t="str">
        <f>UPPER('input clien rumahan static'!J83&amp;'input clien rumahan static'!N83&amp;'input clien rumahan static'!K83)</f>
        <v/>
      </c>
      <c r="I79" t="s">
        <v>107</v>
      </c>
      <c r="J79" t="str">
        <f>UPPER('input clien rumahan static'!D83&amp;'input clien rumahan static'!T83&amp;'input clien rumahan static'!E83)</f>
        <v>5M/6M</v>
      </c>
      <c r="K79" t="s">
        <v>98</v>
      </c>
      <c r="L79" t="str">
        <f>PROPER('input clien rumahan static'!C83)</f>
        <v>Rido40</v>
      </c>
      <c r="M79" t="s">
        <v>109</v>
      </c>
      <c r="N79" t="s">
        <v>108</v>
      </c>
      <c r="O79" t="str">
        <f>'input clien rumahan static'!O83&amp;'input clien rumahan static'!S83&amp;'input clien rumahan static'!P83&amp;'input clien rumahan static'!S83&amp;'input clien rumahan static'!Q83&amp;'input clien rumahan static'!S83&amp;'input clien rumahan static'!R83</f>
        <v>192.168.60.81</v>
      </c>
      <c r="Q79" s="37">
        <v>78</v>
      </c>
      <c r="R79" s="34" t="str">
        <f t="shared" si="1"/>
        <v>/queue simple add   max-limit=5M/6M name="Rido40" parent="1.CLIEN RUMAHAN" queue=pcq-upload-default/pcq-download-default target=192.168.60.81</v>
      </c>
    </row>
    <row r="80" spans="1:18" ht="45" x14ac:dyDescent="0.25">
      <c r="A80" t="s">
        <v>79</v>
      </c>
      <c r="B80" t="s">
        <v>115</v>
      </c>
      <c r="C80" t="str">
        <f>IF('input clien rumahan static'!F84&gt;1,"burst-limit=","")</f>
        <v/>
      </c>
      <c r="D80" t="str">
        <f>UPPER('input clien rumahan static'!F84&amp;'input clien rumahan static'!L84&amp;'input clien rumahan static'!G84)</f>
        <v/>
      </c>
      <c r="E80" t="str">
        <f>IF('input clien rumahan static'!H84&gt;1," burst-time=","")</f>
        <v/>
      </c>
      <c r="F80" t="str">
        <f>LOWER('input clien rumahan static'!H84&amp;'input clien rumahan static'!M84&amp;'input clien rumahan static'!I84)</f>
        <v/>
      </c>
      <c r="G80" t="str">
        <f>IF('input clien rumahan static'!J84&gt;1," limit-at=","")</f>
        <v/>
      </c>
      <c r="H80" t="str">
        <f>UPPER('input clien rumahan static'!J84&amp;'input clien rumahan static'!N84&amp;'input clien rumahan static'!K84)</f>
        <v/>
      </c>
      <c r="I80" t="s">
        <v>107</v>
      </c>
      <c r="J80" t="str">
        <f>UPPER('input clien rumahan static'!D84&amp;'input clien rumahan static'!T84&amp;'input clien rumahan static'!E84)</f>
        <v>5M/6M</v>
      </c>
      <c r="K80" t="s">
        <v>98</v>
      </c>
      <c r="L80" t="str">
        <f>PROPER('input clien rumahan static'!C84)</f>
        <v>Ega40</v>
      </c>
      <c r="M80" t="s">
        <v>109</v>
      </c>
      <c r="N80" t="s">
        <v>108</v>
      </c>
      <c r="O80" t="str">
        <f>'input clien rumahan static'!O84&amp;'input clien rumahan static'!S84&amp;'input clien rumahan static'!P84&amp;'input clien rumahan static'!S84&amp;'input clien rumahan static'!Q84&amp;'input clien rumahan static'!S84&amp;'input clien rumahan static'!R84</f>
        <v>192.168.60.82</v>
      </c>
      <c r="Q80" s="37">
        <v>79</v>
      </c>
      <c r="R80" s="34" t="str">
        <f t="shared" si="1"/>
        <v>/queue simple add   max-limit=5M/6M name="Ega40" parent="1.CLIEN RUMAHAN" queue=pcq-upload-default/pcq-download-default target=192.168.60.82</v>
      </c>
    </row>
    <row r="81" spans="1:18" ht="45" x14ac:dyDescent="0.25">
      <c r="A81" t="s">
        <v>79</v>
      </c>
      <c r="B81" t="s">
        <v>115</v>
      </c>
      <c r="C81" t="str">
        <f>IF('input clien rumahan static'!F85&gt;1,"burst-limit=","")</f>
        <v/>
      </c>
      <c r="D81" t="str">
        <f>UPPER('input clien rumahan static'!F85&amp;'input clien rumahan static'!L85&amp;'input clien rumahan static'!G85)</f>
        <v/>
      </c>
      <c r="E81" t="str">
        <f>IF('input clien rumahan static'!H85&gt;1," burst-time=","")</f>
        <v/>
      </c>
      <c r="F81" t="str">
        <f>LOWER('input clien rumahan static'!H85&amp;'input clien rumahan static'!M85&amp;'input clien rumahan static'!I85)</f>
        <v/>
      </c>
      <c r="G81" t="str">
        <f>IF('input clien rumahan static'!J85&gt;1," limit-at=","")</f>
        <v/>
      </c>
      <c r="H81" t="str">
        <f>UPPER('input clien rumahan static'!J85&amp;'input clien rumahan static'!N85&amp;'input clien rumahan static'!K85)</f>
        <v/>
      </c>
      <c r="I81" t="s">
        <v>107</v>
      </c>
      <c r="J81" t="str">
        <f>UPPER('input clien rumahan static'!D85&amp;'input clien rumahan static'!T85&amp;'input clien rumahan static'!E85)</f>
        <v>5M/6M</v>
      </c>
      <c r="K81" t="s">
        <v>98</v>
      </c>
      <c r="L81" t="str">
        <f>PROPER('input clien rumahan static'!C85)</f>
        <v>Rido41</v>
      </c>
      <c r="M81" t="s">
        <v>109</v>
      </c>
      <c r="N81" t="s">
        <v>108</v>
      </c>
      <c r="O81" t="str">
        <f>'input clien rumahan static'!O85&amp;'input clien rumahan static'!S85&amp;'input clien rumahan static'!P85&amp;'input clien rumahan static'!S85&amp;'input clien rumahan static'!Q85&amp;'input clien rumahan static'!S85&amp;'input clien rumahan static'!R85</f>
        <v>192.168.60.83</v>
      </c>
      <c r="Q81" s="37">
        <v>80</v>
      </c>
      <c r="R81" s="34" t="str">
        <f t="shared" si="1"/>
        <v>/queue simple add   max-limit=5M/6M name="Rido41" parent="1.CLIEN RUMAHAN" queue=pcq-upload-default/pcq-download-default target=192.168.60.83</v>
      </c>
    </row>
    <row r="82" spans="1:18" ht="45" x14ac:dyDescent="0.25">
      <c r="A82" t="s">
        <v>79</v>
      </c>
      <c r="B82" t="s">
        <v>115</v>
      </c>
      <c r="C82" t="str">
        <f>IF('input clien rumahan static'!F86&gt;1,"burst-limit=","")</f>
        <v/>
      </c>
      <c r="D82" t="str">
        <f>UPPER('input clien rumahan static'!F86&amp;'input clien rumahan static'!L86&amp;'input clien rumahan static'!G86)</f>
        <v/>
      </c>
      <c r="E82" t="str">
        <f>IF('input clien rumahan static'!H86&gt;1," burst-time=","")</f>
        <v/>
      </c>
      <c r="F82" t="str">
        <f>LOWER('input clien rumahan static'!H86&amp;'input clien rumahan static'!M86&amp;'input clien rumahan static'!I86)</f>
        <v/>
      </c>
      <c r="G82" t="str">
        <f>IF('input clien rumahan static'!J86&gt;1," limit-at=","")</f>
        <v/>
      </c>
      <c r="H82" t="str">
        <f>UPPER('input clien rumahan static'!J86&amp;'input clien rumahan static'!N86&amp;'input clien rumahan static'!K86)</f>
        <v/>
      </c>
      <c r="I82" t="s">
        <v>107</v>
      </c>
      <c r="J82" t="str">
        <f>UPPER('input clien rumahan static'!D86&amp;'input clien rumahan static'!T86&amp;'input clien rumahan static'!E86)</f>
        <v>5M/6M</v>
      </c>
      <c r="K82" t="s">
        <v>98</v>
      </c>
      <c r="L82" t="str">
        <f>PROPER('input clien rumahan static'!C86)</f>
        <v>Ega41</v>
      </c>
      <c r="M82" t="s">
        <v>109</v>
      </c>
      <c r="N82" t="s">
        <v>108</v>
      </c>
      <c r="O82" t="str">
        <f>'input clien rumahan static'!O86&amp;'input clien rumahan static'!S86&amp;'input clien rumahan static'!P86&amp;'input clien rumahan static'!S86&amp;'input clien rumahan static'!Q86&amp;'input clien rumahan static'!S86&amp;'input clien rumahan static'!R86</f>
        <v>192.168.60.84</v>
      </c>
      <c r="Q82" s="37">
        <v>81</v>
      </c>
      <c r="R82" s="34" t="str">
        <f t="shared" si="1"/>
        <v>/queue simple add   max-limit=5M/6M name="Ega41" parent="1.CLIEN RUMAHAN" queue=pcq-upload-default/pcq-download-default target=192.168.60.84</v>
      </c>
    </row>
    <row r="83" spans="1:18" ht="45" x14ac:dyDescent="0.25">
      <c r="A83" t="s">
        <v>79</v>
      </c>
      <c r="B83" t="s">
        <v>115</v>
      </c>
      <c r="C83" t="str">
        <f>IF('input clien rumahan static'!F87&gt;1,"burst-limit=","")</f>
        <v/>
      </c>
      <c r="D83" t="str">
        <f>UPPER('input clien rumahan static'!F87&amp;'input clien rumahan static'!L87&amp;'input clien rumahan static'!G87)</f>
        <v/>
      </c>
      <c r="E83" t="str">
        <f>IF('input clien rumahan static'!H87&gt;1," burst-time=","")</f>
        <v/>
      </c>
      <c r="F83" t="str">
        <f>LOWER('input clien rumahan static'!H87&amp;'input clien rumahan static'!M87&amp;'input clien rumahan static'!I87)</f>
        <v/>
      </c>
      <c r="G83" t="str">
        <f>IF('input clien rumahan static'!J87&gt;1," limit-at=","")</f>
        <v/>
      </c>
      <c r="H83" t="str">
        <f>UPPER('input clien rumahan static'!J87&amp;'input clien rumahan static'!N87&amp;'input clien rumahan static'!K87)</f>
        <v/>
      </c>
      <c r="I83" t="s">
        <v>107</v>
      </c>
      <c r="J83" t="str">
        <f>UPPER('input clien rumahan static'!D87&amp;'input clien rumahan static'!T87&amp;'input clien rumahan static'!E87)</f>
        <v>5M/6M</v>
      </c>
      <c r="K83" t="s">
        <v>98</v>
      </c>
      <c r="L83" t="str">
        <f>PROPER('input clien rumahan static'!C87)</f>
        <v>Rido42</v>
      </c>
      <c r="M83" t="s">
        <v>109</v>
      </c>
      <c r="N83" t="s">
        <v>108</v>
      </c>
      <c r="O83" t="str">
        <f>'input clien rumahan static'!O87&amp;'input clien rumahan static'!S87&amp;'input clien rumahan static'!P87&amp;'input clien rumahan static'!S87&amp;'input clien rumahan static'!Q87&amp;'input clien rumahan static'!S87&amp;'input clien rumahan static'!R87</f>
        <v>192.168.60.85</v>
      </c>
      <c r="Q83" s="37">
        <v>82</v>
      </c>
      <c r="R83" s="34" t="str">
        <f t="shared" si="1"/>
        <v>/queue simple add   max-limit=5M/6M name="Rido42" parent="1.CLIEN RUMAHAN" queue=pcq-upload-default/pcq-download-default target=192.168.60.85</v>
      </c>
    </row>
    <row r="84" spans="1:18" ht="45" x14ac:dyDescent="0.25">
      <c r="A84" t="s">
        <v>79</v>
      </c>
      <c r="B84" t="s">
        <v>115</v>
      </c>
      <c r="C84" t="str">
        <f>IF('input clien rumahan static'!F88&gt;1,"burst-limit=","")</f>
        <v/>
      </c>
      <c r="D84" t="str">
        <f>UPPER('input clien rumahan static'!F88&amp;'input clien rumahan static'!L88&amp;'input clien rumahan static'!G88)</f>
        <v/>
      </c>
      <c r="E84" t="str">
        <f>IF('input clien rumahan static'!H88&gt;1," burst-time=","")</f>
        <v/>
      </c>
      <c r="F84" t="str">
        <f>LOWER('input clien rumahan static'!H88&amp;'input clien rumahan static'!M88&amp;'input clien rumahan static'!I88)</f>
        <v/>
      </c>
      <c r="G84" t="str">
        <f>IF('input clien rumahan static'!J88&gt;1," limit-at=","")</f>
        <v/>
      </c>
      <c r="H84" t="str">
        <f>UPPER('input clien rumahan static'!J88&amp;'input clien rumahan static'!N88&amp;'input clien rumahan static'!K88)</f>
        <v/>
      </c>
      <c r="I84" t="s">
        <v>107</v>
      </c>
      <c r="J84" t="str">
        <f>UPPER('input clien rumahan static'!D88&amp;'input clien rumahan static'!T88&amp;'input clien rumahan static'!E88)</f>
        <v>5M/6M</v>
      </c>
      <c r="K84" t="s">
        <v>98</v>
      </c>
      <c r="L84" t="str">
        <f>PROPER('input clien rumahan static'!C88)</f>
        <v>Ega42</v>
      </c>
      <c r="M84" t="s">
        <v>109</v>
      </c>
      <c r="N84" t="s">
        <v>108</v>
      </c>
      <c r="O84" t="str">
        <f>'input clien rumahan static'!O88&amp;'input clien rumahan static'!S88&amp;'input clien rumahan static'!P88&amp;'input clien rumahan static'!S88&amp;'input clien rumahan static'!Q88&amp;'input clien rumahan static'!S88&amp;'input clien rumahan static'!R88</f>
        <v>192.168.60.86</v>
      </c>
      <c r="Q84" s="37">
        <v>83</v>
      </c>
      <c r="R84" s="34" t="str">
        <f t="shared" si="1"/>
        <v>/queue simple add   max-limit=5M/6M name="Ega42" parent="1.CLIEN RUMAHAN" queue=pcq-upload-default/pcq-download-default target=192.168.60.86</v>
      </c>
    </row>
    <row r="85" spans="1:18" ht="45" x14ac:dyDescent="0.25">
      <c r="A85" t="s">
        <v>79</v>
      </c>
      <c r="B85" t="s">
        <v>115</v>
      </c>
      <c r="C85" t="str">
        <f>IF('input clien rumahan static'!F89&gt;1,"burst-limit=","")</f>
        <v/>
      </c>
      <c r="D85" t="str">
        <f>UPPER('input clien rumahan static'!F89&amp;'input clien rumahan static'!L89&amp;'input clien rumahan static'!G89)</f>
        <v/>
      </c>
      <c r="E85" t="str">
        <f>IF('input clien rumahan static'!H89&gt;1," burst-time=","")</f>
        <v/>
      </c>
      <c r="F85" t="str">
        <f>LOWER('input clien rumahan static'!H89&amp;'input clien rumahan static'!M89&amp;'input clien rumahan static'!I89)</f>
        <v/>
      </c>
      <c r="G85" t="str">
        <f>IF('input clien rumahan static'!J89&gt;1," limit-at=","")</f>
        <v/>
      </c>
      <c r="H85" t="str">
        <f>UPPER('input clien rumahan static'!J89&amp;'input clien rumahan static'!N89&amp;'input clien rumahan static'!K89)</f>
        <v/>
      </c>
      <c r="I85" t="s">
        <v>107</v>
      </c>
      <c r="J85" t="str">
        <f>UPPER('input clien rumahan static'!D89&amp;'input clien rumahan static'!T89&amp;'input clien rumahan static'!E89)</f>
        <v>5M/6M</v>
      </c>
      <c r="K85" t="s">
        <v>98</v>
      </c>
      <c r="L85" t="str">
        <f>PROPER('input clien rumahan static'!C89)</f>
        <v>Rido43</v>
      </c>
      <c r="M85" t="s">
        <v>109</v>
      </c>
      <c r="N85" t="s">
        <v>108</v>
      </c>
      <c r="O85" t="str">
        <f>'input clien rumahan static'!O89&amp;'input clien rumahan static'!S89&amp;'input clien rumahan static'!P89&amp;'input clien rumahan static'!S89&amp;'input clien rumahan static'!Q89&amp;'input clien rumahan static'!S89&amp;'input clien rumahan static'!R89</f>
        <v>192.168.60.87</v>
      </c>
      <c r="Q85" s="37">
        <v>84</v>
      </c>
      <c r="R85" s="34" t="str">
        <f t="shared" si="1"/>
        <v>/queue simple add   max-limit=5M/6M name="Rido43" parent="1.CLIEN RUMAHAN" queue=pcq-upload-default/pcq-download-default target=192.168.60.87</v>
      </c>
    </row>
    <row r="86" spans="1:18" ht="45" x14ac:dyDescent="0.25">
      <c r="A86" t="s">
        <v>79</v>
      </c>
      <c r="B86" t="s">
        <v>115</v>
      </c>
      <c r="C86" t="str">
        <f>IF('input clien rumahan static'!F90&gt;1,"burst-limit=","")</f>
        <v/>
      </c>
      <c r="D86" t="str">
        <f>UPPER('input clien rumahan static'!F90&amp;'input clien rumahan static'!L90&amp;'input clien rumahan static'!G90)</f>
        <v/>
      </c>
      <c r="E86" t="str">
        <f>IF('input clien rumahan static'!H90&gt;1," burst-time=","")</f>
        <v/>
      </c>
      <c r="F86" t="str">
        <f>LOWER('input clien rumahan static'!H90&amp;'input clien rumahan static'!M90&amp;'input clien rumahan static'!I90)</f>
        <v/>
      </c>
      <c r="G86" t="str">
        <f>IF('input clien rumahan static'!J90&gt;1," limit-at=","")</f>
        <v/>
      </c>
      <c r="H86" t="str">
        <f>UPPER('input clien rumahan static'!J90&amp;'input clien rumahan static'!N90&amp;'input clien rumahan static'!K90)</f>
        <v/>
      </c>
      <c r="I86" t="s">
        <v>107</v>
      </c>
      <c r="J86" t="str">
        <f>UPPER('input clien rumahan static'!D90&amp;'input clien rumahan static'!T90&amp;'input clien rumahan static'!E90)</f>
        <v>5M/6M</v>
      </c>
      <c r="K86" t="s">
        <v>98</v>
      </c>
      <c r="L86" t="str">
        <f>PROPER('input clien rumahan static'!C90)</f>
        <v>Ega43</v>
      </c>
      <c r="M86" t="s">
        <v>109</v>
      </c>
      <c r="N86" t="s">
        <v>108</v>
      </c>
      <c r="O86" t="str">
        <f>'input clien rumahan static'!O90&amp;'input clien rumahan static'!S90&amp;'input clien rumahan static'!P90&amp;'input clien rumahan static'!S90&amp;'input clien rumahan static'!Q90&amp;'input clien rumahan static'!S90&amp;'input clien rumahan static'!R90</f>
        <v>192.168.60.88</v>
      </c>
      <c r="Q86" s="37">
        <v>85</v>
      </c>
      <c r="R86" s="34" t="str">
        <f t="shared" si="1"/>
        <v>/queue simple add   max-limit=5M/6M name="Ega43" parent="1.CLIEN RUMAHAN" queue=pcq-upload-default/pcq-download-default target=192.168.60.88</v>
      </c>
    </row>
    <row r="87" spans="1:18" ht="45" x14ac:dyDescent="0.25">
      <c r="A87" t="s">
        <v>79</v>
      </c>
      <c r="B87" t="s">
        <v>115</v>
      </c>
      <c r="C87" t="str">
        <f>IF('input clien rumahan static'!F91&gt;1,"burst-limit=","")</f>
        <v/>
      </c>
      <c r="D87" t="str">
        <f>UPPER('input clien rumahan static'!F91&amp;'input clien rumahan static'!L91&amp;'input clien rumahan static'!G91)</f>
        <v/>
      </c>
      <c r="E87" t="str">
        <f>IF('input clien rumahan static'!H91&gt;1," burst-time=","")</f>
        <v/>
      </c>
      <c r="F87" t="str">
        <f>LOWER('input clien rumahan static'!H91&amp;'input clien rumahan static'!M91&amp;'input clien rumahan static'!I91)</f>
        <v/>
      </c>
      <c r="G87" t="str">
        <f>IF('input clien rumahan static'!J91&gt;1," limit-at=","")</f>
        <v/>
      </c>
      <c r="H87" t="str">
        <f>UPPER('input clien rumahan static'!J91&amp;'input clien rumahan static'!N91&amp;'input clien rumahan static'!K91)</f>
        <v/>
      </c>
      <c r="I87" t="s">
        <v>107</v>
      </c>
      <c r="J87" t="str">
        <f>UPPER('input clien rumahan static'!D91&amp;'input clien rumahan static'!T91&amp;'input clien rumahan static'!E91)</f>
        <v>5M/6M</v>
      </c>
      <c r="K87" t="s">
        <v>98</v>
      </c>
      <c r="L87" t="str">
        <f>PROPER('input clien rumahan static'!C91)</f>
        <v>Rido44</v>
      </c>
      <c r="M87" t="s">
        <v>109</v>
      </c>
      <c r="N87" t="s">
        <v>108</v>
      </c>
      <c r="O87" t="str">
        <f>'input clien rumahan static'!O91&amp;'input clien rumahan static'!S91&amp;'input clien rumahan static'!P91&amp;'input clien rumahan static'!S91&amp;'input clien rumahan static'!Q91&amp;'input clien rumahan static'!S91&amp;'input clien rumahan static'!R91</f>
        <v>192.168.60.89</v>
      </c>
      <c r="Q87" s="37">
        <v>86</v>
      </c>
      <c r="R87" s="34" t="str">
        <f t="shared" si="1"/>
        <v>/queue simple add   max-limit=5M/6M name="Rido44" parent="1.CLIEN RUMAHAN" queue=pcq-upload-default/pcq-download-default target=192.168.60.89</v>
      </c>
    </row>
    <row r="88" spans="1:18" ht="45" x14ac:dyDescent="0.25">
      <c r="A88" t="s">
        <v>79</v>
      </c>
      <c r="B88" t="s">
        <v>115</v>
      </c>
      <c r="C88" t="str">
        <f>IF('input clien rumahan static'!F92&gt;1,"burst-limit=","")</f>
        <v/>
      </c>
      <c r="D88" t="str">
        <f>UPPER('input clien rumahan static'!F92&amp;'input clien rumahan static'!L92&amp;'input clien rumahan static'!G92)</f>
        <v/>
      </c>
      <c r="E88" t="str">
        <f>IF('input clien rumahan static'!H92&gt;1," burst-time=","")</f>
        <v/>
      </c>
      <c r="F88" t="str">
        <f>LOWER('input clien rumahan static'!H92&amp;'input clien rumahan static'!M92&amp;'input clien rumahan static'!I92)</f>
        <v/>
      </c>
      <c r="G88" t="str">
        <f>IF('input clien rumahan static'!J92&gt;1," limit-at=","")</f>
        <v/>
      </c>
      <c r="H88" t="str">
        <f>UPPER('input clien rumahan static'!J92&amp;'input clien rumahan static'!N92&amp;'input clien rumahan static'!K92)</f>
        <v/>
      </c>
      <c r="I88" t="s">
        <v>107</v>
      </c>
      <c r="J88" t="str">
        <f>UPPER('input clien rumahan static'!D92&amp;'input clien rumahan static'!T92&amp;'input clien rumahan static'!E92)</f>
        <v>5M/6M</v>
      </c>
      <c r="K88" t="s">
        <v>98</v>
      </c>
      <c r="L88" t="str">
        <f>PROPER('input clien rumahan static'!C92)</f>
        <v>Ega44</v>
      </c>
      <c r="M88" t="s">
        <v>109</v>
      </c>
      <c r="N88" t="s">
        <v>108</v>
      </c>
      <c r="O88" t="str">
        <f>'input clien rumahan static'!O92&amp;'input clien rumahan static'!S92&amp;'input clien rumahan static'!P92&amp;'input clien rumahan static'!S92&amp;'input clien rumahan static'!Q92&amp;'input clien rumahan static'!S92&amp;'input clien rumahan static'!R92</f>
        <v>192.168.60.90</v>
      </c>
      <c r="Q88" s="37">
        <v>87</v>
      </c>
      <c r="R88" s="34" t="str">
        <f t="shared" si="1"/>
        <v>/queue simple add   max-limit=5M/6M name="Ega44" parent="1.CLIEN RUMAHAN" queue=pcq-upload-default/pcq-download-default target=192.168.60.90</v>
      </c>
    </row>
    <row r="89" spans="1:18" ht="45" x14ac:dyDescent="0.25">
      <c r="A89" t="s">
        <v>79</v>
      </c>
      <c r="B89" t="s">
        <v>115</v>
      </c>
      <c r="C89" t="str">
        <f>IF('input clien rumahan static'!F93&gt;1,"burst-limit=","")</f>
        <v/>
      </c>
      <c r="D89" t="str">
        <f>UPPER('input clien rumahan static'!F93&amp;'input clien rumahan static'!L93&amp;'input clien rumahan static'!G93)</f>
        <v/>
      </c>
      <c r="E89" t="str">
        <f>IF('input clien rumahan static'!H93&gt;1," burst-time=","")</f>
        <v/>
      </c>
      <c r="F89" t="str">
        <f>LOWER('input clien rumahan static'!H93&amp;'input clien rumahan static'!M93&amp;'input clien rumahan static'!I93)</f>
        <v/>
      </c>
      <c r="G89" t="str">
        <f>IF('input clien rumahan static'!J93&gt;1," limit-at=","")</f>
        <v/>
      </c>
      <c r="H89" t="str">
        <f>UPPER('input clien rumahan static'!J93&amp;'input clien rumahan static'!N93&amp;'input clien rumahan static'!K93)</f>
        <v/>
      </c>
      <c r="I89" t="s">
        <v>107</v>
      </c>
      <c r="J89" t="str">
        <f>UPPER('input clien rumahan static'!D93&amp;'input clien rumahan static'!T93&amp;'input clien rumahan static'!E93)</f>
        <v>5M/6M</v>
      </c>
      <c r="K89" t="s">
        <v>98</v>
      </c>
      <c r="L89" t="str">
        <f>PROPER('input clien rumahan static'!C93)</f>
        <v>Rido45</v>
      </c>
      <c r="M89" t="s">
        <v>109</v>
      </c>
      <c r="N89" t="s">
        <v>108</v>
      </c>
      <c r="O89" t="str">
        <f>'input clien rumahan static'!O93&amp;'input clien rumahan static'!S93&amp;'input clien rumahan static'!P93&amp;'input clien rumahan static'!S93&amp;'input clien rumahan static'!Q93&amp;'input clien rumahan static'!S93&amp;'input clien rumahan static'!R93</f>
        <v>192.168.60.91</v>
      </c>
      <c r="Q89" s="37">
        <v>88</v>
      </c>
      <c r="R89" s="34" t="str">
        <f t="shared" si="1"/>
        <v>/queue simple add   max-limit=5M/6M name="Rido45" parent="1.CLIEN RUMAHAN" queue=pcq-upload-default/pcq-download-default target=192.168.60.91</v>
      </c>
    </row>
    <row r="90" spans="1:18" ht="45" x14ac:dyDescent="0.25">
      <c r="A90" t="s">
        <v>79</v>
      </c>
      <c r="B90" t="s">
        <v>115</v>
      </c>
      <c r="C90" t="str">
        <f>IF('input clien rumahan static'!F94&gt;1,"burst-limit=","")</f>
        <v/>
      </c>
      <c r="D90" t="str">
        <f>UPPER('input clien rumahan static'!F94&amp;'input clien rumahan static'!L94&amp;'input clien rumahan static'!G94)</f>
        <v/>
      </c>
      <c r="E90" t="str">
        <f>IF('input clien rumahan static'!H94&gt;1," burst-time=","")</f>
        <v/>
      </c>
      <c r="F90" t="str">
        <f>LOWER('input clien rumahan static'!H94&amp;'input clien rumahan static'!M94&amp;'input clien rumahan static'!I94)</f>
        <v/>
      </c>
      <c r="G90" t="str">
        <f>IF('input clien rumahan static'!J94&gt;1," limit-at=","")</f>
        <v/>
      </c>
      <c r="H90" t="str">
        <f>UPPER('input clien rumahan static'!J94&amp;'input clien rumahan static'!N94&amp;'input clien rumahan static'!K94)</f>
        <v/>
      </c>
      <c r="I90" t="s">
        <v>107</v>
      </c>
      <c r="J90" t="str">
        <f>UPPER('input clien rumahan static'!D94&amp;'input clien rumahan static'!T94&amp;'input clien rumahan static'!E94)</f>
        <v>5M/6M</v>
      </c>
      <c r="K90" t="s">
        <v>98</v>
      </c>
      <c r="L90" t="str">
        <f>PROPER('input clien rumahan static'!C94)</f>
        <v>Ega45</v>
      </c>
      <c r="M90" t="s">
        <v>109</v>
      </c>
      <c r="N90" t="s">
        <v>108</v>
      </c>
      <c r="O90" t="str">
        <f>'input clien rumahan static'!O94&amp;'input clien rumahan static'!S94&amp;'input clien rumahan static'!P94&amp;'input clien rumahan static'!S94&amp;'input clien rumahan static'!Q94&amp;'input clien rumahan static'!S94&amp;'input clien rumahan static'!R94</f>
        <v>192.168.60.92</v>
      </c>
      <c r="Q90" s="37">
        <v>89</v>
      </c>
      <c r="R90" s="34" t="str">
        <f t="shared" si="1"/>
        <v>/queue simple add   max-limit=5M/6M name="Ega45" parent="1.CLIEN RUMAHAN" queue=pcq-upload-default/pcq-download-default target=192.168.60.92</v>
      </c>
    </row>
    <row r="91" spans="1:18" ht="45" x14ac:dyDescent="0.25">
      <c r="A91" t="s">
        <v>79</v>
      </c>
      <c r="B91" t="s">
        <v>115</v>
      </c>
      <c r="C91" t="str">
        <f>IF('input clien rumahan static'!F95&gt;1,"burst-limit=","")</f>
        <v/>
      </c>
      <c r="D91" t="str">
        <f>UPPER('input clien rumahan static'!F95&amp;'input clien rumahan static'!L95&amp;'input clien rumahan static'!G95)</f>
        <v/>
      </c>
      <c r="E91" t="str">
        <f>IF('input clien rumahan static'!H95&gt;1," burst-time=","")</f>
        <v/>
      </c>
      <c r="F91" t="str">
        <f>LOWER('input clien rumahan static'!H95&amp;'input clien rumahan static'!M95&amp;'input clien rumahan static'!I95)</f>
        <v/>
      </c>
      <c r="G91" t="str">
        <f>IF('input clien rumahan static'!J95&gt;1," limit-at=","")</f>
        <v/>
      </c>
      <c r="H91" t="str">
        <f>UPPER('input clien rumahan static'!J95&amp;'input clien rumahan static'!N95&amp;'input clien rumahan static'!K95)</f>
        <v/>
      </c>
      <c r="I91" t="s">
        <v>107</v>
      </c>
      <c r="J91" t="str">
        <f>UPPER('input clien rumahan static'!D95&amp;'input clien rumahan static'!T95&amp;'input clien rumahan static'!E95)</f>
        <v>5M/6M</v>
      </c>
      <c r="K91" t="s">
        <v>98</v>
      </c>
      <c r="L91" t="str">
        <f>PROPER('input clien rumahan static'!C95)</f>
        <v>Rido46</v>
      </c>
      <c r="M91" t="s">
        <v>109</v>
      </c>
      <c r="N91" t="s">
        <v>108</v>
      </c>
      <c r="O91" t="str">
        <f>'input clien rumahan static'!O95&amp;'input clien rumahan static'!S95&amp;'input clien rumahan static'!P95&amp;'input clien rumahan static'!S95&amp;'input clien rumahan static'!Q95&amp;'input clien rumahan static'!S95&amp;'input clien rumahan static'!R95</f>
        <v>192.168.60.93</v>
      </c>
      <c r="Q91" s="37">
        <v>90</v>
      </c>
      <c r="R91" s="34" t="str">
        <f t="shared" si="1"/>
        <v>/queue simple add   max-limit=5M/6M name="Rido46" parent="1.CLIEN RUMAHAN" queue=pcq-upload-default/pcq-download-default target=192.168.60.93</v>
      </c>
    </row>
    <row r="92" spans="1:18" ht="45" x14ac:dyDescent="0.25">
      <c r="A92" t="s">
        <v>79</v>
      </c>
      <c r="B92" t="s">
        <v>115</v>
      </c>
      <c r="C92" t="str">
        <f>IF('input clien rumahan static'!F96&gt;1,"burst-limit=","")</f>
        <v/>
      </c>
      <c r="D92" t="str">
        <f>UPPER('input clien rumahan static'!F96&amp;'input clien rumahan static'!L96&amp;'input clien rumahan static'!G96)</f>
        <v/>
      </c>
      <c r="E92" t="str">
        <f>IF('input clien rumahan static'!H96&gt;1," burst-time=","")</f>
        <v/>
      </c>
      <c r="F92" t="str">
        <f>LOWER('input clien rumahan static'!H96&amp;'input clien rumahan static'!M96&amp;'input clien rumahan static'!I96)</f>
        <v/>
      </c>
      <c r="G92" t="str">
        <f>IF('input clien rumahan static'!J96&gt;1," limit-at=","")</f>
        <v/>
      </c>
      <c r="H92" t="str">
        <f>UPPER('input clien rumahan static'!J96&amp;'input clien rumahan static'!N96&amp;'input clien rumahan static'!K96)</f>
        <v/>
      </c>
      <c r="I92" t="s">
        <v>107</v>
      </c>
      <c r="J92" t="str">
        <f>UPPER('input clien rumahan static'!D96&amp;'input clien rumahan static'!T96&amp;'input clien rumahan static'!E96)</f>
        <v>5M/6M</v>
      </c>
      <c r="K92" t="s">
        <v>98</v>
      </c>
      <c r="L92" t="str">
        <f>PROPER('input clien rumahan static'!C96)</f>
        <v>Ega46</v>
      </c>
      <c r="M92" t="s">
        <v>109</v>
      </c>
      <c r="N92" t="s">
        <v>108</v>
      </c>
      <c r="O92" t="str">
        <f>'input clien rumahan static'!O96&amp;'input clien rumahan static'!S96&amp;'input clien rumahan static'!P96&amp;'input clien rumahan static'!S96&amp;'input clien rumahan static'!Q96&amp;'input clien rumahan static'!S96&amp;'input clien rumahan static'!R96</f>
        <v>192.168.60.94</v>
      </c>
      <c r="Q92" s="37">
        <v>91</v>
      </c>
      <c r="R92" s="34" t="str">
        <f t="shared" si="1"/>
        <v>/queue simple add   max-limit=5M/6M name="Ega46" parent="1.CLIEN RUMAHAN" queue=pcq-upload-default/pcq-download-default target=192.168.60.94</v>
      </c>
    </row>
    <row r="93" spans="1:18" ht="45" x14ac:dyDescent="0.25">
      <c r="A93" t="s">
        <v>79</v>
      </c>
      <c r="B93" t="s">
        <v>115</v>
      </c>
      <c r="C93" t="str">
        <f>IF('input clien rumahan static'!F97&gt;1,"burst-limit=","")</f>
        <v/>
      </c>
      <c r="D93" t="str">
        <f>UPPER('input clien rumahan static'!F97&amp;'input clien rumahan static'!L97&amp;'input clien rumahan static'!G97)</f>
        <v/>
      </c>
      <c r="E93" t="str">
        <f>IF('input clien rumahan static'!H97&gt;1," burst-time=","")</f>
        <v/>
      </c>
      <c r="F93" t="str">
        <f>LOWER('input clien rumahan static'!H97&amp;'input clien rumahan static'!M97&amp;'input clien rumahan static'!I97)</f>
        <v/>
      </c>
      <c r="G93" t="str">
        <f>IF('input clien rumahan static'!J97&gt;1," limit-at=","")</f>
        <v/>
      </c>
      <c r="H93" t="str">
        <f>UPPER('input clien rumahan static'!J97&amp;'input clien rumahan static'!N97&amp;'input clien rumahan static'!K97)</f>
        <v/>
      </c>
      <c r="I93" t="s">
        <v>107</v>
      </c>
      <c r="J93" t="str">
        <f>UPPER('input clien rumahan static'!D97&amp;'input clien rumahan static'!T97&amp;'input clien rumahan static'!E97)</f>
        <v>5M/6M</v>
      </c>
      <c r="K93" t="s">
        <v>98</v>
      </c>
      <c r="L93" t="str">
        <f>PROPER('input clien rumahan static'!C97)</f>
        <v>Rido47</v>
      </c>
      <c r="M93" t="s">
        <v>109</v>
      </c>
      <c r="N93" t="s">
        <v>108</v>
      </c>
      <c r="O93" t="str">
        <f>'input clien rumahan static'!O97&amp;'input clien rumahan static'!S97&amp;'input clien rumahan static'!P97&amp;'input clien rumahan static'!S97&amp;'input clien rumahan static'!Q97&amp;'input clien rumahan static'!S97&amp;'input clien rumahan static'!R97</f>
        <v>192.168.60.95</v>
      </c>
      <c r="Q93" s="37">
        <v>92</v>
      </c>
      <c r="R93" s="34" t="str">
        <f t="shared" si="1"/>
        <v>/queue simple add   max-limit=5M/6M name="Rido47" parent="1.CLIEN RUMAHAN" queue=pcq-upload-default/pcq-download-default target=192.168.60.95</v>
      </c>
    </row>
    <row r="94" spans="1:18" ht="45" x14ac:dyDescent="0.25">
      <c r="A94" t="s">
        <v>79</v>
      </c>
      <c r="B94" t="s">
        <v>115</v>
      </c>
      <c r="C94" t="str">
        <f>IF('input clien rumahan static'!F98&gt;1,"burst-limit=","")</f>
        <v/>
      </c>
      <c r="D94" t="str">
        <f>UPPER('input clien rumahan static'!F98&amp;'input clien rumahan static'!L98&amp;'input clien rumahan static'!G98)</f>
        <v/>
      </c>
      <c r="E94" t="str">
        <f>IF('input clien rumahan static'!H98&gt;1," burst-time=","")</f>
        <v/>
      </c>
      <c r="F94" t="str">
        <f>LOWER('input clien rumahan static'!H98&amp;'input clien rumahan static'!M98&amp;'input clien rumahan static'!I98)</f>
        <v/>
      </c>
      <c r="G94" t="str">
        <f>IF('input clien rumahan static'!J98&gt;1," limit-at=","")</f>
        <v/>
      </c>
      <c r="H94" t="str">
        <f>UPPER('input clien rumahan static'!J98&amp;'input clien rumahan static'!N98&amp;'input clien rumahan static'!K98)</f>
        <v/>
      </c>
      <c r="I94" t="s">
        <v>107</v>
      </c>
      <c r="J94" t="str">
        <f>UPPER('input clien rumahan static'!D98&amp;'input clien rumahan static'!T98&amp;'input clien rumahan static'!E98)</f>
        <v>5M/6M</v>
      </c>
      <c r="K94" t="s">
        <v>98</v>
      </c>
      <c r="L94" t="str">
        <f>PROPER('input clien rumahan static'!C98)</f>
        <v>Ega47</v>
      </c>
      <c r="M94" t="s">
        <v>109</v>
      </c>
      <c r="N94" t="s">
        <v>108</v>
      </c>
      <c r="O94" t="str">
        <f>'input clien rumahan static'!O98&amp;'input clien rumahan static'!S98&amp;'input clien rumahan static'!P98&amp;'input clien rumahan static'!S98&amp;'input clien rumahan static'!Q98&amp;'input clien rumahan static'!S98&amp;'input clien rumahan static'!R98</f>
        <v>192.168.60.96</v>
      </c>
      <c r="Q94" s="37">
        <v>93</v>
      </c>
      <c r="R94" s="34" t="str">
        <f t="shared" si="1"/>
        <v>/queue simple add   max-limit=5M/6M name="Ega47" parent="1.CLIEN RUMAHAN" queue=pcq-upload-default/pcq-download-default target=192.168.60.96</v>
      </c>
    </row>
    <row r="95" spans="1:18" ht="45" x14ac:dyDescent="0.25">
      <c r="A95" t="s">
        <v>79</v>
      </c>
      <c r="B95" t="s">
        <v>115</v>
      </c>
      <c r="C95" t="str">
        <f>IF('input clien rumahan static'!F99&gt;1,"burst-limit=","")</f>
        <v/>
      </c>
      <c r="D95" t="str">
        <f>UPPER('input clien rumahan static'!F99&amp;'input clien rumahan static'!L99&amp;'input clien rumahan static'!G99)</f>
        <v/>
      </c>
      <c r="E95" t="str">
        <f>IF('input clien rumahan static'!H99&gt;1," burst-time=","")</f>
        <v/>
      </c>
      <c r="F95" t="str">
        <f>LOWER('input clien rumahan static'!H99&amp;'input clien rumahan static'!M99&amp;'input clien rumahan static'!I99)</f>
        <v/>
      </c>
      <c r="G95" t="str">
        <f>IF('input clien rumahan static'!J99&gt;1," limit-at=","")</f>
        <v/>
      </c>
      <c r="H95" t="str">
        <f>UPPER('input clien rumahan static'!J99&amp;'input clien rumahan static'!N99&amp;'input clien rumahan static'!K99)</f>
        <v/>
      </c>
      <c r="I95" t="s">
        <v>107</v>
      </c>
      <c r="J95" t="str">
        <f>UPPER('input clien rumahan static'!D99&amp;'input clien rumahan static'!T99&amp;'input clien rumahan static'!E99)</f>
        <v>5M/6M</v>
      </c>
      <c r="K95" t="s">
        <v>98</v>
      </c>
      <c r="L95" t="str">
        <f>PROPER('input clien rumahan static'!C99)</f>
        <v>Rido48</v>
      </c>
      <c r="M95" t="s">
        <v>109</v>
      </c>
      <c r="N95" t="s">
        <v>108</v>
      </c>
      <c r="O95" t="str">
        <f>'input clien rumahan static'!O99&amp;'input clien rumahan static'!S99&amp;'input clien rumahan static'!P99&amp;'input clien rumahan static'!S99&amp;'input clien rumahan static'!Q99&amp;'input clien rumahan static'!S99&amp;'input clien rumahan static'!R99</f>
        <v>192.168.60.97</v>
      </c>
      <c r="Q95" s="37">
        <v>94</v>
      </c>
      <c r="R95" s="34" t="str">
        <f t="shared" si="1"/>
        <v>/queue simple add   max-limit=5M/6M name="Rido48" parent="1.CLIEN RUMAHAN" queue=pcq-upload-default/pcq-download-default target=192.168.60.97</v>
      </c>
    </row>
    <row r="96" spans="1:18" ht="45" x14ac:dyDescent="0.25">
      <c r="A96" t="s">
        <v>79</v>
      </c>
      <c r="B96" t="s">
        <v>115</v>
      </c>
      <c r="C96" t="str">
        <f>IF('input clien rumahan static'!F100&gt;1,"burst-limit=","")</f>
        <v/>
      </c>
      <c r="D96" t="str">
        <f>UPPER('input clien rumahan static'!F100&amp;'input clien rumahan static'!L100&amp;'input clien rumahan static'!G100)</f>
        <v/>
      </c>
      <c r="E96" t="str">
        <f>IF('input clien rumahan static'!H100&gt;1," burst-time=","")</f>
        <v/>
      </c>
      <c r="F96" t="str">
        <f>LOWER('input clien rumahan static'!H100&amp;'input clien rumahan static'!M100&amp;'input clien rumahan static'!I100)</f>
        <v/>
      </c>
      <c r="G96" t="str">
        <f>IF('input clien rumahan static'!J100&gt;1," limit-at=","")</f>
        <v/>
      </c>
      <c r="H96" t="str">
        <f>UPPER('input clien rumahan static'!J100&amp;'input clien rumahan static'!N100&amp;'input clien rumahan static'!K100)</f>
        <v/>
      </c>
      <c r="I96" t="s">
        <v>107</v>
      </c>
      <c r="J96" t="str">
        <f>UPPER('input clien rumahan static'!D100&amp;'input clien rumahan static'!T100&amp;'input clien rumahan static'!E100)</f>
        <v>5M/6M</v>
      </c>
      <c r="K96" t="s">
        <v>98</v>
      </c>
      <c r="L96" t="str">
        <f>PROPER('input clien rumahan static'!C100)</f>
        <v>Ega48</v>
      </c>
      <c r="M96" t="s">
        <v>109</v>
      </c>
      <c r="N96" t="s">
        <v>108</v>
      </c>
      <c r="O96" t="str">
        <f>'input clien rumahan static'!O100&amp;'input clien rumahan static'!S100&amp;'input clien rumahan static'!P100&amp;'input clien rumahan static'!S100&amp;'input clien rumahan static'!Q100&amp;'input clien rumahan static'!S100&amp;'input clien rumahan static'!R100</f>
        <v>192.168.60.98</v>
      </c>
      <c r="Q96" s="37">
        <v>95</v>
      </c>
      <c r="R96" s="34" t="str">
        <f t="shared" si="1"/>
        <v>/queue simple add   max-limit=5M/6M name="Ega48" parent="1.CLIEN RUMAHAN" queue=pcq-upload-default/pcq-download-default target=192.168.60.98</v>
      </c>
    </row>
    <row r="97" spans="1:18" ht="45" x14ac:dyDescent="0.25">
      <c r="A97" t="s">
        <v>79</v>
      </c>
      <c r="B97" t="s">
        <v>115</v>
      </c>
      <c r="C97" t="str">
        <f>IF('input clien rumahan static'!F101&gt;1,"burst-limit=","")</f>
        <v/>
      </c>
      <c r="D97" t="str">
        <f>UPPER('input clien rumahan static'!F101&amp;'input clien rumahan static'!L101&amp;'input clien rumahan static'!G101)</f>
        <v/>
      </c>
      <c r="E97" t="str">
        <f>IF('input clien rumahan static'!H101&gt;1," burst-time=","")</f>
        <v/>
      </c>
      <c r="F97" t="str">
        <f>LOWER('input clien rumahan static'!H101&amp;'input clien rumahan static'!M101&amp;'input clien rumahan static'!I101)</f>
        <v/>
      </c>
      <c r="G97" t="str">
        <f>IF('input clien rumahan static'!J101&gt;1," limit-at=","")</f>
        <v/>
      </c>
      <c r="H97" t="str">
        <f>UPPER('input clien rumahan static'!J101&amp;'input clien rumahan static'!N101&amp;'input clien rumahan static'!K101)</f>
        <v/>
      </c>
      <c r="I97" t="s">
        <v>107</v>
      </c>
      <c r="J97" t="str">
        <f>UPPER('input clien rumahan static'!D101&amp;'input clien rumahan static'!T101&amp;'input clien rumahan static'!E101)</f>
        <v>5M/6M</v>
      </c>
      <c r="K97" t="s">
        <v>98</v>
      </c>
      <c r="L97" t="str">
        <f>PROPER('input clien rumahan static'!C101)</f>
        <v>Rido49</v>
      </c>
      <c r="M97" t="s">
        <v>109</v>
      </c>
      <c r="N97" t="s">
        <v>108</v>
      </c>
      <c r="O97" t="str">
        <f>'input clien rumahan static'!O101&amp;'input clien rumahan static'!S101&amp;'input clien rumahan static'!P101&amp;'input clien rumahan static'!S101&amp;'input clien rumahan static'!Q101&amp;'input clien rumahan static'!S101&amp;'input clien rumahan static'!R101</f>
        <v>192.168.60.99</v>
      </c>
      <c r="Q97" s="37">
        <v>96</v>
      </c>
      <c r="R97" s="34" t="str">
        <f t="shared" si="1"/>
        <v>/queue simple add   max-limit=5M/6M name="Rido49" parent="1.CLIEN RUMAHAN" queue=pcq-upload-default/pcq-download-default target=192.168.60.99</v>
      </c>
    </row>
    <row r="98" spans="1:18" ht="45" x14ac:dyDescent="0.25">
      <c r="A98" t="s">
        <v>79</v>
      </c>
      <c r="B98" t="s">
        <v>115</v>
      </c>
      <c r="C98" t="str">
        <f>IF('input clien rumahan static'!F102&gt;1,"burst-limit=","")</f>
        <v/>
      </c>
      <c r="D98" t="str">
        <f>UPPER('input clien rumahan static'!F102&amp;'input clien rumahan static'!L102&amp;'input clien rumahan static'!G102)</f>
        <v/>
      </c>
      <c r="E98" t="str">
        <f>IF('input clien rumahan static'!H102&gt;1," burst-time=","")</f>
        <v/>
      </c>
      <c r="F98" t="str">
        <f>LOWER('input clien rumahan static'!H102&amp;'input clien rumahan static'!M102&amp;'input clien rumahan static'!I102)</f>
        <v/>
      </c>
      <c r="G98" t="str">
        <f>IF('input clien rumahan static'!J102&gt;1," limit-at=","")</f>
        <v/>
      </c>
      <c r="H98" t="str">
        <f>UPPER('input clien rumahan static'!J102&amp;'input clien rumahan static'!N102&amp;'input clien rumahan static'!K102)</f>
        <v/>
      </c>
      <c r="I98" t="s">
        <v>107</v>
      </c>
      <c r="J98" t="str">
        <f>UPPER('input clien rumahan static'!D102&amp;'input clien rumahan static'!T102&amp;'input clien rumahan static'!E102)</f>
        <v>5M/6M</v>
      </c>
      <c r="K98" t="s">
        <v>98</v>
      </c>
      <c r="L98" t="str">
        <f>PROPER('input clien rumahan static'!C102)</f>
        <v>Ega49</v>
      </c>
      <c r="M98" t="s">
        <v>109</v>
      </c>
      <c r="N98" t="s">
        <v>108</v>
      </c>
      <c r="O98" t="str">
        <f>'input clien rumahan static'!O102&amp;'input clien rumahan static'!S102&amp;'input clien rumahan static'!P102&amp;'input clien rumahan static'!S102&amp;'input clien rumahan static'!Q102&amp;'input clien rumahan static'!S102&amp;'input clien rumahan static'!R102</f>
        <v>192.168.60.100</v>
      </c>
      <c r="Q98" s="37">
        <v>97</v>
      </c>
      <c r="R98" s="34" t="str">
        <f t="shared" si="1"/>
        <v>/queue simple add   max-limit=5M/6M name="Ega49" parent="1.CLIEN RUMAHAN" queue=pcq-upload-default/pcq-download-default target=192.168.60.100</v>
      </c>
    </row>
    <row r="99" spans="1:18" ht="45" x14ac:dyDescent="0.25">
      <c r="A99" t="s">
        <v>79</v>
      </c>
      <c r="B99" t="s">
        <v>115</v>
      </c>
      <c r="C99" t="str">
        <f>IF('input clien rumahan static'!F103&gt;1,"burst-limit=","")</f>
        <v/>
      </c>
      <c r="D99" t="str">
        <f>UPPER('input clien rumahan static'!F103&amp;'input clien rumahan static'!L103&amp;'input clien rumahan static'!G103)</f>
        <v/>
      </c>
      <c r="E99" t="str">
        <f>IF('input clien rumahan static'!H103&gt;1," burst-time=","")</f>
        <v/>
      </c>
      <c r="F99" t="str">
        <f>LOWER('input clien rumahan static'!H103&amp;'input clien rumahan static'!M103&amp;'input clien rumahan static'!I103)</f>
        <v/>
      </c>
      <c r="G99" t="str">
        <f>IF('input clien rumahan static'!J103&gt;1," limit-at=","")</f>
        <v/>
      </c>
      <c r="H99" t="str">
        <f>UPPER('input clien rumahan static'!J103&amp;'input clien rumahan static'!N103&amp;'input clien rumahan static'!K103)</f>
        <v/>
      </c>
      <c r="I99" t="s">
        <v>107</v>
      </c>
      <c r="J99" t="str">
        <f>UPPER('input clien rumahan static'!D103&amp;'input clien rumahan static'!T103&amp;'input clien rumahan static'!E103)</f>
        <v>5M/6M</v>
      </c>
      <c r="K99" t="s">
        <v>98</v>
      </c>
      <c r="L99" t="str">
        <f>PROPER('input clien rumahan static'!C103)</f>
        <v>Rido50</v>
      </c>
      <c r="M99" t="s">
        <v>109</v>
      </c>
      <c r="N99" t="s">
        <v>108</v>
      </c>
      <c r="O99" t="str">
        <f>'input clien rumahan static'!O103&amp;'input clien rumahan static'!S103&amp;'input clien rumahan static'!P103&amp;'input clien rumahan static'!S103&amp;'input clien rumahan static'!Q103&amp;'input clien rumahan static'!S103&amp;'input clien rumahan static'!R103</f>
        <v>192.168.60.101</v>
      </c>
      <c r="Q99" s="37">
        <v>98</v>
      </c>
      <c r="R99" s="34" t="str">
        <f t="shared" si="1"/>
        <v>/queue simple add   max-limit=5M/6M name="Rido50" parent="1.CLIEN RUMAHAN" queue=pcq-upload-default/pcq-download-default target=192.168.60.101</v>
      </c>
    </row>
    <row r="100" spans="1:18" ht="45" x14ac:dyDescent="0.25">
      <c r="A100" t="s">
        <v>79</v>
      </c>
      <c r="B100" t="s">
        <v>115</v>
      </c>
      <c r="C100" t="str">
        <f>IF('input clien rumahan static'!F104&gt;1,"burst-limit=","")</f>
        <v/>
      </c>
      <c r="D100" t="str">
        <f>UPPER('input clien rumahan static'!F104&amp;'input clien rumahan static'!L104&amp;'input clien rumahan static'!G104)</f>
        <v/>
      </c>
      <c r="E100" t="str">
        <f>IF('input clien rumahan static'!H104&gt;1," burst-time=","")</f>
        <v/>
      </c>
      <c r="F100" t="str">
        <f>LOWER('input clien rumahan static'!H104&amp;'input clien rumahan static'!M104&amp;'input clien rumahan static'!I104)</f>
        <v/>
      </c>
      <c r="G100" t="str">
        <f>IF('input clien rumahan static'!J104&gt;1," limit-at=","")</f>
        <v/>
      </c>
      <c r="H100" t="str">
        <f>UPPER('input clien rumahan static'!J104&amp;'input clien rumahan static'!N104&amp;'input clien rumahan static'!K104)</f>
        <v/>
      </c>
      <c r="I100" t="s">
        <v>107</v>
      </c>
      <c r="J100" t="str">
        <f>UPPER('input clien rumahan static'!D104&amp;'input clien rumahan static'!T104&amp;'input clien rumahan static'!E104)</f>
        <v>5M/6M</v>
      </c>
      <c r="K100" t="s">
        <v>98</v>
      </c>
      <c r="L100" t="str">
        <f>PROPER('input clien rumahan static'!C104)</f>
        <v>Ega50</v>
      </c>
      <c r="M100" t="s">
        <v>109</v>
      </c>
      <c r="N100" t="s">
        <v>108</v>
      </c>
      <c r="O100" t="str">
        <f>'input clien rumahan static'!O104&amp;'input clien rumahan static'!S104&amp;'input clien rumahan static'!P104&amp;'input clien rumahan static'!S104&amp;'input clien rumahan static'!Q104&amp;'input clien rumahan static'!S104&amp;'input clien rumahan static'!R104</f>
        <v>192.168.60.102</v>
      </c>
      <c r="Q100" s="37">
        <v>99</v>
      </c>
      <c r="R100" s="34" t="str">
        <f t="shared" si="1"/>
        <v>/queue simple add   max-limit=5M/6M name="Ega50" parent="1.CLIEN RUMAHAN" queue=pcq-upload-default/pcq-download-default target=192.168.60.102</v>
      </c>
    </row>
    <row r="101" spans="1:18" ht="45" x14ac:dyDescent="0.25">
      <c r="A101" t="s">
        <v>79</v>
      </c>
      <c r="B101" t="s">
        <v>115</v>
      </c>
      <c r="C101" t="str">
        <f>IF('input clien rumahan static'!F105&gt;1,"burst-limit=","")</f>
        <v/>
      </c>
      <c r="D101" t="str">
        <f>UPPER('input clien rumahan static'!F105&amp;'input clien rumahan static'!L105&amp;'input clien rumahan static'!G105)</f>
        <v/>
      </c>
      <c r="E101" t="str">
        <f>IF('input clien rumahan static'!H105&gt;1," burst-time=","")</f>
        <v/>
      </c>
      <c r="F101" t="str">
        <f>LOWER('input clien rumahan static'!H105&amp;'input clien rumahan static'!M105&amp;'input clien rumahan static'!I105)</f>
        <v/>
      </c>
      <c r="G101" t="str">
        <f>IF('input clien rumahan static'!J105&gt;1," limit-at=","")</f>
        <v/>
      </c>
      <c r="H101" t="str">
        <f>UPPER('input clien rumahan static'!J105&amp;'input clien rumahan static'!N105&amp;'input clien rumahan static'!K105)</f>
        <v/>
      </c>
      <c r="I101" t="s">
        <v>107</v>
      </c>
      <c r="J101" t="str">
        <f>UPPER('input clien rumahan static'!D105&amp;'input clien rumahan static'!T105&amp;'input clien rumahan static'!E105)</f>
        <v>5M/6M</v>
      </c>
      <c r="K101" t="s">
        <v>98</v>
      </c>
      <c r="L101" t="str">
        <f>PROPER('input clien rumahan static'!C105)</f>
        <v>Rido51</v>
      </c>
      <c r="M101" t="s">
        <v>109</v>
      </c>
      <c r="N101" t="s">
        <v>108</v>
      </c>
      <c r="O101" t="str">
        <f>'input clien rumahan static'!O105&amp;'input clien rumahan static'!S105&amp;'input clien rumahan static'!P105&amp;'input clien rumahan static'!S105&amp;'input clien rumahan static'!Q105&amp;'input clien rumahan static'!S105&amp;'input clien rumahan static'!R105</f>
        <v>192.168.60.103</v>
      </c>
      <c r="Q101" s="37">
        <v>100</v>
      </c>
      <c r="R101" s="34" t="str">
        <f t="shared" si="1"/>
        <v>/queue simple add   max-limit=5M/6M name="Rido51" parent="1.CLIEN RUMAHAN" queue=pcq-upload-default/pcq-download-default target=192.168.60.103</v>
      </c>
    </row>
  </sheetData>
  <sheetProtection password="FE4E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"/>
  <sheetViews>
    <sheetView view="pageBreakPreview" topLeftCell="C1" zoomScale="70" zoomScaleNormal="40" zoomScaleSheetLayoutView="70" workbookViewId="0">
      <selection activeCell="G4" sqref="G4"/>
    </sheetView>
  </sheetViews>
  <sheetFormatPr defaultRowHeight="15" x14ac:dyDescent="0.25"/>
  <cols>
    <col min="1" max="1" width="93.140625" bestFit="1" customWidth="1"/>
    <col min="2" max="2" width="255.7109375" bestFit="1" customWidth="1"/>
    <col min="3" max="3" width="56.42578125" customWidth="1"/>
    <col min="4" max="4" width="13.7109375" customWidth="1"/>
    <col min="5" max="6" width="9.140625" customWidth="1"/>
    <col min="7" max="7" width="97.85546875" customWidth="1"/>
    <col min="8" max="8" width="11.140625" bestFit="1" customWidth="1"/>
  </cols>
  <sheetData>
    <row r="1" spans="1:8" x14ac:dyDescent="0.25">
      <c r="A1" t="s">
        <v>89</v>
      </c>
      <c r="G1" s="8" t="str">
        <f t="shared" ref="G1:G5" si="0">A1&amp;B1&amp;C1&amp;D1&amp;E1&amp;F1</f>
        <v>add name="1.CLIEN RUMAHAN" parent="ALL TRAFICK" priority=3/3 \</v>
      </c>
      <c r="H1" s="102"/>
    </row>
    <row r="2" spans="1:8" ht="90" x14ac:dyDescent="0.25">
      <c r="A2" t="s">
        <v>87</v>
      </c>
      <c r="B2" t="str">
        <f>Input!Y15&amp;Input!Z15&amp;Input!Y16&amp;Input!Z16&amp;Input!Y17&amp;Input!Z17&amp;Input!Y18&amp;Input!Z18&amp;Input!Y19&amp;Input!Z19&amp;Input!Y20&amp;Input!Z20&amp;Input!Y21&amp;Input!Z21&amp;Input!Y22&amp;Input!Z22&amp;Input!Y23&amp;Input!Z23&amp;Input!Y24&amp;Input!Z24&amp;Input!Y25&amp;Input!Z25&amp;Input!Y26&amp;Input!Z26&amp;Input!Y27&amp;Input!Z27&amp;Input!Y28&amp;Input!Z28&amp;Input!Y29&amp;Input!Z29&amp;Input!Y30&amp;Input!Z30&amp;Input!Y31&amp;Input!Z31&amp;Input!Y32&amp;Input!Z32&amp;Input!Y33&amp;Input!Z33&amp;Input!Y34&amp;Input!Z34&amp;Input!Y35&amp;Input!Z35&amp;Input!Y36&amp;Input!Z36&amp;Input!Y37&amp;Input!Z37&amp;Input!Y38&amp;Input!Z38&amp;Input!Y39&amp;Input!Z39&amp;Input!Y40&amp;Input!Z40&amp;Input!Y41&amp;Input!Z41&amp;Input!Y42&amp;Input!Z42&amp;Input!Y43&amp;Input!Z43&amp;Input!Y44&amp;Input!Z44</f>
        <v/>
      </c>
      <c r="C2" t="s">
        <v>86</v>
      </c>
      <c r="G2" s="9" t="str">
        <f t="shared" si="0"/>
        <v xml:space="preserve">    queue=default/default target=""</v>
      </c>
      <c r="H2" s="102"/>
    </row>
    <row r="3" spans="1:8" x14ac:dyDescent="0.25">
      <c r="G3" s="8" t="str">
        <f t="shared" si="0"/>
        <v/>
      </c>
      <c r="H3" s="102"/>
    </row>
    <row r="4" spans="1:8" x14ac:dyDescent="0.25">
      <c r="A4" t="s">
        <v>90</v>
      </c>
      <c r="G4" s="8" t="str">
        <f t="shared" si="0"/>
        <v>add name="2.CLIEN HOTSPOT" parent="ALL TRAFICK" priority=3/3 \</v>
      </c>
      <c r="H4" s="102"/>
    </row>
    <row r="5" spans="1:8" ht="90.75" thickBot="1" x14ac:dyDescent="0.3">
      <c r="A5" t="s">
        <v>87</v>
      </c>
      <c r="B5" t="str">
        <f>Input!AG15&amp;Input!AH15&amp;Input!AG16&amp;Input!AH16&amp;Input!AG17&amp;Input!AH17&amp;Input!AG18&amp;Input!AH18&amp;Input!AG19&amp;Input!AH19&amp;Input!AG20&amp;Input!AH20&amp;Input!AG21&amp;Input!AH21&amp;Input!AG22&amp;Input!AH22&amp;Input!AG23&amp;Input!AH23&amp;Input!AG24&amp;Input!AH24&amp;Input!AG25&amp;Input!AH25&amp;Input!AG26&amp;Input!AH26&amp;Input!AG27&amp;Input!AH27&amp;Input!AG28&amp;Input!AH28&amp;Input!AG29&amp;Input!AH29&amp;Input!AG30&amp;Input!AH30&amp;Input!AG31&amp;Input!AH31&amp;Input!AG32&amp;Input!AH32&amp;Input!AG33&amp;Input!AH33&amp;Input!AG34&amp;Input!AH34&amp;Input!AG35&amp;Input!AH35&amp;Input!AG36&amp;Input!AH36&amp;Input!AG37&amp;Input!AH37&amp;Input!AG38&amp;Input!AH38&amp;Input!AG39&amp;Input!AH39&amp;Input!AG40&amp;Input!AH40&amp;Input!AG41&amp;Input!AH41&amp;Input!AG42&amp;Input!AH42&amp;Input!AG43&amp;Input!AH43&amp;Input!AG44&amp;Input!AH44</f>
        <v>192.168.2.0/24,192.168.3.0/24,</v>
      </c>
      <c r="C5" t="s">
        <v>86</v>
      </c>
      <c r="G5" s="10" t="str">
        <f t="shared" si="0"/>
        <v xml:space="preserve">    queue=default/default target="192.168.2.0/24,192.168.3.0/24,"</v>
      </c>
      <c r="H5" s="103"/>
    </row>
  </sheetData>
  <mergeCells count="1">
    <mergeCell ref="H1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4" sqref="G4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262</v>
      </c>
      <c r="B1" t="s">
        <v>267</v>
      </c>
      <c r="C1" t="s">
        <v>268</v>
      </c>
      <c r="E1" t="s">
        <v>126</v>
      </c>
    </row>
    <row r="2" spans="1:5" x14ac:dyDescent="0.25">
      <c r="A2" t="s">
        <v>269</v>
      </c>
      <c r="B2" t="str">
        <f>MID(Input!C17,1,1)</f>
        <v>M</v>
      </c>
      <c r="C2" t="str">
        <f>MID(Input!I17,1,1)</f>
        <v>M</v>
      </c>
      <c r="E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Output</vt:lpstr>
      <vt:lpstr>input clien rumahan static</vt:lpstr>
      <vt:lpstr>Output clien rumahan static</vt:lpstr>
      <vt:lpstr>simple queu</vt:lpstr>
      <vt:lpstr>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EGA CHANEL</cp:lastModifiedBy>
  <dcterms:created xsi:type="dcterms:W3CDTF">2020-02-22T02:53:29Z</dcterms:created>
  <dcterms:modified xsi:type="dcterms:W3CDTF">2020-04-15T15:15:29Z</dcterms:modified>
</cp:coreProperties>
</file>