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8.xml" ContentType="application/vnd.ms-office.chartcolorstyle+xml"/>
  <Override PartName="/xl/charts/style8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3040" windowHeight="9090" tabRatio="705" activeTab="7"/>
  </bookViews>
  <sheets>
    <sheet name="Task1 LR" sheetId="12" r:id="rId1"/>
    <sheet name="Task1 LW" sheetId="13" r:id="rId2"/>
    <sheet name="Task1 RR" sheetId="9" r:id="rId3"/>
    <sheet name="Task1 RW" sheetId="8" r:id="rId4"/>
    <sheet name="Task2 LR" sheetId="1" r:id="rId5"/>
    <sheet name="Task2 LW" sheetId="4" r:id="rId6"/>
    <sheet name="Task2 RR" sheetId="11" r:id="rId7"/>
    <sheet name="Task2 RW" sheetId="10" r:id="rId8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1" l="1"/>
  <c r="K15" i="1"/>
  <c r="L15" i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4" i="10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4" i="11"/>
  <c r="K18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9" i="11"/>
  <c r="K20" i="11"/>
  <c r="K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4" i="1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K4" i="1"/>
  <c r="I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6" i="1"/>
  <c r="L16" i="1"/>
  <c r="K17" i="1"/>
  <c r="L17" i="1"/>
  <c r="K18" i="1"/>
  <c r="L18" i="1"/>
  <c r="K19" i="1"/>
  <c r="L19" i="1"/>
  <c r="K20" i="1"/>
  <c r="L20" i="1"/>
</calcChain>
</file>

<file path=xl/sharedStrings.xml><?xml version="1.0" encoding="utf-8"?>
<sst xmlns="http://schemas.openxmlformats.org/spreadsheetml/2006/main" count="70" uniqueCount="28">
  <si>
    <t>Linear Read</t>
  </si>
  <si>
    <t>size</t>
  </si>
  <si>
    <t>cycles</t>
  </si>
  <si>
    <t>iter</t>
  </si>
  <si>
    <t>hit - dl1</t>
  </si>
  <si>
    <t>hit- dl2</t>
  </si>
  <si>
    <t>accesses-dl2</t>
  </si>
  <si>
    <t>accesses-dl1</t>
  </si>
  <si>
    <t>access time</t>
  </si>
  <si>
    <t>new access time</t>
  </si>
  <si>
    <t>hit ratio D1</t>
  </si>
  <si>
    <t>Hit ratio D2</t>
  </si>
  <si>
    <t>acees time</t>
  </si>
  <si>
    <t>hit ratio L1</t>
  </si>
  <si>
    <t>hit ratio L2</t>
  </si>
  <si>
    <t>linear write</t>
  </si>
  <si>
    <t>avg access time</t>
  </si>
  <si>
    <t>Access time</t>
  </si>
  <si>
    <t>Random write</t>
  </si>
  <si>
    <t>Random read</t>
  </si>
  <si>
    <t>Random Write-simulator</t>
  </si>
  <si>
    <t>reason: write buffer at every stage</t>
  </si>
  <si>
    <t>32 64 byte</t>
  </si>
  <si>
    <t xml:space="preserve">overhead na lidhe 1 ma </t>
  </si>
  <si>
    <t>Linear Read data</t>
  </si>
  <si>
    <t>Iterations</t>
  </si>
  <si>
    <t xml:space="preserve">Average access time 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</si>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</sst>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Read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1782633420822402"/>
          <c:y val="3.703703703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LR'!$F$3</c:f>
              <c:strCache>
                <c:ptCount val="1"/>
                <c:pt idx="0">
                  <c:v>Average access time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'Task1 LR'!$F$4:$F$20</c:f>
              <c:numCache>
                <c:formatCode>General</c:formatCode>
                <c:ptCount val="17"/>
                <c:pt idx="0">
                  <c:v>10.6</c:v>
                </c:pt>
                <c:pt idx="1">
                  <c:v>9</c:v>
                </c:pt>
                <c:pt idx="2">
                  <c:v>7.25</c:v>
                </c:pt>
                <c:pt idx="3">
                  <c:v>6.49</c:v>
                </c:pt>
                <c:pt idx="4">
                  <c:v>6.18</c:v>
                </c:pt>
                <c:pt idx="5">
                  <c:v>6.93</c:v>
                </c:pt>
                <c:pt idx="6">
                  <c:v>6.15</c:v>
                </c:pt>
                <c:pt idx="7">
                  <c:v>5.99</c:v>
                </c:pt>
                <c:pt idx="8">
                  <c:v>5.91</c:v>
                </c:pt>
                <c:pt idx="9">
                  <c:v>5.93</c:v>
                </c:pt>
                <c:pt idx="10">
                  <c:v>6.68</c:v>
                </c:pt>
                <c:pt idx="11">
                  <c:v>6.59</c:v>
                </c:pt>
                <c:pt idx="12">
                  <c:v>6.56</c:v>
                </c:pt>
                <c:pt idx="13">
                  <c:v>6.63</c:v>
                </c:pt>
                <c:pt idx="14">
                  <c:v>6.58</c:v>
                </c:pt>
                <c:pt idx="15">
                  <c:v>6.29</c:v>
                </c:pt>
                <c:pt idx="16">
                  <c:v>6.71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11-4D14-BCFA-998EB573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54944"/>
        <c:axId val="157642752"/>
      </c:barChart>
      <c:catAx>
        <c:axId val="15755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2752"/>
        <c:crosses val="autoZero"/>
        <c:auto val="1"/>
        <c:lblAlgn val="ctr"/>
        <c:lblOffset val="100"/>
        <c:noMultiLvlLbl val="0"/>
      </c:catAx>
      <c:valAx>
        <c:axId val="157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Linear</a:t>
            </a:r>
            <a:r>
              <a:rPr lang="en-US" b="1" baseline="0"/>
              <a:t> Write</a:t>
            </a:r>
            <a:r>
              <a:rPr lang="en-US" b="1"/>
              <a:t> </a:t>
            </a:r>
          </a:p>
        </c:rich>
      </c:tx>
      <c:layout>
        <c:manualLayout>
          <c:xMode val="edge"/>
          <c:yMode val="edge"/>
          <c:x val="0.41782633420822402"/>
          <c:y val="3.703703703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'Task1 LW'!$E$3:$E$19</c:f>
              <c:numCache>
                <c:formatCode>General</c:formatCode>
                <c:ptCount val="17"/>
                <c:pt idx="0">
                  <c:v>10.99</c:v>
                </c:pt>
                <c:pt idx="1">
                  <c:v>8.9</c:v>
                </c:pt>
                <c:pt idx="2">
                  <c:v>7</c:v>
                </c:pt>
                <c:pt idx="3">
                  <c:v>6.25</c:v>
                </c:pt>
                <c:pt idx="4">
                  <c:v>6.13</c:v>
                </c:pt>
                <c:pt idx="5">
                  <c:v>6.69</c:v>
                </c:pt>
                <c:pt idx="6">
                  <c:v>6.77</c:v>
                </c:pt>
                <c:pt idx="7">
                  <c:v>6.52</c:v>
                </c:pt>
                <c:pt idx="8">
                  <c:v>6.23</c:v>
                </c:pt>
                <c:pt idx="9">
                  <c:v>6.41</c:v>
                </c:pt>
                <c:pt idx="10">
                  <c:v>6.88</c:v>
                </c:pt>
                <c:pt idx="11">
                  <c:v>6.88</c:v>
                </c:pt>
                <c:pt idx="12">
                  <c:v>6.63</c:v>
                </c:pt>
                <c:pt idx="13">
                  <c:v>6.61</c:v>
                </c:pt>
                <c:pt idx="14">
                  <c:v>6.7</c:v>
                </c:pt>
                <c:pt idx="15">
                  <c:v>6.29</c:v>
                </c:pt>
                <c:pt idx="16">
                  <c:v>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8-48A5-9EB2-8069FBAB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77408"/>
        <c:axId val="158578944"/>
      </c:barChart>
      <c:catAx>
        <c:axId val="15857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8944"/>
        <c:crosses val="autoZero"/>
        <c:auto val="1"/>
        <c:lblAlgn val="ctr"/>
        <c:lblOffset val="100"/>
        <c:noMultiLvlLbl val="0"/>
      </c:catAx>
      <c:valAx>
        <c:axId val="158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RR'!$C$3</c:f>
              <c:strCache>
                <c:ptCount val="1"/>
                <c:pt idx="0">
                  <c:v>access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'Task1 RR'!$D$4:$D$20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'Task1 RR'!$C$4:$C$20</c:f>
              <c:numCache>
                <c:formatCode>General</c:formatCode>
                <c:ptCount val="17"/>
                <c:pt idx="0">
                  <c:v>7</c:v>
                </c:pt>
                <c:pt idx="1">
                  <c:v>10.6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40</c:v>
                </c:pt>
                <c:pt idx="11">
                  <c:v>84</c:v>
                </c:pt>
                <c:pt idx="12">
                  <c:v>93</c:v>
                </c:pt>
                <c:pt idx="13">
                  <c:v>99</c:v>
                </c:pt>
                <c:pt idx="14">
                  <c:v>105</c:v>
                </c:pt>
                <c:pt idx="15">
                  <c:v>111</c:v>
                </c:pt>
                <c:pt idx="16">
                  <c:v>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07-4541-A5D5-0A512F52A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96096"/>
        <c:axId val="1585982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'Task1 RR'!$D$3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'Task1 RR'!$D$4:$D$20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'Task1 RR'!$D$4:$D$20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D07-4541-A5D5-0A512F52A951}"/>
                  </c:ext>
                </c:extLst>
              </c15:ser>
            </c15:filteredBarSeries>
          </c:ext>
        </c:extLst>
      </c:barChart>
      <c:catAx>
        <c:axId val="1585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8272"/>
        <c:crosses val="autoZero"/>
        <c:auto val="1"/>
        <c:lblAlgn val="ctr"/>
        <c:lblOffset val="100"/>
        <c:noMultiLvlLbl val="0"/>
      </c:catAx>
      <c:valAx>
        <c:axId val="158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Access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Write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 RW'!$C$3</c:f>
              <c:strCache>
                <c:ptCount val="1"/>
                <c:pt idx="0">
                  <c:v>Access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'Task1 RW'!$D$4:$D$20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'Task1 RW'!$C$4:$C$20</c:f>
              <c:numCache>
                <c:formatCode>General</c:formatCode>
                <c:ptCount val="17"/>
                <c:pt idx="0">
                  <c:v>7</c:v>
                </c:pt>
                <c:pt idx="1">
                  <c:v>10.6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22</c:v>
                </c:pt>
                <c:pt idx="6">
                  <c:v>26</c:v>
                </c:pt>
                <c:pt idx="7">
                  <c:v>28</c:v>
                </c:pt>
                <c:pt idx="8">
                  <c:v>28</c:v>
                </c:pt>
                <c:pt idx="9">
                  <c:v>34</c:v>
                </c:pt>
                <c:pt idx="10">
                  <c:v>49</c:v>
                </c:pt>
                <c:pt idx="11">
                  <c:v>79</c:v>
                </c:pt>
                <c:pt idx="12">
                  <c:v>93</c:v>
                </c:pt>
                <c:pt idx="13">
                  <c:v>99</c:v>
                </c:pt>
                <c:pt idx="14">
                  <c:v>105</c:v>
                </c:pt>
                <c:pt idx="15">
                  <c:v>111</c:v>
                </c:pt>
                <c:pt idx="16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4-4100-B159-3EB637DF7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56768"/>
        <c:axId val="1591340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'Task1 RW'!$D$3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'Task1 RW'!$D$4:$D$20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'Task1 RW'!$D$4:$D$20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4E4-4100-B159-3EB637DF7F2E}"/>
                  </c:ext>
                </c:extLst>
              </c15:ser>
            </c15:filteredBarSeries>
          </c:ext>
        </c:extLst>
      </c:barChart>
      <c:catAx>
        <c:axId val="1586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4080"/>
        <c:crosses val="autoZero"/>
        <c:auto val="1"/>
        <c:lblAlgn val="ctr"/>
        <c:lblOffset val="100"/>
        <c:noMultiLvlLbl val="0"/>
      </c:catAx>
      <c:valAx>
        <c:axId val="1591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Access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read</a:t>
            </a:r>
          </a:p>
        </c:rich>
      </c:tx>
      <c:layout>
        <c:manualLayout>
          <c:xMode val="edge"/>
          <c:yMode val="edge"/>
          <c:x val="0.41214635363831054"/>
          <c:y val="1.970720720720720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LR'!$V$3</c:f>
              <c:strCache>
                <c:ptCount val="1"/>
                <c:pt idx="0">
                  <c:v>avg access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'Task2 LR'!$W$4:$W$20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'Task2 LR'!$V$4:$V$20</c:f>
              <c:numCache>
                <c:formatCode>General</c:formatCode>
                <c:ptCount val="17"/>
                <c:pt idx="0">
                  <c:v>13.11129</c:v>
                </c:pt>
                <c:pt idx="1">
                  <c:v>13.52111</c:v>
                </c:pt>
                <c:pt idx="2">
                  <c:v>13.0278925</c:v>
                </c:pt>
                <c:pt idx="3">
                  <c:v>11.264066250000001</c:v>
                </c:pt>
                <c:pt idx="4">
                  <c:v>10.382164375</c:v>
                </c:pt>
                <c:pt idx="5">
                  <c:v>9.9746906249999991</c:v>
                </c:pt>
                <c:pt idx="6">
                  <c:v>9.7387937499999992</c:v>
                </c:pt>
                <c:pt idx="7">
                  <c:v>9.6207273437499996</c:v>
                </c:pt>
                <c:pt idx="8">
                  <c:v>9.6215742187500002</c:v>
                </c:pt>
                <c:pt idx="9">
                  <c:v>9.5760371093749992</c:v>
                </c:pt>
                <c:pt idx="10">
                  <c:v>9.9444921874999999</c:v>
                </c:pt>
                <c:pt idx="11">
                  <c:v>14.311904296874999</c:v>
                </c:pt>
                <c:pt idx="12">
                  <c:v>14.290070800781249</c:v>
                </c:pt>
                <c:pt idx="13">
                  <c:v>40.013289794921874</c:v>
                </c:pt>
                <c:pt idx="14">
                  <c:v>40.006647949218753</c:v>
                </c:pt>
                <c:pt idx="15">
                  <c:v>40.029669189453124</c:v>
                </c:pt>
                <c:pt idx="16">
                  <c:v>40.014834594726565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3B-49B6-A64E-5D4BDC44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27744"/>
        <c:axId val="1593296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'Task2 LR'!$W$3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'Task2 LR'!$W$4:$W$20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'Task2 LR'!$W$4:$W$20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E3B-49B6-A64E-5D4BDC444146}"/>
                  </c:ext>
                </c:extLst>
              </c15:ser>
            </c15:filteredBarSeries>
          </c:ext>
        </c:extLst>
      </c:barChart>
      <c:catAx>
        <c:axId val="1593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9664"/>
        <c:crosses val="autoZero"/>
        <c:auto val="1"/>
        <c:lblAlgn val="ctr"/>
        <c:lblOffset val="100"/>
        <c:noMultiLvlLbl val="0"/>
      </c:catAx>
      <c:valAx>
        <c:axId val="1593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memory</a:t>
                </a:r>
                <a:r>
                  <a:rPr lang="en-US" baseline="0"/>
                  <a:t> acess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2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write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LW'!$N$3</c:f>
              <c:strCache>
                <c:ptCount val="1"/>
                <c:pt idx="0">
                  <c:v>acees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'Task2 LW'!$O$4:$O$20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'Task2 LW'!$N$4:$N$20</c:f>
              <c:numCache>
                <c:formatCode>General</c:formatCode>
                <c:ptCount val="17"/>
                <c:pt idx="0">
                  <c:v>10.083</c:v>
                </c:pt>
                <c:pt idx="1">
                  <c:v>9.0397499999999997</c:v>
                </c:pt>
                <c:pt idx="2">
                  <c:v>10.01915</c:v>
                </c:pt>
                <c:pt idx="3">
                  <c:v>9.5092499999999998</c:v>
                </c:pt>
                <c:pt idx="4">
                  <c:v>8.7544125000000008</c:v>
                </c:pt>
                <c:pt idx="5">
                  <c:v>8.3770781250000006</c:v>
                </c:pt>
                <c:pt idx="6">
                  <c:v>8.1884781249999996</c:v>
                </c:pt>
                <c:pt idx="7">
                  <c:v>8.0940578124999991</c:v>
                </c:pt>
                <c:pt idx="8">
                  <c:v>8.0465585937499995</c:v>
                </c:pt>
                <c:pt idx="9">
                  <c:v>8.0232792968749997</c:v>
                </c:pt>
                <c:pt idx="10">
                  <c:v>8.0116404296874997</c:v>
                </c:pt>
                <c:pt idx="11">
                  <c:v>8.4464355468749996</c:v>
                </c:pt>
                <c:pt idx="12">
                  <c:v>8.2295166015624996</c:v>
                </c:pt>
                <c:pt idx="13">
                  <c:v>8.1151123046875</c:v>
                </c:pt>
                <c:pt idx="14">
                  <c:v>8.057586669921875</c:v>
                </c:pt>
                <c:pt idx="15">
                  <c:v>8.0287933349609375</c:v>
                </c:pt>
                <c:pt idx="16">
                  <c:v>8.0143966674804687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3BA-4357-B03C-1C2B21763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73568"/>
        <c:axId val="1609754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'Task2 LW'!$O$3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'Task2 LW'!$O$4:$O$20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'Task2 LW'!$O$4:$O$20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3BA-4357-B03C-1C2B21763158}"/>
                  </c:ext>
                </c:extLst>
              </c15:ser>
            </c15:filteredBarSeries>
          </c:ext>
        </c:extLst>
      </c:barChart>
      <c:catAx>
        <c:axId val="16097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5488"/>
        <c:crosses val="autoZero"/>
        <c:auto val="1"/>
        <c:lblAlgn val="ctr"/>
        <c:lblOffset val="100"/>
        <c:noMultiLvlLbl val="0"/>
      </c:catAx>
      <c:valAx>
        <c:axId val="16097548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memory access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Read- SimpleScalar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RR'!$R$3</c:f>
              <c:strCache>
                <c:ptCount val="1"/>
                <c:pt idx="0">
                  <c:v>acees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'Task2 RR'!$S$4:$S$20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'Task2 RR'!$R$4:$R$20</c:f>
              <c:numCache>
                <c:formatCode>General</c:formatCode>
                <c:ptCount val="17"/>
                <c:pt idx="0">
                  <c:v>30.994</c:v>
                </c:pt>
                <c:pt idx="1">
                  <c:v>27.341000000000001</c:v>
                </c:pt>
                <c:pt idx="2">
                  <c:v>21.212250000000001</c:v>
                </c:pt>
                <c:pt idx="3">
                  <c:v>18.152750000000001</c:v>
                </c:pt>
                <c:pt idx="4">
                  <c:v>16.619062499999998</c:v>
                </c:pt>
                <c:pt idx="5">
                  <c:v>15.857687500000001</c:v>
                </c:pt>
                <c:pt idx="6">
                  <c:v>15.477203125000001</c:v>
                </c:pt>
                <c:pt idx="7">
                  <c:v>15.285484374999999</c:v>
                </c:pt>
                <c:pt idx="8">
                  <c:v>15.188019531249999</c:v>
                </c:pt>
                <c:pt idx="9">
                  <c:v>15.1423515625</c:v>
                </c:pt>
                <c:pt idx="10">
                  <c:v>15.167144531250001</c:v>
                </c:pt>
                <c:pt idx="11">
                  <c:v>20.134546875000002</c:v>
                </c:pt>
                <c:pt idx="12">
                  <c:v>21.489199218749999</c:v>
                </c:pt>
                <c:pt idx="13">
                  <c:v>47.225418701171876</c:v>
                </c:pt>
                <c:pt idx="14">
                  <c:v>47.186772460937497</c:v>
                </c:pt>
                <c:pt idx="15">
                  <c:v>56.842517089843753</c:v>
                </c:pt>
                <c:pt idx="16">
                  <c:v>56.846398925781251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8F-4E6C-83A1-D9822C6F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05568"/>
        <c:axId val="16100748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'Task2 RR'!$S$3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'Task2 RR'!$S$4:$S$20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'Task2 RR'!$S$4:$S$20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B8F-4E6C-83A1-D9822C6F57E2}"/>
                  </c:ext>
                </c:extLst>
              </c15:ser>
            </c15:filteredBarSeries>
          </c:ext>
        </c:extLst>
      </c:barChart>
      <c:catAx>
        <c:axId val="1610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7488"/>
        <c:crosses val="autoZero"/>
        <c:auto val="1"/>
        <c:lblAlgn val="ctr"/>
        <c:lblOffset val="100"/>
        <c:noMultiLvlLbl val="0"/>
      </c:catAx>
      <c:valAx>
        <c:axId val="1610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Memory</a:t>
                </a:r>
                <a:r>
                  <a:rPr lang="en-US" baseline="0"/>
                  <a:t> Access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 RW'!$O$3</c:f>
              <c:strCache>
                <c:ptCount val="1"/>
                <c:pt idx="0">
                  <c:v>acees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'Task2 RW'!$P$4:$P$20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f>'Task2 RW'!$O$4:$O$20</c:f>
              <c:numCache>
                <c:formatCode>General</c:formatCode>
                <c:ptCount val="17"/>
                <c:pt idx="0">
                  <c:v>19.027999999999999</c:v>
                </c:pt>
                <c:pt idx="1">
                  <c:v>20.858499999999999</c:v>
                </c:pt>
                <c:pt idx="2">
                  <c:v>20.471</c:v>
                </c:pt>
                <c:pt idx="3">
                  <c:v>17.282125000000001</c:v>
                </c:pt>
                <c:pt idx="4">
                  <c:v>15.68375</c:v>
                </c:pt>
                <c:pt idx="5">
                  <c:v>14.89003125</c:v>
                </c:pt>
                <c:pt idx="6">
                  <c:v>14.493375</c:v>
                </c:pt>
                <c:pt idx="7">
                  <c:v>14.2935703125</c:v>
                </c:pt>
                <c:pt idx="8">
                  <c:v>14.1920625</c:v>
                </c:pt>
                <c:pt idx="9">
                  <c:v>14.14437</c:v>
                </c:pt>
                <c:pt idx="10">
                  <c:v>14.187481425</c:v>
                </c:pt>
                <c:pt idx="11">
                  <c:v>22.105419921879999</c:v>
                </c:pt>
                <c:pt idx="12">
                  <c:v>21.950256103515599</c:v>
                </c:pt>
                <c:pt idx="13">
                  <c:v>40.223605957031253</c:v>
                </c:pt>
                <c:pt idx="14">
                  <c:v>50.861718750000001</c:v>
                </c:pt>
                <c:pt idx="15">
                  <c:v>49.843243408203122</c:v>
                </c:pt>
                <c:pt idx="16">
                  <c:v>49.851167297363283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CF-48A6-BAE7-E10506A0F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57792"/>
        <c:axId val="1610841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'Task2 RW'!$P$3</c15:sqref>
                        </c15:formulaRef>
                      </c:ext>
                    </c:extLst>
                    <c:strCache>
                      <c:ptCount val="1"/>
                      <c:pt idx="0">
                        <c:v>size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'Task2 RW'!$P$4:$P$20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'Task2 RW'!$P$4:$P$20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CF-48A6-BAE7-E10506A0FF62}"/>
                  </c:ext>
                </c:extLst>
              </c15:ser>
            </c15:filteredBarSeries>
          </c:ext>
        </c:extLst>
      </c:barChart>
      <c:catAx>
        <c:axId val="1610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84160"/>
        <c:crosses val="autoZero"/>
        <c:auto val="1"/>
        <c:lblAlgn val="ctr"/>
        <c:lblOffset val="100"/>
        <c:noMultiLvlLbl val="0"/>
      </c:catAx>
      <c:valAx>
        <c:axId val="161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415925</xdr:colOff>
      <xdr:row>2</xdr:row>
      <xdr:rowOff>174625</xdr:rowOff>
    </xdr:from>
    <xdr:to>
      <xdr:col>16</xdr:col>
      <xdr:colOff>111125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4F09BB5-2DFE-4336-9426-F3057CE04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15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F1B13BD-8096-4BA5-9357-D5E3FB4AE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2</xdr:row>
      <xdr:rowOff>53340</xdr:rowOff>
    </xdr:from>
    <xdr:to>
      <xdr:col>16</xdr:col>
      <xdr:colOff>373380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581676F-99A3-4FD5-B41F-286EC4050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38100</xdr:rowOff>
    </xdr:from>
    <xdr:to>
      <xdr:col>16</xdr:col>
      <xdr:colOff>472440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C24BDDA-99BC-46CD-95E2-62D0BA37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26</xdr:row>
      <xdr:rowOff>7620</xdr:rowOff>
    </xdr:from>
    <xdr:to>
      <xdr:col>9</xdr:col>
      <xdr:colOff>1409700</xdr:colOff>
      <xdr:row>49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8CB1B3F4-EAAA-494E-A2E5-E2455F7BC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20</xdr:row>
      <xdr:rowOff>160020</xdr:rowOff>
    </xdr:from>
    <xdr:to>
      <xdr:col>15</xdr:col>
      <xdr:colOff>190500</xdr:colOff>
      <xdr:row>41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F852447-7F12-4299-AA55-3B1969F9B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548640</xdr:colOff>
      <xdr:row>8</xdr:row>
      <xdr:rowOff>76200</xdr:rowOff>
    </xdr:from>
    <xdr:to>
      <xdr:col>20</xdr:col>
      <xdr:colOff>556260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AEA199E-D897-4D24-997E-FD827232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21</xdr:row>
      <xdr:rowOff>152400</xdr:rowOff>
    </xdr:from>
    <xdr:to>
      <xdr:col>12</xdr:col>
      <xdr:colOff>182880</xdr:colOff>
      <xdr:row>40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F2C5FAA-C247-467F-98F4-A01EE820C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H32" sqref="H32"/>
    </sheetView>
  </sheetViews>
  <sheetFormatPr defaultColWidth="8.85546875" defaultRowHeight="15" x14ac:dyDescent="0.25"/>
  <cols>
    <col min="1" max="1" width="17.28515625" customWidth="1"/>
    <col min="6" max="6" width="18.42578125" customWidth="1"/>
  </cols>
  <sheetData>
    <row r="1" spans="1:7" x14ac:dyDescent="0.25">
      <c r="A1" t="s">
        <v>24</v>
      </c>
    </row>
    <row r="3" spans="1:7" x14ac:dyDescent="0.25">
      <c r="D3" t="s">
        <v>25</v>
      </c>
      <c r="F3" t="s">
        <v>26</v>
      </c>
      <c r="G3" t="s">
        <v>27</v>
      </c>
    </row>
    <row r="4" spans="1:7" x14ac:dyDescent="0.25">
      <c r="D4">
        <v>1000</v>
      </c>
      <c r="F4">
        <v>10.6</v>
      </c>
      <c r="G4">
        <v>1</v>
      </c>
    </row>
    <row r="5" spans="1:7" x14ac:dyDescent="0.25">
      <c r="D5">
        <v>1000</v>
      </c>
      <c r="F5">
        <v>9</v>
      </c>
      <c r="G5">
        <v>2</v>
      </c>
    </row>
    <row r="6" spans="1:7" x14ac:dyDescent="0.25">
      <c r="D6">
        <v>1000</v>
      </c>
      <c r="F6">
        <v>7.25</v>
      </c>
      <c r="G6">
        <v>4</v>
      </c>
    </row>
    <row r="7" spans="1:7" x14ac:dyDescent="0.25">
      <c r="D7">
        <v>1000</v>
      </c>
      <c r="F7">
        <v>6.49</v>
      </c>
      <c r="G7">
        <v>8</v>
      </c>
    </row>
    <row r="8" spans="1:7" x14ac:dyDescent="0.25">
      <c r="D8">
        <v>1000</v>
      </c>
      <c r="F8">
        <v>6.18</v>
      </c>
      <c r="G8">
        <v>16</v>
      </c>
    </row>
    <row r="9" spans="1:7" x14ac:dyDescent="0.25">
      <c r="D9">
        <v>1000</v>
      </c>
      <c r="F9">
        <v>6.93</v>
      </c>
      <c r="G9">
        <v>32</v>
      </c>
    </row>
    <row r="10" spans="1:7" x14ac:dyDescent="0.25">
      <c r="D10">
        <v>1000</v>
      </c>
      <c r="F10">
        <v>6.15</v>
      </c>
      <c r="G10">
        <v>64</v>
      </c>
    </row>
    <row r="11" spans="1:7" x14ac:dyDescent="0.25">
      <c r="D11">
        <v>1000</v>
      </c>
      <c r="F11">
        <v>5.99</v>
      </c>
      <c r="G11">
        <v>128</v>
      </c>
    </row>
    <row r="12" spans="1:7" x14ac:dyDescent="0.25">
      <c r="D12">
        <v>1000</v>
      </c>
      <c r="F12">
        <v>5.91</v>
      </c>
      <c r="G12">
        <v>256</v>
      </c>
    </row>
    <row r="13" spans="1:7" x14ac:dyDescent="0.25">
      <c r="D13">
        <v>1000</v>
      </c>
      <c r="F13">
        <v>5.93</v>
      </c>
      <c r="G13">
        <v>512</v>
      </c>
    </row>
    <row r="14" spans="1:7" x14ac:dyDescent="0.25">
      <c r="D14">
        <v>1000</v>
      </c>
      <c r="F14">
        <v>6.68</v>
      </c>
      <c r="G14">
        <v>1024</v>
      </c>
    </row>
    <row r="15" spans="1:7" x14ac:dyDescent="0.25">
      <c r="D15">
        <v>1000</v>
      </c>
      <c r="F15">
        <v>6.59</v>
      </c>
      <c r="G15">
        <v>2048</v>
      </c>
    </row>
    <row r="16" spans="1:7" x14ac:dyDescent="0.25">
      <c r="D16">
        <v>1000</v>
      </c>
      <c r="F16">
        <v>6.56</v>
      </c>
      <c r="G16">
        <v>4096</v>
      </c>
    </row>
    <row r="17" spans="4:7" x14ac:dyDescent="0.25">
      <c r="D17">
        <v>1000</v>
      </c>
      <c r="F17">
        <v>6.63</v>
      </c>
      <c r="G17">
        <v>8192</v>
      </c>
    </row>
    <row r="18" spans="4:7" x14ac:dyDescent="0.25">
      <c r="D18">
        <v>1000</v>
      </c>
      <c r="F18">
        <v>6.58</v>
      </c>
      <c r="G18">
        <v>16384</v>
      </c>
    </row>
    <row r="19" spans="4:7" x14ac:dyDescent="0.25">
      <c r="D19">
        <v>1000</v>
      </c>
      <c r="F19">
        <v>6.29</v>
      </c>
      <c r="G19">
        <v>32768</v>
      </c>
    </row>
    <row r="20" spans="4:7" x14ac:dyDescent="0.25">
      <c r="D20">
        <v>1000</v>
      </c>
      <c r="F20">
        <v>6.71</v>
      </c>
      <c r="G20">
        <v>65536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9"/>
  <sheetViews>
    <sheetView workbookViewId="0">
      <selection activeCell="S11" sqref="S11"/>
    </sheetView>
  </sheetViews>
  <sheetFormatPr defaultColWidth="8.85546875" defaultRowHeight="15" x14ac:dyDescent="0.25"/>
  <sheetData>
    <row r="2" spans="3:6" x14ac:dyDescent="0.25">
      <c r="C2" t="s">
        <v>25</v>
      </c>
      <c r="E2" t="s">
        <v>26</v>
      </c>
      <c r="F2" t="s">
        <v>27</v>
      </c>
    </row>
    <row r="3" spans="3:6" x14ac:dyDescent="0.25">
      <c r="C3">
        <v>1000</v>
      </c>
      <c r="E3">
        <v>10.99</v>
      </c>
      <c r="F3">
        <v>1</v>
      </c>
    </row>
    <row r="4" spans="3:6" x14ac:dyDescent="0.25">
      <c r="C4">
        <v>1000</v>
      </c>
      <c r="E4">
        <v>8.9</v>
      </c>
      <c r="F4">
        <v>2</v>
      </c>
    </row>
    <row r="5" spans="3:6" x14ac:dyDescent="0.25">
      <c r="C5">
        <v>1000</v>
      </c>
      <c r="E5">
        <v>7</v>
      </c>
      <c r="F5">
        <v>4</v>
      </c>
    </row>
    <row r="6" spans="3:6" x14ac:dyDescent="0.25">
      <c r="C6">
        <v>1000</v>
      </c>
      <c r="E6">
        <v>6.25</v>
      </c>
      <c r="F6">
        <v>8</v>
      </c>
    </row>
    <row r="7" spans="3:6" x14ac:dyDescent="0.25">
      <c r="C7">
        <v>1000</v>
      </c>
      <c r="E7">
        <v>6.13</v>
      </c>
      <c r="F7">
        <v>16</v>
      </c>
    </row>
    <row r="8" spans="3:6" x14ac:dyDescent="0.25">
      <c r="C8">
        <v>1000</v>
      </c>
      <c r="E8">
        <v>6.69</v>
      </c>
      <c r="F8">
        <v>32</v>
      </c>
    </row>
    <row r="9" spans="3:6" x14ac:dyDescent="0.25">
      <c r="C9">
        <v>1000</v>
      </c>
      <c r="E9">
        <v>6.77</v>
      </c>
      <c r="F9">
        <v>64</v>
      </c>
    </row>
    <row r="10" spans="3:6" x14ac:dyDescent="0.25">
      <c r="C10">
        <v>1000</v>
      </c>
      <c r="E10">
        <v>6.52</v>
      </c>
      <c r="F10">
        <v>128</v>
      </c>
    </row>
    <row r="11" spans="3:6" x14ac:dyDescent="0.25">
      <c r="C11">
        <v>1000</v>
      </c>
      <c r="E11">
        <v>6.23</v>
      </c>
      <c r="F11">
        <v>256</v>
      </c>
    </row>
    <row r="12" spans="3:6" x14ac:dyDescent="0.25">
      <c r="C12">
        <v>1000</v>
      </c>
      <c r="E12">
        <v>6.41</v>
      </c>
      <c r="F12">
        <v>512</v>
      </c>
    </row>
    <row r="13" spans="3:6" x14ac:dyDescent="0.25">
      <c r="C13">
        <v>1000</v>
      </c>
      <c r="E13">
        <v>6.88</v>
      </c>
      <c r="F13">
        <v>1024</v>
      </c>
    </row>
    <row r="14" spans="3:6" x14ac:dyDescent="0.25">
      <c r="C14">
        <v>1000</v>
      </c>
      <c r="E14">
        <v>6.88</v>
      </c>
      <c r="F14">
        <v>2048</v>
      </c>
    </row>
    <row r="15" spans="3:6" x14ac:dyDescent="0.25">
      <c r="C15">
        <v>1000</v>
      </c>
      <c r="E15">
        <v>6.63</v>
      </c>
      <c r="F15">
        <v>4096</v>
      </c>
    </row>
    <row r="16" spans="3:6" x14ac:dyDescent="0.25">
      <c r="C16">
        <v>1000</v>
      </c>
      <c r="E16">
        <v>6.61</v>
      </c>
      <c r="F16">
        <v>8192</v>
      </c>
    </row>
    <row r="17" spans="3:6" x14ac:dyDescent="0.25">
      <c r="C17">
        <v>1000</v>
      </c>
      <c r="E17">
        <v>6.7</v>
      </c>
      <c r="F17">
        <v>16384</v>
      </c>
    </row>
    <row r="18" spans="3:6" x14ac:dyDescent="0.25">
      <c r="C18">
        <v>1000</v>
      </c>
      <c r="E18">
        <v>6.29</v>
      </c>
      <c r="F18">
        <v>32768</v>
      </c>
    </row>
    <row r="19" spans="3:6" x14ac:dyDescent="0.25">
      <c r="C19">
        <v>1000</v>
      </c>
      <c r="E19">
        <v>6.9</v>
      </c>
      <c r="F19">
        <v>65536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20"/>
  <sheetViews>
    <sheetView workbookViewId="0">
      <selection activeCell="C4" sqref="C4:C20"/>
    </sheetView>
  </sheetViews>
  <sheetFormatPr defaultRowHeight="15" x14ac:dyDescent="0.25"/>
  <cols>
    <col min="3" max="3" width="12.7109375" customWidth="1"/>
  </cols>
  <sheetData>
    <row r="3" spans="3:4" x14ac:dyDescent="0.3">
      <c r="C3" t="s">
        <v>8</v>
      </c>
      <c r="D3" t="s">
        <v>1</v>
      </c>
    </row>
    <row r="4" spans="3:4" x14ac:dyDescent="0.3">
      <c r="C4">
        <v>7</v>
      </c>
      <c r="D4">
        <v>1</v>
      </c>
    </row>
    <row r="5" spans="3:4" x14ac:dyDescent="0.3">
      <c r="C5">
        <v>10.6</v>
      </c>
      <c r="D5">
        <v>2</v>
      </c>
    </row>
    <row r="6" spans="3:4" x14ac:dyDescent="0.3">
      <c r="C6">
        <v>10</v>
      </c>
      <c r="D6">
        <v>4</v>
      </c>
    </row>
    <row r="7" spans="3:4" x14ac:dyDescent="0.3">
      <c r="C7">
        <v>11</v>
      </c>
      <c r="D7">
        <v>8</v>
      </c>
    </row>
    <row r="8" spans="3:4" x14ac:dyDescent="0.3">
      <c r="C8">
        <v>12</v>
      </c>
      <c r="D8">
        <v>16</v>
      </c>
    </row>
    <row r="9" spans="3:4" x14ac:dyDescent="0.3">
      <c r="C9">
        <v>25</v>
      </c>
      <c r="D9">
        <v>32</v>
      </c>
    </row>
    <row r="10" spans="3:4" x14ac:dyDescent="0.3">
      <c r="C10">
        <v>26</v>
      </c>
      <c r="D10">
        <v>64</v>
      </c>
    </row>
    <row r="11" spans="3:4" x14ac:dyDescent="0.3">
      <c r="C11">
        <v>28</v>
      </c>
      <c r="D11">
        <v>128</v>
      </c>
    </row>
    <row r="12" spans="3:4" x14ac:dyDescent="0.3">
      <c r="C12">
        <v>28</v>
      </c>
      <c r="D12">
        <v>256</v>
      </c>
    </row>
    <row r="13" spans="3:4" x14ac:dyDescent="0.3">
      <c r="C13">
        <v>28</v>
      </c>
      <c r="D13">
        <v>512</v>
      </c>
    </row>
    <row r="14" spans="3:4" x14ac:dyDescent="0.3">
      <c r="C14">
        <v>40</v>
      </c>
      <c r="D14">
        <v>1024</v>
      </c>
    </row>
    <row r="15" spans="3:4" x14ac:dyDescent="0.3">
      <c r="C15">
        <v>84</v>
      </c>
      <c r="D15">
        <v>2048</v>
      </c>
    </row>
    <row r="16" spans="3:4" x14ac:dyDescent="0.3">
      <c r="C16">
        <v>93</v>
      </c>
      <c r="D16">
        <v>4096</v>
      </c>
    </row>
    <row r="17" spans="3:4" x14ac:dyDescent="0.3">
      <c r="C17">
        <v>99</v>
      </c>
      <c r="D17">
        <v>8192</v>
      </c>
    </row>
    <row r="18" spans="3:4" x14ac:dyDescent="0.3">
      <c r="C18">
        <v>105</v>
      </c>
      <c r="D18">
        <v>16384</v>
      </c>
    </row>
    <row r="19" spans="3:4" x14ac:dyDescent="0.3">
      <c r="C19">
        <v>111</v>
      </c>
      <c r="D19">
        <v>32768</v>
      </c>
    </row>
    <row r="20" spans="3:4" x14ac:dyDescent="0.3">
      <c r="C20">
        <v>106</v>
      </c>
      <c r="D20">
        <v>65536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5" sqref="D25"/>
    </sheetView>
  </sheetViews>
  <sheetFormatPr defaultRowHeight="15" x14ac:dyDescent="0.25"/>
  <cols>
    <col min="3" max="3" width="12.42578125" customWidth="1"/>
  </cols>
  <sheetData>
    <row r="1" spans="1:4" x14ac:dyDescent="0.3">
      <c r="A1" t="s">
        <v>18</v>
      </c>
    </row>
    <row r="3" spans="1:4" x14ac:dyDescent="0.3">
      <c r="C3" t="s">
        <v>17</v>
      </c>
      <c r="D3" t="s">
        <v>1</v>
      </c>
    </row>
    <row r="4" spans="1:4" x14ac:dyDescent="0.3">
      <c r="C4">
        <v>7</v>
      </c>
      <c r="D4">
        <v>1</v>
      </c>
    </row>
    <row r="5" spans="1:4" x14ac:dyDescent="0.3">
      <c r="C5">
        <v>10.6</v>
      </c>
      <c r="D5">
        <v>2</v>
      </c>
    </row>
    <row r="6" spans="1:4" x14ac:dyDescent="0.3">
      <c r="C6">
        <v>10</v>
      </c>
      <c r="D6">
        <v>4</v>
      </c>
    </row>
    <row r="7" spans="1:4" x14ac:dyDescent="0.3">
      <c r="C7">
        <v>11</v>
      </c>
      <c r="D7">
        <v>8</v>
      </c>
    </row>
    <row r="8" spans="1:4" x14ac:dyDescent="0.3">
      <c r="C8">
        <v>12</v>
      </c>
      <c r="D8">
        <v>16</v>
      </c>
    </row>
    <row r="9" spans="1:4" x14ac:dyDescent="0.3">
      <c r="C9">
        <v>22</v>
      </c>
      <c r="D9">
        <v>32</v>
      </c>
    </row>
    <row r="10" spans="1:4" x14ac:dyDescent="0.3">
      <c r="C10">
        <v>26</v>
      </c>
      <c r="D10">
        <v>64</v>
      </c>
    </row>
    <row r="11" spans="1:4" x14ac:dyDescent="0.3">
      <c r="C11">
        <v>28</v>
      </c>
      <c r="D11">
        <v>128</v>
      </c>
    </row>
    <row r="12" spans="1:4" x14ac:dyDescent="0.3">
      <c r="C12">
        <v>28</v>
      </c>
      <c r="D12">
        <v>256</v>
      </c>
    </row>
    <row r="13" spans="1:4" x14ac:dyDescent="0.3">
      <c r="C13">
        <v>34</v>
      </c>
      <c r="D13">
        <v>512</v>
      </c>
    </row>
    <row r="14" spans="1:4" x14ac:dyDescent="0.3">
      <c r="C14">
        <v>49</v>
      </c>
      <c r="D14">
        <v>1024</v>
      </c>
    </row>
    <row r="15" spans="1:4" x14ac:dyDescent="0.3">
      <c r="C15">
        <v>79</v>
      </c>
      <c r="D15">
        <v>2048</v>
      </c>
    </row>
    <row r="16" spans="1:4" x14ac:dyDescent="0.3">
      <c r="C16">
        <v>93</v>
      </c>
      <c r="D16">
        <v>4096</v>
      </c>
    </row>
    <row r="17" spans="3:4" x14ac:dyDescent="0.3">
      <c r="C17">
        <v>99</v>
      </c>
      <c r="D17">
        <v>8192</v>
      </c>
    </row>
    <row r="18" spans="3:4" x14ac:dyDescent="0.3">
      <c r="C18">
        <v>105</v>
      </c>
      <c r="D18">
        <v>16384</v>
      </c>
    </row>
    <row r="19" spans="3:4" x14ac:dyDescent="0.3">
      <c r="C19">
        <v>111</v>
      </c>
      <c r="D19">
        <v>32768</v>
      </c>
    </row>
    <row r="20" spans="3:4" x14ac:dyDescent="0.3">
      <c r="C20">
        <v>112</v>
      </c>
      <c r="D20">
        <v>65536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B21" sqref="B21:W22"/>
    </sheetView>
  </sheetViews>
  <sheetFormatPr defaultRowHeight="15" x14ac:dyDescent="0.25"/>
  <cols>
    <col min="3" max="3" width="21.7109375" customWidth="1"/>
    <col min="5" max="5" width="15.7109375" customWidth="1"/>
    <col min="6" max="6" width="17.42578125" customWidth="1"/>
    <col min="7" max="7" width="13.28515625" customWidth="1"/>
    <col min="8" max="9" width="21.7109375" customWidth="1"/>
    <col min="10" max="10" width="20.7109375" customWidth="1"/>
    <col min="11" max="12" width="11.5703125" customWidth="1"/>
    <col min="13" max="13" width="13.42578125" customWidth="1"/>
    <col min="17" max="17" width="8.85546875" customWidth="1"/>
  </cols>
  <sheetData>
    <row r="1" spans="1:23" x14ac:dyDescent="0.3">
      <c r="A1" t="s">
        <v>0</v>
      </c>
    </row>
    <row r="3" spans="1:23" x14ac:dyDescent="0.3"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6</v>
      </c>
      <c r="I3" t="s">
        <v>11</v>
      </c>
      <c r="J3" t="s">
        <v>10</v>
      </c>
      <c r="K3" t="s">
        <v>8</v>
      </c>
      <c r="L3" t="s">
        <v>9</v>
      </c>
      <c r="P3" t="s">
        <v>1</v>
      </c>
      <c r="Q3" t="s">
        <v>9</v>
      </c>
      <c r="V3" s="3" t="s">
        <v>16</v>
      </c>
      <c r="W3" s="3" t="s">
        <v>1</v>
      </c>
    </row>
    <row r="4" spans="1:23" x14ac:dyDescent="0.3">
      <c r="B4">
        <v>1</v>
      </c>
      <c r="C4">
        <v>2411129</v>
      </c>
      <c r="D4">
        <v>100000</v>
      </c>
      <c r="E4">
        <v>1401367</v>
      </c>
      <c r="F4">
        <v>1401552</v>
      </c>
      <c r="G4">
        <v>415</v>
      </c>
      <c r="H4">
        <v>727</v>
      </c>
      <c r="I4">
        <f>(G4/H4)</f>
        <v>0.5708390646492435</v>
      </c>
      <c r="J4">
        <f>(E4/F4)</f>
        <v>0.99986800347043847</v>
      </c>
      <c r="K4">
        <f t="shared" ref="K4:K20" si="0">(C4/(B4*100000))</f>
        <v>24.11129</v>
      </c>
      <c r="L4">
        <v>14.11129</v>
      </c>
      <c r="M4">
        <v>1411129</v>
      </c>
      <c r="P4">
        <v>1</v>
      </c>
      <c r="Q4">
        <v>14.11129</v>
      </c>
      <c r="V4" s="3">
        <v>13.11129</v>
      </c>
      <c r="W4" s="3">
        <v>1</v>
      </c>
    </row>
    <row r="5" spans="1:23" x14ac:dyDescent="0.3">
      <c r="B5">
        <v>2</v>
      </c>
      <c r="C5">
        <v>3311125</v>
      </c>
      <c r="D5">
        <v>100000</v>
      </c>
      <c r="E5">
        <v>2201335</v>
      </c>
      <c r="F5">
        <v>2201518</v>
      </c>
      <c r="G5">
        <v>416</v>
      </c>
      <c r="H5">
        <v>726</v>
      </c>
      <c r="I5">
        <f t="shared" ref="I5:I20" si="1">(G5/H5)</f>
        <v>0.57300275482093666</v>
      </c>
      <c r="J5">
        <f t="shared" ref="J5:J20" si="2">(E5/F5)</f>
        <v>0.99991687553769715</v>
      </c>
      <c r="K5">
        <f t="shared" si="0"/>
        <v>16.555624999999999</v>
      </c>
      <c r="L5">
        <v>13.52111</v>
      </c>
      <c r="M5">
        <v>1352111</v>
      </c>
      <c r="P5">
        <v>2</v>
      </c>
      <c r="Q5">
        <v>13.52111</v>
      </c>
      <c r="V5" s="3">
        <v>13.52111</v>
      </c>
      <c r="W5" s="3">
        <v>2</v>
      </c>
    </row>
    <row r="6" spans="1:23" x14ac:dyDescent="0.3">
      <c r="B6">
        <v>4</v>
      </c>
      <c r="C6">
        <v>5211157</v>
      </c>
      <c r="D6">
        <v>100000</v>
      </c>
      <c r="E6">
        <v>3801314</v>
      </c>
      <c r="F6">
        <v>3801496</v>
      </c>
      <c r="G6">
        <v>415</v>
      </c>
      <c r="H6">
        <v>725</v>
      </c>
      <c r="I6">
        <f t="shared" si="1"/>
        <v>0.57241379310344831</v>
      </c>
      <c r="J6">
        <f t="shared" si="2"/>
        <v>0.99995212411113943</v>
      </c>
      <c r="K6">
        <f t="shared" si="0"/>
        <v>13.0278925</v>
      </c>
      <c r="L6">
        <f t="shared" ref="L6:L20" si="3">K6</f>
        <v>13.0278925</v>
      </c>
      <c r="M6">
        <f t="shared" ref="M6:M20" si="4">C6</f>
        <v>5211157</v>
      </c>
      <c r="P6">
        <v>4</v>
      </c>
      <c r="Q6">
        <v>13.0278925</v>
      </c>
      <c r="V6" s="3">
        <v>13.0278925</v>
      </c>
      <c r="W6" s="3">
        <v>4</v>
      </c>
    </row>
    <row r="7" spans="1:23" x14ac:dyDescent="0.3">
      <c r="B7">
        <v>8</v>
      </c>
      <c r="C7">
        <v>9011253</v>
      </c>
      <c r="D7">
        <v>100000</v>
      </c>
      <c r="E7">
        <v>7001291</v>
      </c>
      <c r="F7">
        <v>7001474</v>
      </c>
      <c r="G7">
        <v>415</v>
      </c>
      <c r="H7">
        <v>726</v>
      </c>
      <c r="I7">
        <f t="shared" si="1"/>
        <v>0.57162534435261703</v>
      </c>
      <c r="J7">
        <f t="shared" si="2"/>
        <v>0.99997386264663701</v>
      </c>
      <c r="K7">
        <f t="shared" si="0"/>
        <v>11.264066250000001</v>
      </c>
      <c r="L7">
        <f t="shared" si="3"/>
        <v>11.264066250000001</v>
      </c>
      <c r="M7">
        <f t="shared" si="4"/>
        <v>9011253</v>
      </c>
      <c r="P7">
        <v>8</v>
      </c>
      <c r="Q7">
        <v>11.264066250000001</v>
      </c>
      <c r="V7" s="3">
        <v>11.264066250000001</v>
      </c>
      <c r="W7" s="3">
        <v>8</v>
      </c>
    </row>
    <row r="8" spans="1:23" x14ac:dyDescent="0.3">
      <c r="B8">
        <v>16</v>
      </c>
      <c r="C8">
        <v>16611463</v>
      </c>
      <c r="D8">
        <v>100000</v>
      </c>
      <c r="E8">
        <v>13401266</v>
      </c>
      <c r="F8">
        <v>13401454</v>
      </c>
      <c r="G8">
        <v>415</v>
      </c>
      <c r="H8">
        <v>731</v>
      </c>
      <c r="I8">
        <f t="shared" si="1"/>
        <v>0.56771545827633374</v>
      </c>
      <c r="J8">
        <f t="shared" si="2"/>
        <v>0.99998597167143211</v>
      </c>
      <c r="K8">
        <f t="shared" si="0"/>
        <v>10.382164375</v>
      </c>
      <c r="L8">
        <f t="shared" si="3"/>
        <v>10.382164375</v>
      </c>
      <c r="M8">
        <f t="shared" si="4"/>
        <v>16611463</v>
      </c>
      <c r="P8">
        <v>16</v>
      </c>
      <c r="Q8">
        <v>10.382164375</v>
      </c>
      <c r="V8" s="3">
        <v>10.382164375</v>
      </c>
      <c r="W8" s="3">
        <v>16</v>
      </c>
    </row>
    <row r="9" spans="1:23" x14ac:dyDescent="0.3">
      <c r="B9">
        <v>32</v>
      </c>
      <c r="C9">
        <v>31919010</v>
      </c>
      <c r="D9" s="1">
        <v>10000</v>
      </c>
      <c r="E9">
        <v>26212230</v>
      </c>
      <c r="F9">
        <v>26214230</v>
      </c>
      <c r="G9">
        <v>412</v>
      </c>
      <c r="H9">
        <v>739</v>
      </c>
      <c r="I9">
        <f t="shared" si="1"/>
        <v>0.55751014884979699</v>
      </c>
      <c r="J9">
        <f t="shared" si="2"/>
        <v>0.99992370555991916</v>
      </c>
      <c r="K9">
        <f t="shared" si="0"/>
        <v>9.9746906249999991</v>
      </c>
      <c r="L9">
        <f t="shared" si="3"/>
        <v>9.9746906249999991</v>
      </c>
      <c r="M9">
        <f t="shared" si="4"/>
        <v>31919010</v>
      </c>
      <c r="P9">
        <v>32</v>
      </c>
      <c r="Q9">
        <v>9.9746906249999991</v>
      </c>
      <c r="V9" s="3">
        <v>9.9746906249999991</v>
      </c>
      <c r="W9" s="3">
        <v>32</v>
      </c>
    </row>
    <row r="10" spans="1:23" x14ac:dyDescent="0.3">
      <c r="B10">
        <v>64</v>
      </c>
      <c r="C10">
        <v>62328280</v>
      </c>
      <c r="D10" s="1">
        <v>10000</v>
      </c>
      <c r="E10">
        <v>51811700</v>
      </c>
      <c r="F10">
        <v>51814000</v>
      </c>
      <c r="G10">
        <v>412</v>
      </c>
      <c r="H10">
        <v>769</v>
      </c>
      <c r="I10">
        <f t="shared" si="1"/>
        <v>0.53576072821846554</v>
      </c>
      <c r="J10">
        <f t="shared" si="2"/>
        <v>0.99995561045277337</v>
      </c>
      <c r="K10">
        <f t="shared" si="0"/>
        <v>9.7387937499999992</v>
      </c>
      <c r="L10">
        <f t="shared" si="3"/>
        <v>9.7387937499999992</v>
      </c>
      <c r="M10">
        <f t="shared" si="4"/>
        <v>62328280</v>
      </c>
      <c r="P10">
        <v>64</v>
      </c>
      <c r="Q10">
        <v>9.7387937499999992</v>
      </c>
      <c r="V10" s="3">
        <v>9.7387937499999992</v>
      </c>
      <c r="W10" s="3">
        <v>64</v>
      </c>
    </row>
    <row r="11" spans="1:23" x14ac:dyDescent="0.3">
      <c r="B11">
        <v>128</v>
      </c>
      <c r="C11">
        <v>123145310</v>
      </c>
      <c r="D11" s="1">
        <v>10000</v>
      </c>
      <c r="E11">
        <v>103010830</v>
      </c>
      <c r="F11">
        <v>103013740</v>
      </c>
      <c r="G11">
        <v>402</v>
      </c>
      <c r="H11">
        <v>815</v>
      </c>
      <c r="I11">
        <f t="shared" si="1"/>
        <v>0.49325153374233127</v>
      </c>
      <c r="J11">
        <f t="shared" si="2"/>
        <v>0.99997175134113181</v>
      </c>
      <c r="K11">
        <f t="shared" si="0"/>
        <v>9.6207273437499996</v>
      </c>
      <c r="L11">
        <f t="shared" si="3"/>
        <v>9.6207273437499996</v>
      </c>
      <c r="M11">
        <f t="shared" si="4"/>
        <v>123145310</v>
      </c>
      <c r="P11">
        <v>128</v>
      </c>
      <c r="Q11">
        <v>9.6207273437499996</v>
      </c>
      <c r="V11" s="3">
        <v>9.6207273437499996</v>
      </c>
      <c r="W11" s="3">
        <v>128</v>
      </c>
    </row>
    <row r="12" spans="1:23" x14ac:dyDescent="0.3">
      <c r="B12">
        <v>256</v>
      </c>
      <c r="C12">
        <v>246312300</v>
      </c>
      <c r="D12">
        <v>1000</v>
      </c>
      <c r="E12">
        <v>205461500</v>
      </c>
      <c r="F12">
        <v>205501500</v>
      </c>
      <c r="G12">
        <v>423</v>
      </c>
      <c r="H12">
        <v>864</v>
      </c>
      <c r="I12">
        <f t="shared" si="1"/>
        <v>0.48958333333333331</v>
      </c>
      <c r="J12">
        <f t="shared" si="2"/>
        <v>0.99980535421882566</v>
      </c>
      <c r="K12">
        <f t="shared" si="0"/>
        <v>9.6215742187500002</v>
      </c>
      <c r="L12">
        <f t="shared" si="3"/>
        <v>9.6215742187500002</v>
      </c>
      <c r="M12">
        <f t="shared" si="4"/>
        <v>246312300</v>
      </c>
      <c r="P12">
        <v>256</v>
      </c>
      <c r="Q12">
        <v>9.6215742187500002</v>
      </c>
      <c r="V12" s="3">
        <v>9.6215742187500002</v>
      </c>
      <c r="W12" s="3">
        <v>256</v>
      </c>
    </row>
    <row r="13" spans="1:23" x14ac:dyDescent="0.3">
      <c r="B13">
        <v>512</v>
      </c>
      <c r="C13">
        <v>490293100</v>
      </c>
      <c r="D13">
        <v>1000</v>
      </c>
      <c r="E13">
        <v>4102359</v>
      </c>
      <c r="F13">
        <v>4103015</v>
      </c>
      <c r="G13">
        <v>498</v>
      </c>
      <c r="H13">
        <v>1120</v>
      </c>
      <c r="I13">
        <f t="shared" si="1"/>
        <v>0.44464285714285712</v>
      </c>
      <c r="J13">
        <f t="shared" si="2"/>
        <v>0.99984011757207814</v>
      </c>
      <c r="K13">
        <f t="shared" si="0"/>
        <v>9.5760371093749992</v>
      </c>
      <c r="L13">
        <f t="shared" si="3"/>
        <v>9.5760371093749992</v>
      </c>
      <c r="M13">
        <f t="shared" si="4"/>
        <v>490293100</v>
      </c>
      <c r="P13">
        <v>512</v>
      </c>
      <c r="Q13">
        <v>9.5760371093749992</v>
      </c>
      <c r="V13" s="3">
        <v>9.5760371093749992</v>
      </c>
      <c r="W13" s="3">
        <v>512</v>
      </c>
    </row>
    <row r="14" spans="1:23" x14ac:dyDescent="0.3">
      <c r="B14">
        <v>1024</v>
      </c>
      <c r="C14">
        <v>1018316000</v>
      </c>
      <c r="D14">
        <v>1000</v>
      </c>
      <c r="E14">
        <v>8192839</v>
      </c>
      <c r="F14">
        <v>8198015</v>
      </c>
      <c r="G14">
        <v>4374</v>
      </c>
      <c r="H14">
        <v>5653</v>
      </c>
      <c r="I14">
        <f t="shared" si="1"/>
        <v>0.77374845214930121</v>
      </c>
      <c r="J14">
        <f t="shared" si="2"/>
        <v>0.99936862764949808</v>
      </c>
      <c r="K14">
        <f t="shared" si="0"/>
        <v>9.9444921874999999</v>
      </c>
      <c r="L14">
        <f t="shared" si="3"/>
        <v>9.9444921874999999</v>
      </c>
      <c r="M14">
        <f t="shared" si="4"/>
        <v>1018316000</v>
      </c>
      <c r="P14">
        <v>1024</v>
      </c>
      <c r="Q14">
        <v>9.9444921874999999</v>
      </c>
      <c r="V14" s="3">
        <v>9.9444921874999999</v>
      </c>
      <c r="W14" s="3">
        <v>1024</v>
      </c>
    </row>
    <row r="15" spans="1:23" x14ac:dyDescent="0.3">
      <c r="B15">
        <v>2048</v>
      </c>
      <c r="C15">
        <v>2931078000</v>
      </c>
      <c r="D15">
        <v>100</v>
      </c>
      <c r="E15">
        <v>1434959</v>
      </c>
      <c r="F15">
        <v>1639915</v>
      </c>
      <c r="G15">
        <v>203130</v>
      </c>
      <c r="H15">
        <v>205433</v>
      </c>
      <c r="I15">
        <f t="shared" si="1"/>
        <v>0.98878953235361411</v>
      </c>
      <c r="J15">
        <f t="shared" si="2"/>
        <v>0.87502035166456793</v>
      </c>
      <c r="K15">
        <f t="shared" si="0"/>
        <v>14.311904296874999</v>
      </c>
      <c r="L15">
        <f t="shared" si="3"/>
        <v>14.311904296874999</v>
      </c>
      <c r="M15">
        <f t="shared" si="4"/>
        <v>2931078000</v>
      </c>
      <c r="P15">
        <v>2048</v>
      </c>
      <c r="Q15">
        <v>14.311904296874999</v>
      </c>
      <c r="V15" s="3">
        <v>14.311904296874999</v>
      </c>
      <c r="W15" s="3">
        <v>2048</v>
      </c>
    </row>
    <row r="16" spans="1:23" x14ac:dyDescent="0.3">
      <c r="B16">
        <v>4096</v>
      </c>
      <c r="C16">
        <v>5853213000</v>
      </c>
      <c r="D16">
        <v>100</v>
      </c>
      <c r="E16">
        <v>2868559</v>
      </c>
      <c r="F16">
        <v>3278315</v>
      </c>
      <c r="G16">
        <v>405808</v>
      </c>
      <c r="H16">
        <v>410233</v>
      </c>
      <c r="I16">
        <f t="shared" si="1"/>
        <v>0.98921344699231895</v>
      </c>
      <c r="J16">
        <f t="shared" si="2"/>
        <v>0.87501018053481738</v>
      </c>
      <c r="K16">
        <f t="shared" si="0"/>
        <v>14.290070800781249</v>
      </c>
      <c r="L16">
        <f t="shared" si="3"/>
        <v>14.290070800781249</v>
      </c>
      <c r="M16">
        <f t="shared" si="4"/>
        <v>5853213000</v>
      </c>
      <c r="P16">
        <v>4096</v>
      </c>
      <c r="Q16">
        <v>14.290070800781249</v>
      </c>
      <c r="V16" s="3">
        <v>14.290070800781249</v>
      </c>
      <c r="W16" s="3">
        <v>4096</v>
      </c>
    </row>
    <row r="17" spans="2:23" x14ac:dyDescent="0.3">
      <c r="B17">
        <v>8192</v>
      </c>
      <c r="C17">
        <v>32778887000</v>
      </c>
      <c r="D17">
        <v>100</v>
      </c>
      <c r="E17">
        <v>5735759</v>
      </c>
      <c r="F17">
        <v>6555115</v>
      </c>
      <c r="G17">
        <v>359</v>
      </c>
      <c r="H17">
        <v>819833</v>
      </c>
      <c r="I17" s="2">
        <f t="shared" si="1"/>
        <v>4.3789405891199793E-4</v>
      </c>
      <c r="J17">
        <f t="shared" si="2"/>
        <v>0.87500509144385719</v>
      </c>
      <c r="K17">
        <f t="shared" si="0"/>
        <v>40.013289794921874</v>
      </c>
      <c r="L17">
        <f t="shared" si="3"/>
        <v>40.013289794921874</v>
      </c>
      <c r="M17">
        <f t="shared" si="4"/>
        <v>32778887000</v>
      </c>
      <c r="P17">
        <v>8192</v>
      </c>
      <c r="Q17">
        <v>40.013289794921874</v>
      </c>
      <c r="V17" s="3">
        <v>40.013289794921874</v>
      </c>
      <c r="W17" s="3">
        <v>8192</v>
      </c>
    </row>
    <row r="18" spans="2:23" x14ac:dyDescent="0.3">
      <c r="B18">
        <v>16384</v>
      </c>
      <c r="C18">
        <v>65546892000</v>
      </c>
      <c r="D18">
        <v>100</v>
      </c>
      <c r="E18">
        <v>11470161</v>
      </c>
      <c r="F18">
        <v>13108717</v>
      </c>
      <c r="G18">
        <v>359</v>
      </c>
      <c r="H18">
        <v>1639033</v>
      </c>
      <c r="I18" s="2">
        <f>(G18/H18)</f>
        <v>2.1903158752752385E-4</v>
      </c>
      <c r="J18">
        <f t="shared" si="2"/>
        <v>0.87500256508703333</v>
      </c>
      <c r="K18">
        <f t="shared" si="0"/>
        <v>40.006647949218753</v>
      </c>
      <c r="L18">
        <f t="shared" si="3"/>
        <v>40.006647949218753</v>
      </c>
      <c r="M18">
        <f t="shared" si="4"/>
        <v>65546892000</v>
      </c>
      <c r="P18">
        <v>16384</v>
      </c>
      <c r="Q18">
        <v>40.006647949218753</v>
      </c>
      <c r="V18" s="3">
        <v>40.006647949218753</v>
      </c>
      <c r="W18" s="3">
        <v>16384</v>
      </c>
    </row>
    <row r="19" spans="2:23" x14ac:dyDescent="0.3">
      <c r="B19">
        <v>32768</v>
      </c>
      <c r="C19">
        <v>131169220000</v>
      </c>
      <c r="D19">
        <v>10</v>
      </c>
      <c r="E19">
        <v>2294671</v>
      </c>
      <c r="F19">
        <v>2622570</v>
      </c>
      <c r="G19">
        <v>359</v>
      </c>
      <c r="H19">
        <v>3283130</v>
      </c>
      <c r="I19" s="2">
        <f t="shared" si="1"/>
        <v>1.0934687325814085E-4</v>
      </c>
      <c r="J19">
        <f t="shared" si="2"/>
        <v>0.87497035350819996</v>
      </c>
      <c r="K19">
        <f t="shared" si="0"/>
        <v>40.029669189453124</v>
      </c>
      <c r="L19">
        <f t="shared" si="3"/>
        <v>40.029669189453124</v>
      </c>
      <c r="M19">
        <f t="shared" si="4"/>
        <v>131169220000</v>
      </c>
      <c r="P19">
        <v>32768</v>
      </c>
      <c r="Q19">
        <v>40.029669189453124</v>
      </c>
      <c r="V19" s="3">
        <v>40.029669189453124</v>
      </c>
      <c r="W19" s="3">
        <v>32768</v>
      </c>
    </row>
    <row r="20" spans="2:23" x14ac:dyDescent="0.3">
      <c r="B20">
        <v>65536</v>
      </c>
      <c r="C20">
        <v>262241220000</v>
      </c>
      <c r="D20">
        <v>10</v>
      </c>
      <c r="E20">
        <v>4588431</v>
      </c>
      <c r="F20">
        <v>5243947</v>
      </c>
      <c r="G20">
        <v>359</v>
      </c>
      <c r="H20">
        <v>6559930</v>
      </c>
      <c r="I20" s="2">
        <f t="shared" si="1"/>
        <v>5.4726193724628161E-5</v>
      </c>
      <c r="J20">
        <f t="shared" si="2"/>
        <v>0.87499568550177953</v>
      </c>
      <c r="K20">
        <f t="shared" si="0"/>
        <v>40.014834594726565</v>
      </c>
      <c r="L20">
        <f t="shared" si="3"/>
        <v>40.014834594726565</v>
      </c>
      <c r="M20">
        <f t="shared" si="4"/>
        <v>262241220000</v>
      </c>
      <c r="P20">
        <v>65536</v>
      </c>
      <c r="Q20">
        <v>40.014834594726565</v>
      </c>
      <c r="V20" s="3">
        <v>40.014834594726565</v>
      </c>
      <c r="W20" s="3">
        <v>65536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B21" sqref="B21:O22"/>
    </sheetView>
  </sheetViews>
  <sheetFormatPr defaultRowHeight="15" x14ac:dyDescent="0.25"/>
  <cols>
    <col min="3" max="3" width="13" customWidth="1"/>
    <col min="5" max="5" width="12" bestFit="1" customWidth="1"/>
    <col min="6" max="6" width="14.42578125" customWidth="1"/>
    <col min="7" max="7" width="11.28515625" customWidth="1"/>
    <col min="8" max="8" width="13.85546875" customWidth="1"/>
    <col min="9" max="9" width="12.5703125" customWidth="1"/>
    <col min="10" max="10" width="15.7109375" customWidth="1"/>
    <col min="11" max="11" width="17.28515625" customWidth="1"/>
  </cols>
  <sheetData>
    <row r="1" spans="1:18" x14ac:dyDescent="0.3">
      <c r="A1" t="s">
        <v>15</v>
      </c>
    </row>
    <row r="3" spans="1:18" x14ac:dyDescent="0.3"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6</v>
      </c>
      <c r="I3" t="s">
        <v>13</v>
      </c>
      <c r="J3" t="s">
        <v>12</v>
      </c>
      <c r="K3" t="s">
        <v>14</v>
      </c>
      <c r="N3" t="s">
        <v>12</v>
      </c>
      <c r="O3" t="s">
        <v>1</v>
      </c>
      <c r="R3" t="s">
        <v>21</v>
      </c>
    </row>
    <row r="4" spans="1:18" x14ac:dyDescent="0.3">
      <c r="B4">
        <v>1</v>
      </c>
      <c r="C4">
        <v>270830</v>
      </c>
      <c r="D4">
        <v>10000</v>
      </c>
      <c r="E4">
        <v>161358</v>
      </c>
      <c r="F4">
        <v>161543</v>
      </c>
      <c r="G4">
        <v>420</v>
      </c>
      <c r="H4">
        <v>727</v>
      </c>
      <c r="I4">
        <f>(E4/F4)</f>
        <v>0.99885479407959488</v>
      </c>
      <c r="J4">
        <f>(C4/(B4*D4))</f>
        <v>27.082999999999998</v>
      </c>
      <c r="K4">
        <f>(G4/H4)</f>
        <v>0.57771664374140308</v>
      </c>
      <c r="N4" s="2">
        <v>10.083</v>
      </c>
      <c r="O4">
        <v>1</v>
      </c>
      <c r="Q4" t="s">
        <v>22</v>
      </c>
      <c r="R4" t="s">
        <v>23</v>
      </c>
    </row>
    <row r="5" spans="1:18" x14ac:dyDescent="0.3">
      <c r="B5">
        <v>2</v>
      </c>
      <c r="C5">
        <v>280795</v>
      </c>
      <c r="D5">
        <v>10000</v>
      </c>
      <c r="E5">
        <v>221331</v>
      </c>
      <c r="F5">
        <v>221513</v>
      </c>
      <c r="G5">
        <v>421</v>
      </c>
      <c r="H5">
        <v>725</v>
      </c>
      <c r="I5">
        <f t="shared" ref="I5:I20" si="0">(E5/F5)</f>
        <v>0.99917837779272545</v>
      </c>
      <c r="J5">
        <f t="shared" ref="J5:J20" si="1">(C5/(B5*D5))</f>
        <v>14.03975</v>
      </c>
      <c r="K5">
        <f t="shared" ref="K5:K20" si="2">(G5/H5)</f>
        <v>0.58068965517241378</v>
      </c>
      <c r="N5" s="2">
        <v>9.0397499999999997</v>
      </c>
      <c r="O5">
        <v>2</v>
      </c>
    </row>
    <row r="6" spans="1:18" x14ac:dyDescent="0.3">
      <c r="B6">
        <v>4</v>
      </c>
      <c r="C6">
        <v>440766</v>
      </c>
      <c r="D6">
        <v>10000</v>
      </c>
      <c r="E6">
        <v>391310</v>
      </c>
      <c r="F6">
        <v>391491</v>
      </c>
      <c r="G6">
        <v>420</v>
      </c>
      <c r="H6">
        <v>724</v>
      </c>
      <c r="I6">
        <f t="shared" si="0"/>
        <v>0.99953766497824981</v>
      </c>
      <c r="J6">
        <f t="shared" si="1"/>
        <v>11.01915</v>
      </c>
      <c r="K6">
        <f t="shared" si="2"/>
        <v>0.58011049723756902</v>
      </c>
      <c r="N6" s="2">
        <v>10.01915</v>
      </c>
      <c r="O6">
        <v>4</v>
      </c>
    </row>
    <row r="7" spans="1:18" x14ac:dyDescent="0.3">
      <c r="B7">
        <v>8</v>
      </c>
      <c r="C7">
        <v>760740</v>
      </c>
      <c r="D7">
        <v>10000</v>
      </c>
      <c r="E7">
        <v>731288</v>
      </c>
      <c r="F7">
        <v>731470</v>
      </c>
      <c r="G7">
        <v>420</v>
      </c>
      <c r="H7">
        <v>725</v>
      </c>
      <c r="I7">
        <f t="shared" si="0"/>
        <v>0.99975118596798229</v>
      </c>
      <c r="J7">
        <f t="shared" si="1"/>
        <v>9.5092499999999998</v>
      </c>
      <c r="K7">
        <f t="shared" si="2"/>
        <v>0.57931034482758625</v>
      </c>
      <c r="N7" s="2">
        <v>9.5092499999999998</v>
      </c>
      <c r="O7">
        <v>8</v>
      </c>
    </row>
    <row r="8" spans="1:18" x14ac:dyDescent="0.3">
      <c r="B8">
        <v>16</v>
      </c>
      <c r="C8">
        <v>1400706</v>
      </c>
      <c r="D8">
        <v>10000</v>
      </c>
      <c r="E8">
        <v>1411263</v>
      </c>
      <c r="F8">
        <v>1411450</v>
      </c>
      <c r="G8">
        <v>420</v>
      </c>
      <c r="H8">
        <v>730</v>
      </c>
      <c r="I8">
        <f t="shared" si="0"/>
        <v>0.99986751213291292</v>
      </c>
      <c r="J8">
        <f t="shared" si="1"/>
        <v>8.7544125000000008</v>
      </c>
      <c r="K8">
        <f t="shared" si="2"/>
        <v>0.57534246575342463</v>
      </c>
      <c r="N8" s="2">
        <v>8.7544125000000008</v>
      </c>
      <c r="O8">
        <v>16</v>
      </c>
    </row>
    <row r="9" spans="1:18" x14ac:dyDescent="0.3">
      <c r="B9">
        <v>32</v>
      </c>
      <c r="C9">
        <v>2680665</v>
      </c>
      <c r="D9">
        <v>10000</v>
      </c>
      <c r="E9">
        <v>2771220</v>
      </c>
      <c r="F9">
        <v>2771419</v>
      </c>
      <c r="G9">
        <v>416</v>
      </c>
      <c r="H9">
        <v>738</v>
      </c>
      <c r="I9">
        <f t="shared" si="0"/>
        <v>0.99992819562830448</v>
      </c>
      <c r="J9">
        <f t="shared" si="1"/>
        <v>8.3770781250000006</v>
      </c>
      <c r="K9">
        <f t="shared" si="2"/>
        <v>0.56368563685636852</v>
      </c>
      <c r="N9" s="2">
        <v>8.3770781250000006</v>
      </c>
      <c r="O9">
        <v>32</v>
      </c>
    </row>
    <row r="10" spans="1:18" x14ac:dyDescent="0.3">
      <c r="B10">
        <v>64</v>
      </c>
      <c r="C10">
        <v>5240626</v>
      </c>
      <c r="D10">
        <v>10000</v>
      </c>
      <c r="E10">
        <v>5491167</v>
      </c>
      <c r="F10">
        <v>5491396</v>
      </c>
      <c r="G10">
        <v>417</v>
      </c>
      <c r="H10">
        <v>768</v>
      </c>
      <c r="I10">
        <f t="shared" si="0"/>
        <v>0.99995829839989681</v>
      </c>
      <c r="J10">
        <f t="shared" si="1"/>
        <v>8.1884781249999996</v>
      </c>
      <c r="K10">
        <f t="shared" si="2"/>
        <v>0.54296875</v>
      </c>
      <c r="N10" s="2">
        <v>8.1884781249999996</v>
      </c>
      <c r="O10">
        <v>64</v>
      </c>
    </row>
    <row r="11" spans="1:18" x14ac:dyDescent="0.3">
      <c r="B11">
        <v>128</v>
      </c>
      <c r="C11">
        <v>10360394</v>
      </c>
      <c r="D11">
        <v>10000</v>
      </c>
      <c r="E11">
        <v>10931080</v>
      </c>
      <c r="F11">
        <v>10931370</v>
      </c>
      <c r="G11">
        <v>406</v>
      </c>
      <c r="H11">
        <v>814</v>
      </c>
      <c r="I11">
        <f t="shared" si="0"/>
        <v>0.99997347084583177</v>
      </c>
      <c r="J11">
        <f t="shared" si="1"/>
        <v>8.0940578124999991</v>
      </c>
      <c r="K11">
        <f t="shared" si="2"/>
        <v>0.49877149877149879</v>
      </c>
      <c r="N11" s="2">
        <v>8.0940578124999991</v>
      </c>
      <c r="O11">
        <v>128</v>
      </c>
    </row>
    <row r="12" spans="1:18" x14ac:dyDescent="0.3">
      <c r="B12">
        <v>256</v>
      </c>
      <c r="C12">
        <v>20599190</v>
      </c>
      <c r="D12">
        <v>10000</v>
      </c>
      <c r="E12">
        <v>21810610</v>
      </c>
      <c r="F12">
        <v>21811009</v>
      </c>
      <c r="G12">
        <v>356</v>
      </c>
      <c r="H12">
        <v>861</v>
      </c>
      <c r="I12">
        <f t="shared" si="0"/>
        <v>0.99998170648593099</v>
      </c>
      <c r="J12">
        <f t="shared" si="1"/>
        <v>8.0465585937499995</v>
      </c>
      <c r="K12">
        <f t="shared" si="2"/>
        <v>0.41347270615563297</v>
      </c>
      <c r="N12" s="2">
        <v>8.0465585937499995</v>
      </c>
      <c r="O12">
        <v>256</v>
      </c>
    </row>
    <row r="13" spans="1:18" x14ac:dyDescent="0.3">
      <c r="B13">
        <v>512</v>
      </c>
      <c r="C13">
        <v>41079190</v>
      </c>
      <c r="D13">
        <v>10000</v>
      </c>
      <c r="E13">
        <v>43570354</v>
      </c>
      <c r="F13">
        <v>43571009</v>
      </c>
      <c r="G13">
        <v>356</v>
      </c>
      <c r="H13">
        <v>1117</v>
      </c>
      <c r="I13">
        <f t="shared" si="0"/>
        <v>0.99998496706835505</v>
      </c>
      <c r="J13">
        <f t="shared" si="1"/>
        <v>8.0232792968749997</v>
      </c>
      <c r="K13">
        <f t="shared" si="2"/>
        <v>0.31871083258728738</v>
      </c>
      <c r="N13" s="2">
        <v>8.0232792968749997</v>
      </c>
      <c r="O13">
        <v>512</v>
      </c>
    </row>
    <row r="14" spans="1:18" x14ac:dyDescent="0.3">
      <c r="B14">
        <v>1024</v>
      </c>
      <c r="C14">
        <v>82039198</v>
      </c>
      <c r="D14">
        <v>10000</v>
      </c>
      <c r="E14">
        <v>87009839</v>
      </c>
      <c r="F14">
        <v>87091009</v>
      </c>
      <c r="G14">
        <v>160405</v>
      </c>
      <c r="H14">
        <v>161678</v>
      </c>
      <c r="I14">
        <f t="shared" si="0"/>
        <v>0.99906798645541006</v>
      </c>
      <c r="J14">
        <f t="shared" si="1"/>
        <v>8.0116404296874997</v>
      </c>
      <c r="K14">
        <f t="shared" si="2"/>
        <v>0.99212632516483379</v>
      </c>
      <c r="N14" s="2">
        <v>8.0116404296874997</v>
      </c>
      <c r="O14">
        <v>1024</v>
      </c>
    </row>
    <row r="15" spans="1:18" x14ac:dyDescent="0.3">
      <c r="B15">
        <v>2048</v>
      </c>
      <c r="C15">
        <v>172983</v>
      </c>
      <c r="D15">
        <v>10</v>
      </c>
      <c r="E15">
        <v>154504</v>
      </c>
      <c r="F15">
        <v>175138</v>
      </c>
      <c r="G15">
        <v>38306</v>
      </c>
      <c r="H15">
        <v>40605</v>
      </c>
      <c r="I15">
        <f t="shared" si="0"/>
        <v>0.88218433463897039</v>
      </c>
      <c r="J15">
        <f t="shared" si="1"/>
        <v>8.4464355468749996</v>
      </c>
      <c r="K15">
        <f t="shared" si="2"/>
        <v>0.94338135697574188</v>
      </c>
      <c r="N15" s="2">
        <v>8.4464355468749996</v>
      </c>
      <c r="O15">
        <v>2048</v>
      </c>
    </row>
    <row r="16" spans="1:18" x14ac:dyDescent="0.3">
      <c r="B16">
        <v>4096</v>
      </c>
      <c r="C16">
        <v>337081</v>
      </c>
      <c r="D16">
        <v>10</v>
      </c>
      <c r="E16">
        <v>308104</v>
      </c>
      <c r="F16">
        <v>349218</v>
      </c>
      <c r="G16">
        <v>77188</v>
      </c>
      <c r="H16">
        <v>81565</v>
      </c>
      <c r="I16">
        <f t="shared" si="0"/>
        <v>0.88226838250032935</v>
      </c>
      <c r="J16">
        <f t="shared" si="1"/>
        <v>8.2295166015624996</v>
      </c>
      <c r="K16">
        <f t="shared" si="2"/>
        <v>0.94633727701832893</v>
      </c>
      <c r="N16" s="2">
        <v>8.2295166015624996</v>
      </c>
      <c r="O16">
        <v>4096</v>
      </c>
    </row>
    <row r="17" spans="2:15" x14ac:dyDescent="0.3">
      <c r="B17">
        <v>8192</v>
      </c>
      <c r="C17">
        <v>664790</v>
      </c>
      <c r="D17">
        <v>10</v>
      </c>
      <c r="E17">
        <v>615304</v>
      </c>
      <c r="F17">
        <v>697378</v>
      </c>
      <c r="G17">
        <v>81296</v>
      </c>
      <c r="H17">
        <v>163485</v>
      </c>
      <c r="I17">
        <f t="shared" si="0"/>
        <v>0.88231059769594111</v>
      </c>
      <c r="J17">
        <f t="shared" si="1"/>
        <v>8.1151123046875</v>
      </c>
      <c r="K17">
        <f t="shared" si="2"/>
        <v>0.49726886258678166</v>
      </c>
      <c r="N17" s="2">
        <v>8.1151123046875</v>
      </c>
      <c r="O17">
        <v>8192</v>
      </c>
    </row>
    <row r="18" spans="2:15" x14ac:dyDescent="0.3">
      <c r="B18">
        <v>16384</v>
      </c>
      <c r="C18">
        <v>1320155</v>
      </c>
      <c r="D18">
        <v>10</v>
      </c>
      <c r="E18">
        <v>1229706</v>
      </c>
      <c r="F18">
        <v>1393700</v>
      </c>
      <c r="G18">
        <v>163216</v>
      </c>
      <c r="H18">
        <v>327325</v>
      </c>
      <c r="I18">
        <f t="shared" si="0"/>
        <v>0.88233192222142498</v>
      </c>
      <c r="J18">
        <f t="shared" si="1"/>
        <v>8.057586669921875</v>
      </c>
      <c r="K18">
        <f t="shared" si="2"/>
        <v>0.49863591231956006</v>
      </c>
      <c r="N18" s="2">
        <v>8.057586669921875</v>
      </c>
      <c r="O18">
        <v>16384</v>
      </c>
    </row>
    <row r="19" spans="2:15" x14ac:dyDescent="0.3">
      <c r="B19">
        <v>32768</v>
      </c>
      <c r="C19">
        <v>2630875</v>
      </c>
      <c r="D19">
        <v>10</v>
      </c>
      <c r="E19">
        <v>2458506</v>
      </c>
      <c r="F19">
        <v>2786340</v>
      </c>
      <c r="G19">
        <v>327056</v>
      </c>
      <c r="H19">
        <v>655005</v>
      </c>
      <c r="I19">
        <f t="shared" si="0"/>
        <v>0.88234242770085491</v>
      </c>
      <c r="J19">
        <f t="shared" si="1"/>
        <v>8.0287933349609375</v>
      </c>
      <c r="K19">
        <f t="shared" si="2"/>
        <v>0.49931832581430674</v>
      </c>
      <c r="N19" s="2">
        <v>8.0287933349609375</v>
      </c>
      <c r="O19">
        <v>32768</v>
      </c>
    </row>
    <row r="20" spans="2:15" x14ac:dyDescent="0.3">
      <c r="B20">
        <v>65536</v>
      </c>
      <c r="C20">
        <v>5252315</v>
      </c>
      <c r="D20">
        <v>10</v>
      </c>
      <c r="E20">
        <v>4916106</v>
      </c>
      <c r="F20">
        <v>5571620</v>
      </c>
      <c r="G20">
        <v>654736</v>
      </c>
      <c r="H20">
        <v>1310365</v>
      </c>
      <c r="I20">
        <f t="shared" si="0"/>
        <v>0.88234768343856906</v>
      </c>
      <c r="J20">
        <f t="shared" si="1"/>
        <v>8.0143966674804687</v>
      </c>
      <c r="K20">
        <f t="shared" si="2"/>
        <v>0.49965925524567584</v>
      </c>
      <c r="N20" s="2">
        <v>8.0143966674804687</v>
      </c>
      <c r="O20">
        <v>65536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K19" sqref="K19"/>
    </sheetView>
  </sheetViews>
  <sheetFormatPr defaultRowHeight="15" x14ac:dyDescent="0.25"/>
  <cols>
    <col min="3" max="3" width="10" bestFit="1" customWidth="1"/>
    <col min="6" max="6" width="14.42578125" customWidth="1"/>
    <col min="18" max="18" width="16.7109375" customWidth="1"/>
  </cols>
  <sheetData>
    <row r="1" spans="1:19" x14ac:dyDescent="0.3">
      <c r="A1" t="s">
        <v>19</v>
      </c>
    </row>
    <row r="3" spans="1:19" x14ac:dyDescent="0.3"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6</v>
      </c>
      <c r="I3" t="s">
        <v>13</v>
      </c>
      <c r="J3" t="s">
        <v>12</v>
      </c>
      <c r="K3" t="s">
        <v>14</v>
      </c>
      <c r="R3" t="s">
        <v>12</v>
      </c>
      <c r="S3" t="s">
        <v>1</v>
      </c>
    </row>
    <row r="4" spans="1:19" x14ac:dyDescent="0.3">
      <c r="B4">
        <v>1</v>
      </c>
      <c r="C4">
        <v>47994</v>
      </c>
      <c r="D4">
        <v>1000</v>
      </c>
      <c r="E4">
        <v>20384</v>
      </c>
      <c r="F4">
        <v>20570</v>
      </c>
      <c r="G4">
        <v>426</v>
      </c>
      <c r="H4">
        <v>745</v>
      </c>
      <c r="I4">
        <f>(E4/F4)</f>
        <v>0.99095770539620809</v>
      </c>
      <c r="J4">
        <f>(C4/(B4*D4))</f>
        <v>47.994</v>
      </c>
      <c r="K4">
        <f>(G4/H4)</f>
        <v>0.57181208053691279</v>
      </c>
      <c r="R4">
        <v>30.994</v>
      </c>
      <c r="S4">
        <v>1</v>
      </c>
    </row>
    <row r="5" spans="1:19" x14ac:dyDescent="0.3">
      <c r="B5">
        <v>2</v>
      </c>
      <c r="C5">
        <v>54682</v>
      </c>
      <c r="D5">
        <v>1000</v>
      </c>
      <c r="E5">
        <v>30438</v>
      </c>
      <c r="F5">
        <v>30625</v>
      </c>
      <c r="G5">
        <v>460</v>
      </c>
      <c r="H5">
        <v>789</v>
      </c>
      <c r="I5">
        <f t="shared" ref="I5:I20" si="0">(E5/F5)</f>
        <v>0.99389387755102043</v>
      </c>
      <c r="J5">
        <f t="shared" ref="J5:J20" si="1">(C5/(B5*D5))</f>
        <v>27.341000000000001</v>
      </c>
      <c r="K5">
        <f t="shared" ref="K5:K20" si="2">(G5/H5)</f>
        <v>0.58301647655259825</v>
      </c>
      <c r="R5">
        <v>27.341000000000001</v>
      </c>
      <c r="S5">
        <v>2</v>
      </c>
    </row>
    <row r="6" spans="1:19" x14ac:dyDescent="0.3">
      <c r="B6">
        <v>4</v>
      </c>
      <c r="C6">
        <v>84849</v>
      </c>
      <c r="D6">
        <v>1000</v>
      </c>
      <c r="E6">
        <v>52563</v>
      </c>
      <c r="F6">
        <v>52579</v>
      </c>
      <c r="G6">
        <v>463</v>
      </c>
      <c r="H6">
        <v>792</v>
      </c>
      <c r="I6">
        <f t="shared" si="0"/>
        <v>0.99969569600030428</v>
      </c>
      <c r="J6">
        <f t="shared" si="1"/>
        <v>21.212250000000001</v>
      </c>
      <c r="K6">
        <f t="shared" si="2"/>
        <v>0.58459595959595956</v>
      </c>
      <c r="R6">
        <v>21.212250000000001</v>
      </c>
      <c r="S6">
        <v>4</v>
      </c>
    </row>
    <row r="7" spans="1:19" x14ac:dyDescent="0.3">
      <c r="B7">
        <v>8</v>
      </c>
      <c r="C7">
        <v>145222</v>
      </c>
      <c r="D7">
        <v>1000</v>
      </c>
      <c r="E7">
        <v>96827</v>
      </c>
      <c r="F7">
        <v>97015</v>
      </c>
      <c r="G7">
        <v>464</v>
      </c>
      <c r="H7">
        <v>794</v>
      </c>
      <c r="I7">
        <f t="shared" si="0"/>
        <v>0.99806215533680354</v>
      </c>
      <c r="J7">
        <f t="shared" si="1"/>
        <v>18.152750000000001</v>
      </c>
      <c r="K7">
        <f t="shared" si="2"/>
        <v>0.58438287153652391</v>
      </c>
      <c r="R7">
        <v>18.152750000000001</v>
      </c>
      <c r="S7">
        <v>8</v>
      </c>
    </row>
    <row r="8" spans="1:19" x14ac:dyDescent="0.3">
      <c r="B8">
        <v>16</v>
      </c>
      <c r="C8">
        <v>265905</v>
      </c>
      <c r="D8">
        <v>1000</v>
      </c>
      <c r="E8">
        <v>185345</v>
      </c>
      <c r="F8">
        <v>185540</v>
      </c>
      <c r="G8">
        <v>464</v>
      </c>
      <c r="H8">
        <v>801</v>
      </c>
      <c r="I8">
        <f t="shared" si="0"/>
        <v>0.9989490136897704</v>
      </c>
      <c r="J8">
        <f t="shared" si="1"/>
        <v>16.619062499999998</v>
      </c>
      <c r="K8">
        <f t="shared" si="2"/>
        <v>0.57927590511860172</v>
      </c>
      <c r="R8">
        <v>16.619062499999998</v>
      </c>
      <c r="S8">
        <v>16</v>
      </c>
    </row>
    <row r="9" spans="1:19" x14ac:dyDescent="0.3">
      <c r="B9">
        <v>32</v>
      </c>
      <c r="C9">
        <v>507446</v>
      </c>
      <c r="D9">
        <v>1000</v>
      </c>
      <c r="E9">
        <v>362453</v>
      </c>
      <c r="F9">
        <v>362662</v>
      </c>
      <c r="G9">
        <v>462</v>
      </c>
      <c r="H9">
        <v>811</v>
      </c>
      <c r="I9">
        <f t="shared" si="0"/>
        <v>0.99942370581974405</v>
      </c>
      <c r="J9">
        <f t="shared" si="1"/>
        <v>15.857687500000001</v>
      </c>
      <c r="K9">
        <f t="shared" si="2"/>
        <v>0.56966707768187419</v>
      </c>
      <c r="R9">
        <v>15.857687500000001</v>
      </c>
      <c r="S9">
        <v>32</v>
      </c>
    </row>
    <row r="10" spans="1:19" x14ac:dyDescent="0.3">
      <c r="B10">
        <v>64</v>
      </c>
      <c r="C10">
        <v>990541</v>
      </c>
      <c r="D10">
        <v>1000</v>
      </c>
      <c r="E10">
        <v>716663</v>
      </c>
      <c r="F10">
        <v>716905</v>
      </c>
      <c r="G10">
        <v>464</v>
      </c>
      <c r="H10">
        <v>844</v>
      </c>
      <c r="I10">
        <f t="shared" si="0"/>
        <v>0.99966243784043907</v>
      </c>
      <c r="J10">
        <f t="shared" si="1"/>
        <v>15.477203125000001</v>
      </c>
      <c r="K10">
        <f t="shared" si="2"/>
        <v>0.54976303317535546</v>
      </c>
      <c r="R10">
        <v>15.477203125000001</v>
      </c>
      <c r="S10">
        <v>64</v>
      </c>
    </row>
    <row r="11" spans="1:19" x14ac:dyDescent="0.3">
      <c r="B11">
        <v>128</v>
      </c>
      <c r="C11">
        <v>1956542</v>
      </c>
      <c r="D11">
        <v>1000</v>
      </c>
      <c r="E11">
        <v>1425158</v>
      </c>
      <c r="F11">
        <v>1425469</v>
      </c>
      <c r="G11">
        <v>458</v>
      </c>
      <c r="H11">
        <v>898</v>
      </c>
      <c r="I11">
        <f t="shared" si="0"/>
        <v>0.999781826191941</v>
      </c>
      <c r="J11">
        <f t="shared" si="1"/>
        <v>15.285484374999999</v>
      </c>
      <c r="K11">
        <f t="shared" si="2"/>
        <v>0.51002227171492209</v>
      </c>
      <c r="R11">
        <v>15.285484374999999</v>
      </c>
      <c r="S11">
        <v>128</v>
      </c>
    </row>
    <row r="12" spans="1:19" x14ac:dyDescent="0.3">
      <c r="B12">
        <v>256</v>
      </c>
      <c r="C12">
        <v>3888133</v>
      </c>
      <c r="D12">
        <v>1000</v>
      </c>
      <c r="E12">
        <v>2841919</v>
      </c>
      <c r="F12">
        <v>2842353</v>
      </c>
      <c r="G12">
        <v>418</v>
      </c>
      <c r="H12">
        <v>962</v>
      </c>
      <c r="I12">
        <f t="shared" si="0"/>
        <v>0.99984730960580903</v>
      </c>
      <c r="J12">
        <f t="shared" si="1"/>
        <v>15.188019531249999</v>
      </c>
      <c r="K12">
        <f t="shared" si="2"/>
        <v>0.43451143451143454</v>
      </c>
      <c r="R12">
        <v>15.188019531249999</v>
      </c>
      <c r="S12">
        <v>256</v>
      </c>
    </row>
    <row r="13" spans="1:19" x14ac:dyDescent="0.3">
      <c r="B13">
        <v>512</v>
      </c>
      <c r="C13">
        <v>7752884</v>
      </c>
      <c r="D13">
        <v>1000</v>
      </c>
      <c r="E13">
        <v>5675792</v>
      </c>
      <c r="F13">
        <v>5676514</v>
      </c>
      <c r="G13">
        <v>434</v>
      </c>
      <c r="H13">
        <v>1250</v>
      </c>
      <c r="I13">
        <f t="shared" si="0"/>
        <v>0.99987280926286803</v>
      </c>
      <c r="J13">
        <f t="shared" si="1"/>
        <v>15.1423515625</v>
      </c>
      <c r="K13">
        <f t="shared" si="2"/>
        <v>0.34720000000000001</v>
      </c>
      <c r="R13">
        <v>15.1423515625</v>
      </c>
      <c r="S13">
        <v>512</v>
      </c>
    </row>
    <row r="14" spans="1:19" x14ac:dyDescent="0.3">
      <c r="B14">
        <v>1024</v>
      </c>
      <c r="C14">
        <v>15531156</v>
      </c>
      <c r="D14">
        <v>1000</v>
      </c>
      <c r="E14">
        <v>11339687</v>
      </c>
      <c r="F14">
        <v>11345236</v>
      </c>
      <c r="G14">
        <v>5077</v>
      </c>
      <c r="H14">
        <v>6439</v>
      </c>
      <c r="I14">
        <f t="shared" si="0"/>
        <v>0.99951089602719589</v>
      </c>
      <c r="J14">
        <f t="shared" si="1"/>
        <v>15.167144531250001</v>
      </c>
      <c r="K14">
        <f t="shared" si="2"/>
        <v>0.78847647150178601</v>
      </c>
      <c r="R14">
        <v>15.167144531250001</v>
      </c>
      <c r="S14">
        <v>1024</v>
      </c>
    </row>
    <row r="15" spans="1:19" x14ac:dyDescent="0.3">
      <c r="B15">
        <v>2048</v>
      </c>
      <c r="C15">
        <v>41235552</v>
      </c>
      <c r="D15">
        <v>1000</v>
      </c>
      <c r="E15">
        <v>20632018</v>
      </c>
      <c r="F15">
        <v>22682518</v>
      </c>
      <c r="G15">
        <v>2050806</v>
      </c>
      <c r="H15">
        <v>2053256</v>
      </c>
      <c r="I15">
        <f t="shared" si="0"/>
        <v>0.90959998356443494</v>
      </c>
      <c r="J15">
        <f t="shared" si="1"/>
        <v>20.134546875000002</v>
      </c>
      <c r="K15">
        <f t="shared" si="2"/>
        <v>0.99880677324210909</v>
      </c>
      <c r="R15">
        <v>20.134546875000002</v>
      </c>
      <c r="S15">
        <v>2048</v>
      </c>
    </row>
    <row r="16" spans="1:19" x14ac:dyDescent="0.3">
      <c r="B16">
        <v>4096</v>
      </c>
      <c r="C16">
        <v>8801976</v>
      </c>
      <c r="D16">
        <v>100</v>
      </c>
      <c r="E16">
        <v>4386440</v>
      </c>
      <c r="F16">
        <v>4801114</v>
      </c>
      <c r="G16">
        <v>411471</v>
      </c>
      <c r="H16">
        <v>419830</v>
      </c>
      <c r="I16">
        <f t="shared" si="0"/>
        <v>0.9136296284570623</v>
      </c>
      <c r="J16">
        <f t="shared" si="1"/>
        <v>21.489199218749999</v>
      </c>
      <c r="K16">
        <f t="shared" si="2"/>
        <v>0.98008956006002435</v>
      </c>
      <c r="R16">
        <v>21.489199218749999</v>
      </c>
      <c r="S16">
        <v>4096</v>
      </c>
    </row>
    <row r="17" spans="2:19" x14ac:dyDescent="0.3">
      <c r="B17">
        <v>8192</v>
      </c>
      <c r="C17">
        <v>38687063</v>
      </c>
      <c r="D17">
        <v>100</v>
      </c>
      <c r="E17">
        <v>8770300</v>
      </c>
      <c r="F17">
        <v>9600764</v>
      </c>
      <c r="G17">
        <v>12718</v>
      </c>
      <c r="H17">
        <v>841017</v>
      </c>
      <c r="I17">
        <f t="shared" si="0"/>
        <v>0.91350021727437525</v>
      </c>
      <c r="J17">
        <f t="shared" si="1"/>
        <v>47.225418701171876</v>
      </c>
      <c r="K17" s="2">
        <f>(G17/H17)</f>
        <v>1.5122167566172859E-2</v>
      </c>
      <c r="R17">
        <v>47.225418701171876</v>
      </c>
      <c r="S17">
        <v>8192</v>
      </c>
    </row>
    <row r="18" spans="2:19" x14ac:dyDescent="0.3">
      <c r="B18">
        <v>16384</v>
      </c>
      <c r="C18">
        <v>77310808</v>
      </c>
      <c r="D18">
        <v>100</v>
      </c>
      <c r="E18">
        <v>17536392</v>
      </c>
      <c r="F18">
        <v>19199724</v>
      </c>
      <c r="G18">
        <v>27809</v>
      </c>
      <c r="H18">
        <v>1685383</v>
      </c>
      <c r="I18">
        <f t="shared" si="0"/>
        <v>0.91336687964889496</v>
      </c>
      <c r="J18">
        <f t="shared" si="1"/>
        <v>47.186772460937497</v>
      </c>
      <c r="K18" s="2">
        <f>(G18/H18)</f>
        <v>1.6500107097318532E-2</v>
      </c>
      <c r="R18">
        <v>47.186772460937497</v>
      </c>
      <c r="S18">
        <v>16384</v>
      </c>
    </row>
    <row r="19" spans="2:19" x14ac:dyDescent="0.3">
      <c r="B19">
        <v>32768</v>
      </c>
      <c r="C19">
        <v>18626156</v>
      </c>
      <c r="D19">
        <v>10</v>
      </c>
      <c r="E19">
        <v>5568285</v>
      </c>
      <c r="F19">
        <v>5957796</v>
      </c>
      <c r="G19">
        <v>68611</v>
      </c>
      <c r="H19">
        <v>441978</v>
      </c>
      <c r="I19">
        <f t="shared" si="0"/>
        <v>0.93462162853511599</v>
      </c>
      <c r="J19">
        <f t="shared" si="1"/>
        <v>56.842517089843753</v>
      </c>
      <c r="K19" s="2">
        <f t="shared" si="2"/>
        <v>0.15523623347768442</v>
      </c>
      <c r="R19">
        <v>56.842517089843753</v>
      </c>
      <c r="S19">
        <v>32768</v>
      </c>
    </row>
    <row r="20" spans="2:19" x14ac:dyDescent="0.3">
      <c r="B20">
        <v>65536</v>
      </c>
      <c r="C20">
        <v>37254856</v>
      </c>
      <c r="D20">
        <v>10</v>
      </c>
      <c r="E20">
        <v>11090255</v>
      </c>
      <c r="F20">
        <v>11872493</v>
      </c>
      <c r="G20">
        <v>124167</v>
      </c>
      <c r="H20">
        <v>876388</v>
      </c>
      <c r="I20">
        <f t="shared" si="0"/>
        <v>0.93411341661772296</v>
      </c>
      <c r="J20">
        <f t="shared" si="1"/>
        <v>56.846398925781251</v>
      </c>
      <c r="K20" s="2">
        <f t="shared" si="2"/>
        <v>0.14168039726696394</v>
      </c>
      <c r="R20">
        <v>56.846398925781251</v>
      </c>
      <c r="S20">
        <v>65536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13" workbookViewId="0">
      <selection activeCell="B3" sqref="B3"/>
    </sheetView>
  </sheetViews>
  <sheetFormatPr defaultRowHeight="15" x14ac:dyDescent="0.25"/>
  <cols>
    <col min="1" max="1" width="11.28515625" customWidth="1"/>
    <col min="3" max="3" width="10" bestFit="1" customWidth="1"/>
    <col min="6" max="6" width="11.28515625" bestFit="1" customWidth="1"/>
    <col min="8" max="8" width="11.28515625" bestFit="1" customWidth="1"/>
    <col min="9" max="9" width="15.28515625" customWidth="1"/>
    <col min="10" max="10" width="16.5703125" customWidth="1"/>
    <col min="11" max="11" width="9.7109375" bestFit="1" customWidth="1"/>
    <col min="15" max="15" width="25.28515625" customWidth="1"/>
  </cols>
  <sheetData>
    <row r="1" spans="1:16" x14ac:dyDescent="0.3">
      <c r="A1" t="s">
        <v>20</v>
      </c>
    </row>
    <row r="3" spans="1:16" x14ac:dyDescent="0.3">
      <c r="B3" t="s">
        <v>1</v>
      </c>
      <c r="C3" t="s">
        <v>2</v>
      </c>
      <c r="D3" t="s">
        <v>3</v>
      </c>
      <c r="E3" t="s">
        <v>4</v>
      </c>
      <c r="F3" t="s">
        <v>7</v>
      </c>
      <c r="G3" t="s">
        <v>5</v>
      </c>
      <c r="H3" t="s">
        <v>6</v>
      </c>
      <c r="I3" t="s">
        <v>13</v>
      </c>
      <c r="J3" t="s">
        <v>12</v>
      </c>
      <c r="K3" t="s">
        <v>14</v>
      </c>
      <c r="O3" t="s">
        <v>12</v>
      </c>
      <c r="P3" t="s">
        <v>1</v>
      </c>
    </row>
    <row r="4" spans="1:16" x14ac:dyDescent="0.3">
      <c r="B4">
        <v>1</v>
      </c>
      <c r="C4">
        <v>48028</v>
      </c>
      <c r="D4">
        <v>1000</v>
      </c>
      <c r="E4">
        <v>21387</v>
      </c>
      <c r="F4">
        <v>21575</v>
      </c>
      <c r="G4">
        <v>427</v>
      </c>
      <c r="H4">
        <v>747</v>
      </c>
      <c r="I4">
        <f>(E4/F4)</f>
        <v>0.99128621089223634</v>
      </c>
      <c r="J4">
        <f t="shared" ref="J4:J20" si="0">((C4/D4)/B4)</f>
        <v>48.027999999999999</v>
      </c>
      <c r="K4">
        <f>(G4/H4)</f>
        <v>0.57161981258366801</v>
      </c>
      <c r="O4">
        <v>19.027999999999999</v>
      </c>
      <c r="P4">
        <v>1</v>
      </c>
    </row>
    <row r="5" spans="1:16" x14ac:dyDescent="0.3">
      <c r="B5">
        <v>2</v>
      </c>
      <c r="C5">
        <v>53717</v>
      </c>
      <c r="D5">
        <v>1000</v>
      </c>
      <c r="E5">
        <v>32441</v>
      </c>
      <c r="F5">
        <v>32630</v>
      </c>
      <c r="G5">
        <v>461</v>
      </c>
      <c r="H5">
        <v>791</v>
      </c>
      <c r="I5">
        <f t="shared" ref="I5:I20" si="1">(E5/F5)</f>
        <v>0.9942077842476249</v>
      </c>
      <c r="J5">
        <f t="shared" si="0"/>
        <v>26.858499999999999</v>
      </c>
      <c r="K5">
        <f t="shared" ref="K5:K20" si="2">(G5/H5)</f>
        <v>0.5828065739570164</v>
      </c>
      <c r="O5">
        <v>20.858499999999999</v>
      </c>
      <c r="P5">
        <v>2</v>
      </c>
    </row>
    <row r="6" spans="1:16" x14ac:dyDescent="0.3">
      <c r="B6">
        <v>4</v>
      </c>
      <c r="C6">
        <v>81884</v>
      </c>
      <c r="D6">
        <v>1000</v>
      </c>
      <c r="E6">
        <v>56566</v>
      </c>
      <c r="F6">
        <v>56754</v>
      </c>
      <c r="G6">
        <v>464</v>
      </c>
      <c r="H6">
        <v>794</v>
      </c>
      <c r="I6">
        <f t="shared" si="1"/>
        <v>0.9966874581527293</v>
      </c>
      <c r="J6">
        <f t="shared" si="0"/>
        <v>20.471</v>
      </c>
      <c r="K6">
        <f t="shared" si="2"/>
        <v>0.58438287153652391</v>
      </c>
      <c r="O6">
        <v>20.471</v>
      </c>
      <c r="P6">
        <v>4</v>
      </c>
    </row>
    <row r="7" spans="1:16" x14ac:dyDescent="0.3">
      <c r="B7">
        <v>8</v>
      </c>
      <c r="C7">
        <v>138257</v>
      </c>
      <c r="D7">
        <v>1000</v>
      </c>
      <c r="E7">
        <v>104831</v>
      </c>
      <c r="F7">
        <v>105020</v>
      </c>
      <c r="G7">
        <v>464</v>
      </c>
      <c r="H7">
        <v>795</v>
      </c>
      <c r="I7">
        <f t="shared" si="1"/>
        <v>0.99820034279184922</v>
      </c>
      <c r="J7">
        <f t="shared" si="0"/>
        <v>17.282125000000001</v>
      </c>
      <c r="K7">
        <f t="shared" si="2"/>
        <v>0.58364779874213835</v>
      </c>
      <c r="O7">
        <v>17.282125000000001</v>
      </c>
      <c r="P7">
        <v>8</v>
      </c>
    </row>
    <row r="8" spans="1:16" x14ac:dyDescent="0.3">
      <c r="B8">
        <v>16</v>
      </c>
      <c r="C8">
        <v>250940</v>
      </c>
      <c r="D8">
        <v>1000</v>
      </c>
      <c r="E8">
        <v>201349</v>
      </c>
      <c r="F8">
        <v>201545</v>
      </c>
      <c r="G8">
        <v>465</v>
      </c>
      <c r="H8">
        <v>802</v>
      </c>
      <c r="I8">
        <f t="shared" si="1"/>
        <v>0.99902751246619859</v>
      </c>
      <c r="J8">
        <f t="shared" si="0"/>
        <v>15.68375</v>
      </c>
      <c r="K8">
        <f t="shared" si="2"/>
        <v>0.57980049875311723</v>
      </c>
      <c r="O8">
        <v>15.68375</v>
      </c>
      <c r="P8">
        <v>16</v>
      </c>
    </row>
    <row r="9" spans="1:16" x14ac:dyDescent="0.3">
      <c r="B9">
        <v>32</v>
      </c>
      <c r="C9">
        <v>476481</v>
      </c>
      <c r="D9">
        <v>1000</v>
      </c>
      <c r="E9">
        <v>394457</v>
      </c>
      <c r="F9">
        <v>394667</v>
      </c>
      <c r="G9">
        <v>463</v>
      </c>
      <c r="H9">
        <v>812</v>
      </c>
      <c r="I9">
        <f t="shared" si="1"/>
        <v>0.99946790585480927</v>
      </c>
      <c r="J9">
        <f t="shared" si="0"/>
        <v>14.89003125</v>
      </c>
      <c r="K9">
        <f t="shared" si="2"/>
        <v>0.57019704433497542</v>
      </c>
      <c r="O9">
        <v>14.89003125</v>
      </c>
      <c r="P9">
        <v>32</v>
      </c>
    </row>
    <row r="10" spans="1:16" x14ac:dyDescent="0.3">
      <c r="B10">
        <v>64</v>
      </c>
      <c r="C10">
        <v>927576</v>
      </c>
      <c r="D10">
        <v>1000</v>
      </c>
      <c r="E10">
        <v>780667</v>
      </c>
      <c r="F10">
        <v>780910</v>
      </c>
      <c r="G10">
        <v>465</v>
      </c>
      <c r="H10">
        <v>845</v>
      </c>
      <c r="I10">
        <f t="shared" si="1"/>
        <v>0.99968882457645569</v>
      </c>
      <c r="J10">
        <f t="shared" si="0"/>
        <v>14.493375</v>
      </c>
      <c r="K10">
        <f t="shared" si="2"/>
        <v>0.55029585798816572</v>
      </c>
      <c r="O10">
        <v>14.493375</v>
      </c>
      <c r="P10">
        <v>64</v>
      </c>
    </row>
    <row r="11" spans="1:16" x14ac:dyDescent="0.3">
      <c r="B11">
        <v>128</v>
      </c>
      <c r="C11">
        <v>1829577</v>
      </c>
      <c r="D11">
        <v>1000</v>
      </c>
      <c r="E11">
        <v>1553162</v>
      </c>
      <c r="F11">
        <v>1553474</v>
      </c>
      <c r="G11">
        <v>459</v>
      </c>
      <c r="H11">
        <v>899</v>
      </c>
      <c r="I11">
        <f t="shared" si="1"/>
        <v>0.99979915981857437</v>
      </c>
      <c r="J11">
        <f t="shared" si="0"/>
        <v>14.2935703125</v>
      </c>
      <c r="K11">
        <f t="shared" si="2"/>
        <v>0.51056729699666292</v>
      </c>
      <c r="O11">
        <v>14.2935703125</v>
      </c>
      <c r="P11">
        <v>128</v>
      </c>
    </row>
    <row r="12" spans="1:16" x14ac:dyDescent="0.3">
      <c r="B12">
        <v>256</v>
      </c>
      <c r="C12">
        <v>3633168</v>
      </c>
      <c r="D12">
        <v>1000</v>
      </c>
      <c r="E12">
        <v>3097922</v>
      </c>
      <c r="F12">
        <v>3098358</v>
      </c>
      <c r="G12">
        <v>419</v>
      </c>
      <c r="H12">
        <v>964</v>
      </c>
      <c r="I12">
        <f t="shared" si="1"/>
        <v>0.99985928030266358</v>
      </c>
      <c r="J12">
        <f t="shared" si="0"/>
        <v>14.1920625</v>
      </c>
      <c r="K12">
        <f t="shared" si="2"/>
        <v>0.43464730290456433</v>
      </c>
      <c r="O12">
        <v>14.1920625</v>
      </c>
      <c r="P12">
        <v>256</v>
      </c>
    </row>
    <row r="13" spans="1:16" x14ac:dyDescent="0.3">
      <c r="B13">
        <v>512</v>
      </c>
      <c r="C13">
        <v>7241919</v>
      </c>
      <c r="D13">
        <v>1000</v>
      </c>
      <c r="E13">
        <v>6187795</v>
      </c>
      <c r="F13">
        <v>6188519</v>
      </c>
      <c r="G13">
        <v>435</v>
      </c>
      <c r="H13">
        <v>1252</v>
      </c>
      <c r="I13">
        <f t="shared" si="1"/>
        <v>0.99988300916584405</v>
      </c>
      <c r="J13">
        <f t="shared" si="0"/>
        <v>14.144373046875</v>
      </c>
      <c r="K13">
        <f t="shared" si="2"/>
        <v>0.347444089456869</v>
      </c>
      <c r="O13">
        <v>14.14437</v>
      </c>
      <c r="P13">
        <v>512</v>
      </c>
    </row>
    <row r="14" spans="1:16" x14ac:dyDescent="0.3">
      <c r="B14">
        <v>1024</v>
      </c>
      <c r="C14">
        <v>14487021</v>
      </c>
      <c r="D14">
        <v>1000</v>
      </c>
      <c r="E14">
        <v>12363687</v>
      </c>
      <c r="F14">
        <v>12369242</v>
      </c>
      <c r="G14">
        <v>9089</v>
      </c>
      <c r="H14">
        <v>10452</v>
      </c>
      <c r="I14">
        <f t="shared" si="1"/>
        <v>0.99955090214905651</v>
      </c>
      <c r="J14">
        <f t="shared" si="0"/>
        <v>14.147481445312501</v>
      </c>
      <c r="K14">
        <f t="shared" si="2"/>
        <v>0.86959433601224645</v>
      </c>
      <c r="O14">
        <v>14.187481425</v>
      </c>
      <c r="P14">
        <v>1024</v>
      </c>
    </row>
    <row r="15" spans="1:16" x14ac:dyDescent="0.3">
      <c r="B15">
        <v>2048</v>
      </c>
      <c r="C15">
        <v>28948591</v>
      </c>
      <c r="D15">
        <v>1000</v>
      </c>
      <c r="E15">
        <v>22680022</v>
      </c>
      <c r="F15">
        <v>24730523</v>
      </c>
      <c r="G15">
        <v>4097823</v>
      </c>
      <c r="H15">
        <v>4100274</v>
      </c>
      <c r="I15">
        <f t="shared" si="1"/>
        <v>0.91708622579473953</v>
      </c>
      <c r="J15">
        <f t="shared" si="0"/>
        <v>14.13505419921875</v>
      </c>
      <c r="K15">
        <f t="shared" si="2"/>
        <v>0.99940223507014414</v>
      </c>
      <c r="O15">
        <v>22.105419921879999</v>
      </c>
      <c r="P15">
        <v>2048</v>
      </c>
    </row>
    <row r="16" spans="1:16" x14ac:dyDescent="0.3">
      <c r="B16">
        <v>4096</v>
      </c>
      <c r="C16">
        <v>57959449</v>
      </c>
      <c r="D16">
        <v>1000</v>
      </c>
      <c r="E16">
        <v>45352756</v>
      </c>
      <c r="F16">
        <v>49453843</v>
      </c>
      <c r="G16">
        <v>8193053</v>
      </c>
      <c r="H16">
        <v>8201267</v>
      </c>
      <c r="I16">
        <f t="shared" si="1"/>
        <v>0.91707243054902732</v>
      </c>
      <c r="J16">
        <f t="shared" si="0"/>
        <v>14.150256103515625</v>
      </c>
      <c r="K16">
        <f t="shared" si="2"/>
        <v>0.9989984474350122</v>
      </c>
      <c r="O16">
        <v>21.950256103515599</v>
      </c>
      <c r="P16">
        <v>4096</v>
      </c>
    </row>
    <row r="17" spans="2:16" x14ac:dyDescent="0.3">
      <c r="B17">
        <v>8192</v>
      </c>
      <c r="C17">
        <v>32951178</v>
      </c>
      <c r="D17">
        <v>100</v>
      </c>
      <c r="E17">
        <v>9589537</v>
      </c>
      <c r="F17">
        <v>10419957</v>
      </c>
      <c r="G17">
        <v>830891</v>
      </c>
      <c r="H17">
        <v>1659190</v>
      </c>
      <c r="I17">
        <f t="shared" si="1"/>
        <v>0.9203048534653262</v>
      </c>
      <c r="J17">
        <f t="shared" si="0"/>
        <v>40.223605957031253</v>
      </c>
      <c r="K17">
        <f t="shared" si="2"/>
        <v>0.5007811040326906</v>
      </c>
      <c r="O17">
        <v>40.223605957031253</v>
      </c>
      <c r="P17">
        <v>8192</v>
      </c>
    </row>
    <row r="18" spans="2:16" x14ac:dyDescent="0.3">
      <c r="B18">
        <v>16384</v>
      </c>
      <c r="C18">
        <v>8333184</v>
      </c>
      <c r="D18">
        <v>10</v>
      </c>
      <c r="E18">
        <v>2953927</v>
      </c>
      <c r="F18">
        <v>3142638</v>
      </c>
      <c r="G18">
        <v>190521</v>
      </c>
      <c r="H18">
        <v>373551</v>
      </c>
      <c r="I18">
        <f t="shared" si="1"/>
        <v>0.93995140388425269</v>
      </c>
      <c r="J18">
        <f t="shared" si="0"/>
        <v>50.861718750000001</v>
      </c>
      <c r="K18">
        <f t="shared" si="2"/>
        <v>0.51002674333625131</v>
      </c>
      <c r="O18">
        <v>50.861718750000001</v>
      </c>
      <c r="P18">
        <v>16384</v>
      </c>
    </row>
    <row r="19" spans="2:16" x14ac:dyDescent="0.3">
      <c r="B19">
        <v>32768</v>
      </c>
      <c r="C19">
        <v>16332634</v>
      </c>
      <c r="D19">
        <v>10</v>
      </c>
      <c r="E19">
        <v>5896491</v>
      </c>
      <c r="F19">
        <v>6285861</v>
      </c>
      <c r="G19">
        <v>395136</v>
      </c>
      <c r="H19">
        <v>768467</v>
      </c>
      <c r="I19">
        <f t="shared" si="1"/>
        <v>0.93805621855144428</v>
      </c>
      <c r="J19">
        <f t="shared" si="0"/>
        <v>49.843243408203122</v>
      </c>
      <c r="K19">
        <f t="shared" si="2"/>
        <v>0.51418733660651661</v>
      </c>
      <c r="O19">
        <v>49.843243408203122</v>
      </c>
      <c r="P19">
        <v>32768</v>
      </c>
    </row>
    <row r="20" spans="2:16" x14ac:dyDescent="0.3">
      <c r="B20">
        <v>65536</v>
      </c>
      <c r="C20">
        <v>32670461</v>
      </c>
      <c r="D20">
        <v>10</v>
      </c>
      <c r="E20">
        <v>11746123</v>
      </c>
      <c r="F20">
        <v>12528236</v>
      </c>
      <c r="G20">
        <v>778355</v>
      </c>
      <c r="H20">
        <v>1530609</v>
      </c>
      <c r="I20">
        <f t="shared" si="1"/>
        <v>0.93757197741166431</v>
      </c>
      <c r="J20">
        <f t="shared" si="0"/>
        <v>49.851167297363283</v>
      </c>
      <c r="K20">
        <f t="shared" si="2"/>
        <v>0.50852634474251757</v>
      </c>
      <c r="O20">
        <v>49.851167297363283</v>
      </c>
      <c r="P20">
        <v>65536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Task1 LR</vt:lpstr>
      <vt:lpstr>Task1 LW</vt:lpstr>
      <vt:lpstr>Task1 RR</vt:lpstr>
      <vt:lpstr>Task1 RW</vt:lpstr>
      <vt:lpstr>Task2 LR</vt:lpstr>
      <vt:lpstr>Task2 LW</vt:lpstr>
      <vt:lpstr>Task2 RR</vt:lpstr>
      <vt:lpstr>Task2 RW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Oza</dc:creator>
  <cp:lastModifiedBy>sudi k.s.</cp:lastModifiedBy>
  <dcterms:created xsi:type="dcterms:W3CDTF">2017-02-07T22:31:03Z</dcterms:created>
  <dcterms:modified xsi:type="dcterms:W3CDTF">2017-02-10T06:31:02Z</dcterms:modified>
</cp:coreProperties>
</file>