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 activeTab="3"/>
  </bookViews>
  <sheets>
    <sheet name="Sheet1" sheetId="1" r:id="rId1"/>
    <sheet name="Sheet2" sheetId="2" r:id="rId2"/>
    <sheet name="Sheet3" sheetId="3" r:id="rId3"/>
    <sheet name="Sheet1 (2)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K30" i="4"/>
  <c r="J30"/>
  <c r="I30"/>
  <c r="H30"/>
  <c r="G29"/>
  <c r="F29"/>
  <c r="E29"/>
  <c r="D29"/>
  <c r="C29"/>
  <c r="G28"/>
  <c r="F28"/>
  <c r="E28"/>
  <c r="D28"/>
  <c r="C28"/>
  <c r="E27"/>
  <c r="D27"/>
  <c r="C27"/>
  <c r="G26"/>
  <c r="F26"/>
  <c r="E26"/>
  <c r="D26"/>
  <c r="C26"/>
  <c r="G25"/>
  <c r="F25"/>
  <c r="E25"/>
  <c r="D25"/>
  <c r="C25"/>
  <c r="G24"/>
  <c r="F24"/>
  <c r="E24"/>
  <c r="D24"/>
  <c r="C24"/>
  <c r="G23"/>
  <c r="F23"/>
  <c r="E23"/>
  <c r="D23"/>
  <c r="C23"/>
  <c r="G22"/>
  <c r="F22"/>
  <c r="E22"/>
  <c r="D22"/>
  <c r="C22"/>
  <c r="F21"/>
  <c r="E21"/>
  <c r="D21"/>
  <c r="C21"/>
  <c r="F20"/>
  <c r="E20"/>
  <c r="D20"/>
  <c r="C20"/>
  <c r="G19"/>
  <c r="F19"/>
  <c r="E19"/>
  <c r="D19"/>
  <c r="C19"/>
  <c r="E18"/>
  <c r="D18"/>
  <c r="C18"/>
  <c r="G17"/>
  <c r="F17"/>
  <c r="E17"/>
  <c r="D17"/>
  <c r="C17"/>
  <c r="E16"/>
  <c r="D16"/>
  <c r="C16"/>
  <c r="G15"/>
  <c r="F15"/>
  <c r="E15"/>
  <c r="D15"/>
  <c r="C15"/>
  <c r="G14"/>
  <c r="F14"/>
  <c r="D14"/>
  <c r="C14"/>
  <c r="G13"/>
  <c r="F13"/>
  <c r="E13"/>
  <c r="D13"/>
  <c r="C13"/>
  <c r="G12"/>
  <c r="F12"/>
  <c r="E12"/>
  <c r="D12"/>
  <c r="C12"/>
  <c r="G11"/>
  <c r="F11"/>
  <c r="D11"/>
  <c r="C11"/>
  <c r="G10"/>
  <c r="D10"/>
  <c r="C10"/>
  <c r="G9"/>
  <c r="F9"/>
  <c r="E9"/>
  <c r="D9"/>
  <c r="C9"/>
  <c r="E8"/>
  <c r="D8"/>
  <c r="C8"/>
  <c r="G7"/>
  <c r="F7"/>
  <c r="E7"/>
  <c r="C7"/>
  <c r="G41" i="1"/>
  <c r="F41"/>
  <c r="L41" s="1"/>
  <c r="E41"/>
  <c r="L42"/>
  <c r="L40"/>
  <c r="L39"/>
  <c r="L38"/>
  <c r="L37"/>
  <c r="L36"/>
  <c r="L35"/>
  <c r="L34"/>
  <c r="L33"/>
  <c r="L32"/>
  <c r="G42"/>
  <c r="F42"/>
  <c r="E42"/>
  <c r="C42"/>
  <c r="D42"/>
  <c r="D41"/>
  <c r="C41"/>
  <c r="D40"/>
  <c r="C40"/>
  <c r="D39"/>
  <c r="C39"/>
  <c r="E38"/>
  <c r="D38"/>
  <c r="C38"/>
  <c r="D37"/>
  <c r="C37"/>
  <c r="D36"/>
  <c r="C36"/>
  <c r="D35"/>
  <c r="C35"/>
  <c r="G34"/>
  <c r="F34"/>
  <c r="E34"/>
  <c r="D34"/>
  <c r="C34"/>
  <c r="G33"/>
  <c r="F33"/>
  <c r="E33"/>
  <c r="D33"/>
  <c r="C33"/>
  <c r="G32"/>
  <c r="F32"/>
  <c r="E32"/>
  <c r="D32"/>
  <c r="C32"/>
  <c r="C4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G31"/>
  <c r="F31"/>
  <c r="E31"/>
  <c r="D31"/>
  <c r="C31"/>
  <c r="D30"/>
  <c r="C30"/>
  <c r="D29"/>
  <c r="C29"/>
  <c r="D28"/>
  <c r="C28"/>
  <c r="G27"/>
  <c r="F27"/>
  <c r="E27"/>
  <c r="D27"/>
  <c r="C27"/>
  <c r="F26"/>
  <c r="E26"/>
  <c r="D26"/>
  <c r="C26"/>
  <c r="F25"/>
  <c r="E25"/>
  <c r="E24"/>
  <c r="D25"/>
  <c r="C25"/>
  <c r="G24"/>
  <c r="F24"/>
  <c r="D24"/>
  <c r="C24"/>
  <c r="E23"/>
  <c r="D23"/>
  <c r="C23"/>
  <c r="D22"/>
  <c r="C22"/>
  <c r="G21"/>
  <c r="F21"/>
  <c r="E21"/>
  <c r="D21"/>
  <c r="C21"/>
  <c r="E20"/>
  <c r="D20"/>
  <c r="C20"/>
  <c r="D19"/>
  <c r="C19"/>
  <c r="G18"/>
  <c r="F18"/>
  <c r="E18"/>
  <c r="D18"/>
  <c r="C18"/>
  <c r="D17"/>
  <c r="C17"/>
  <c r="G16"/>
  <c r="F16"/>
  <c r="D16"/>
  <c r="C16"/>
  <c r="G15"/>
  <c r="F15"/>
  <c r="E15"/>
  <c r="D15"/>
  <c r="C15"/>
  <c r="G14"/>
  <c r="F14"/>
  <c r="E14"/>
  <c r="G11"/>
  <c r="F11"/>
  <c r="D14"/>
  <c r="C14"/>
  <c r="D13"/>
  <c r="C13"/>
  <c r="D12"/>
  <c r="C12"/>
  <c r="D11"/>
  <c r="C11"/>
  <c r="D10"/>
  <c r="C10"/>
  <c r="G9"/>
  <c r="D9"/>
  <c r="C9"/>
  <c r="D8"/>
  <c r="C8"/>
  <c r="G7"/>
  <c r="F7"/>
  <c r="E7"/>
  <c r="D7"/>
  <c r="C7"/>
  <c r="D6"/>
  <c r="C6"/>
  <c r="E5"/>
  <c r="D5"/>
  <c r="C5"/>
  <c r="C3"/>
  <c r="D4"/>
  <c r="G3"/>
  <c r="F3"/>
  <c r="E3"/>
  <c r="E30" i="4" l="1"/>
  <c r="F30"/>
  <c r="G30"/>
  <c r="D30"/>
  <c r="C30"/>
  <c r="L19"/>
  <c r="L13"/>
  <c r="L29"/>
  <c r="L18"/>
  <c r="L20"/>
  <c r="L21"/>
  <c r="L22"/>
  <c r="L12"/>
  <c r="L17"/>
  <c r="L9"/>
  <c r="L11"/>
  <c r="L24"/>
  <c r="L25"/>
  <c r="L7"/>
  <c r="L16"/>
  <c r="L23"/>
  <c r="L26"/>
  <c r="L27"/>
  <c r="L28"/>
  <c r="L14"/>
  <c r="L8"/>
  <c r="L10"/>
  <c r="L15"/>
</calcChain>
</file>

<file path=xl/sharedStrings.xml><?xml version="1.0" encoding="utf-8"?>
<sst xmlns="http://schemas.openxmlformats.org/spreadsheetml/2006/main" count="88" uniqueCount="55">
  <si>
    <t>Alvin Wangsa</t>
  </si>
  <si>
    <t>0  to 30</t>
  </si>
  <si>
    <t xml:space="preserve">  30 to 60</t>
  </si>
  <si>
    <t>60 to 90</t>
  </si>
  <si>
    <t xml:space="preserve">90 to 120 </t>
  </si>
  <si>
    <t>120 to 360</t>
  </si>
  <si>
    <t>360 to 720</t>
  </si>
  <si>
    <t>Ov 720</t>
  </si>
  <si>
    <t>AR. Not Overdue</t>
  </si>
  <si>
    <t>Andhika Wicaksono</t>
  </si>
  <si>
    <t>Andrew Suhandinata</t>
  </si>
  <si>
    <t>Bedjo Tedja</t>
  </si>
  <si>
    <t>Daniel Yahya</t>
  </si>
  <si>
    <t>David Santoso</t>
  </si>
  <si>
    <t>Diana Purwanti Wagimin</t>
  </si>
  <si>
    <t>Eddy Sanusi</t>
  </si>
  <si>
    <t>AR. Outstanding</t>
  </si>
  <si>
    <t>Henny Soelaiman</t>
  </si>
  <si>
    <t>Hilman Gunadi</t>
  </si>
  <si>
    <t>Ir. Kris Adiwibowo</t>
  </si>
  <si>
    <t>Jasin Halim</t>
  </si>
  <si>
    <t>Jimmy Kho</t>
  </si>
  <si>
    <t>Jusman</t>
  </si>
  <si>
    <t>Lily Purwanti Wagimin</t>
  </si>
  <si>
    <t>Lo Moi Kian</t>
  </si>
  <si>
    <t>Magdalena Kusnadi</t>
  </si>
  <si>
    <t>Maya Naraindas Harjani</t>
  </si>
  <si>
    <t>Melissa Tanuwijaya</t>
  </si>
  <si>
    <t>Mickel James Moring</t>
  </si>
  <si>
    <t>Mulinda</t>
  </si>
  <si>
    <t>Ng Anny</t>
  </si>
  <si>
    <t>PT Kaltim Batu Manunggal</t>
  </si>
  <si>
    <t>PT Sun International</t>
  </si>
  <si>
    <t>PT. Yasunli Abadi Utama Plastik</t>
  </si>
  <si>
    <t>Rita Sutedja</t>
  </si>
  <si>
    <t>Riza</t>
  </si>
  <si>
    <t>Romilos</t>
  </si>
  <si>
    <t>Roy Tiono</t>
  </si>
  <si>
    <t>Sannita Anggraeni</t>
  </si>
  <si>
    <t>Setiono Anggroro</t>
  </si>
  <si>
    <t>Sulastri</t>
  </si>
  <si>
    <t>Suriyanto Chang</t>
  </si>
  <si>
    <t>Tan Lie Yun</t>
  </si>
  <si>
    <t>Tjong Mariza</t>
  </si>
  <si>
    <t>Vera Widya Ksatria</t>
  </si>
  <si>
    <t>Victor Adam</t>
  </si>
  <si>
    <t>Vony</t>
  </si>
  <si>
    <t>Wagidinata Halim</t>
  </si>
  <si>
    <t>Wiyanti</t>
  </si>
  <si>
    <t>Customer</t>
  </si>
  <si>
    <t>Total</t>
  </si>
  <si>
    <t>NO</t>
  </si>
  <si>
    <t>PT. Pembangunan Jaya Ancol Tbk</t>
  </si>
  <si>
    <t>Departemen Property 1</t>
  </si>
  <si>
    <t>Account Receivable Aging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</si>
</sst>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5" formatCode="[$-F800]dddd\,\ mmmm\ dd\,\ yyyy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Arial Narrow"/>
      <family val="2"/>
    </font>
    <font>
      <b/>
      <sz val="9"/>
      <color indexed="8"/>
      <name val="Times New Roman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indexed="8"/>
      <name val="Arial Narrow"/>
      <family val="2"/>
    </font>
    <font>
      <b/>
      <sz val="12"/>
      <color theme="0"/>
      <name val="Arial Narrow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41" fontId="0" fillId="0" borderId="0" xfId="1" applyFont="1"/>
    <xf numFmtId="41" fontId="3" fillId="0" borderId="0" xfId="1" applyFont="1" applyAlignment="1">
      <alignment horizontal="center" vertical="center"/>
    </xf>
    <xf numFmtId="41" fontId="2" fillId="2" borderId="1" xfId="1" applyFont="1" applyFill="1" applyBorder="1"/>
    <xf numFmtId="41" fontId="4" fillId="2" borderId="0" xfId="1" applyFont="1" applyFill="1" applyBorder="1"/>
    <xf numFmtId="41" fontId="5" fillId="2" borderId="0" xfId="1" applyFont="1" applyFill="1" applyBorder="1"/>
    <xf numFmtId="41" fontId="4" fillId="2" borderId="0" xfId="1" applyFont="1" applyFill="1" applyBorder="1" applyAlignment="1">
      <alignment vertical="center"/>
    </xf>
    <xf numFmtId="41" fontId="4" fillId="2" borderId="1" xfId="1" applyFont="1" applyFill="1" applyBorder="1"/>
    <xf numFmtId="41" fontId="6" fillId="2" borderId="1" xfId="1" applyFont="1" applyFill="1" applyBorder="1" applyAlignment="1">
      <alignment horizontal="center" vertical="center"/>
    </xf>
    <xf numFmtId="41" fontId="7" fillId="3" borderId="1" xfId="1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horizontal="center"/>
    </xf>
    <xf numFmtId="41" fontId="5" fillId="2" borderId="2" xfId="1" applyFont="1" applyFill="1" applyBorder="1"/>
    <xf numFmtId="41" fontId="5" fillId="2" borderId="0" xfId="1" applyFont="1" applyFill="1" applyBorder="1" applyAlignment="1">
      <alignment vertical="center"/>
    </xf>
    <xf numFmtId="41" fontId="8" fillId="2" borderId="0" xfId="1" applyFont="1" applyFill="1" applyBorder="1" applyAlignment="1">
      <alignment vertical="center"/>
    </xf>
    <xf numFmtId="165" fontId="4" fillId="2" borderId="0" xfId="1" applyNumberFormat="1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justify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a%20Villa/Keuangan/PIUTANG%20COND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ummary"/>
      <sheetName val="Data (2)"/>
      <sheetName val="piutang"/>
      <sheetName val="Sheet1"/>
    </sheetNames>
    <sheetDataSet>
      <sheetData sheetId="0"/>
      <sheetData sheetId="1"/>
      <sheetData sheetId="2">
        <row r="18">
          <cell r="G18">
            <v>35741127</v>
          </cell>
        </row>
        <row r="21">
          <cell r="I21">
            <v>5</v>
          </cell>
        </row>
        <row r="22">
          <cell r="I22">
            <v>5</v>
          </cell>
        </row>
        <row r="78">
          <cell r="G78">
            <v>17562278</v>
          </cell>
        </row>
        <row r="81">
          <cell r="G81">
            <v>9678114</v>
          </cell>
        </row>
        <row r="82">
          <cell r="G82">
            <v>29678114</v>
          </cell>
        </row>
        <row r="83">
          <cell r="G83">
            <v>29678114</v>
          </cell>
        </row>
        <row r="86">
          <cell r="G86">
            <v>16094996</v>
          </cell>
        </row>
        <row r="87">
          <cell r="G87">
            <v>36094996</v>
          </cell>
        </row>
        <row r="88">
          <cell r="G88">
            <v>36094996</v>
          </cell>
        </row>
        <row r="221">
          <cell r="G221">
            <v>53822294</v>
          </cell>
        </row>
        <row r="222">
          <cell r="G222">
            <v>73822294</v>
          </cell>
        </row>
        <row r="223">
          <cell r="G223">
            <v>73822294</v>
          </cell>
        </row>
        <row r="226">
          <cell r="G226">
            <v>79974288</v>
          </cell>
        </row>
        <row r="227">
          <cell r="G227">
            <v>99974288</v>
          </cell>
        </row>
        <row r="228">
          <cell r="G228">
            <v>99974288</v>
          </cell>
        </row>
        <row r="232">
          <cell r="G232">
            <v>57029525</v>
          </cell>
        </row>
        <row r="233">
          <cell r="G233">
            <v>57029525</v>
          </cell>
        </row>
        <row r="237">
          <cell r="G237">
            <v>57029525</v>
          </cell>
        </row>
        <row r="238">
          <cell r="G238">
            <v>57029525</v>
          </cell>
        </row>
        <row r="242">
          <cell r="G242">
            <v>95254700</v>
          </cell>
        </row>
        <row r="243">
          <cell r="G243">
            <v>95254700</v>
          </cell>
        </row>
        <row r="251">
          <cell r="G251">
            <v>52748988</v>
          </cell>
        </row>
        <row r="252">
          <cell r="G252">
            <v>72748988</v>
          </cell>
        </row>
        <row r="253">
          <cell r="G253">
            <v>72748988</v>
          </cell>
        </row>
        <row r="263">
          <cell r="G263">
            <v>35159975</v>
          </cell>
        </row>
        <row r="406">
          <cell r="G406">
            <v>26318444</v>
          </cell>
        </row>
        <row r="407">
          <cell r="G407">
            <v>46318444</v>
          </cell>
        </row>
        <row r="408">
          <cell r="G408">
            <v>46318444</v>
          </cell>
        </row>
        <row r="411">
          <cell r="G411">
            <v>54374594</v>
          </cell>
        </row>
        <row r="412">
          <cell r="G412">
            <v>74374594</v>
          </cell>
        </row>
        <row r="413">
          <cell r="G413">
            <v>74374594</v>
          </cell>
        </row>
        <row r="423">
          <cell r="G423">
            <v>39898069</v>
          </cell>
        </row>
        <row r="426">
          <cell r="G426">
            <v>8836319</v>
          </cell>
        </row>
        <row r="427">
          <cell r="G427">
            <v>28836319</v>
          </cell>
        </row>
        <row r="428">
          <cell r="G428">
            <v>28836319</v>
          </cell>
        </row>
        <row r="431">
          <cell r="G431">
            <v>36057081</v>
          </cell>
        </row>
        <row r="432">
          <cell r="G432">
            <v>56057081</v>
          </cell>
        </row>
        <row r="433">
          <cell r="G433">
            <v>56057081</v>
          </cell>
        </row>
        <row r="441">
          <cell r="G441">
            <v>1729943800</v>
          </cell>
        </row>
        <row r="446">
          <cell r="G446">
            <v>1712788000</v>
          </cell>
        </row>
        <row r="451">
          <cell r="G451">
            <v>16094996</v>
          </cell>
        </row>
        <row r="452">
          <cell r="G452">
            <v>36094996</v>
          </cell>
        </row>
        <row r="456">
          <cell r="G456">
            <v>10878963</v>
          </cell>
        </row>
        <row r="457">
          <cell r="G457">
            <v>30878963</v>
          </cell>
        </row>
        <row r="458">
          <cell r="G458">
            <v>30878963</v>
          </cell>
        </row>
        <row r="461">
          <cell r="G461">
            <v>10576225</v>
          </cell>
        </row>
        <row r="462">
          <cell r="G462">
            <v>30576225</v>
          </cell>
        </row>
        <row r="463">
          <cell r="G463">
            <v>30576225</v>
          </cell>
        </row>
        <row r="466">
          <cell r="G466">
            <v>6991800</v>
          </cell>
        </row>
        <row r="467">
          <cell r="G467">
            <v>26991800</v>
          </cell>
        </row>
        <row r="468">
          <cell r="G468">
            <v>26991800</v>
          </cell>
        </row>
        <row r="471">
          <cell r="G471">
            <v>10576225</v>
          </cell>
        </row>
        <row r="472">
          <cell r="G472">
            <v>30576225</v>
          </cell>
        </row>
        <row r="473">
          <cell r="G473">
            <v>30576225</v>
          </cell>
        </row>
        <row r="476">
          <cell r="G476">
            <v>35228650</v>
          </cell>
        </row>
        <row r="477">
          <cell r="G477">
            <v>55228650</v>
          </cell>
        </row>
        <row r="478">
          <cell r="G478">
            <v>55228650</v>
          </cell>
        </row>
      </sheetData>
      <sheetData sheetId="3">
        <row r="5">
          <cell r="J5">
            <v>201466882</v>
          </cell>
        </row>
        <row r="6">
          <cell r="J6">
            <v>0</v>
          </cell>
          <cell r="K6">
            <v>0</v>
          </cell>
        </row>
        <row r="7">
          <cell r="J7">
            <v>35741127</v>
          </cell>
          <cell r="K7">
            <v>2466137779</v>
          </cell>
        </row>
        <row r="8">
          <cell r="J8">
            <v>0</v>
          </cell>
          <cell r="K8">
            <v>2466137779</v>
          </cell>
        </row>
        <row r="9">
          <cell r="J9">
            <v>148171243</v>
          </cell>
          <cell r="K9">
            <v>2522568657</v>
          </cell>
        </row>
        <row r="10">
          <cell r="J10">
            <v>0</v>
          </cell>
          <cell r="K10">
            <v>3379262061</v>
          </cell>
        </row>
        <row r="11">
          <cell r="J11">
            <v>1729943800</v>
          </cell>
          <cell r="K11">
            <v>0</v>
          </cell>
        </row>
        <row r="12">
          <cell r="J12">
            <v>1712788000</v>
          </cell>
          <cell r="K12">
            <v>0</v>
          </cell>
        </row>
        <row r="13">
          <cell r="J13">
            <v>0</v>
          </cell>
          <cell r="K13">
            <v>2441719982</v>
          </cell>
        </row>
        <row r="14">
          <cell r="J14">
            <v>10</v>
          </cell>
          <cell r="K14">
            <v>1219419169</v>
          </cell>
        </row>
        <row r="15">
          <cell r="J15">
            <v>0</v>
          </cell>
          <cell r="K15">
            <v>3044556075</v>
          </cell>
        </row>
        <row r="16">
          <cell r="J16">
            <v>0</v>
          </cell>
          <cell r="K16">
            <v>2088870636</v>
          </cell>
        </row>
        <row r="17">
          <cell r="J17">
            <v>60975400</v>
          </cell>
          <cell r="K17">
            <v>1862434200</v>
          </cell>
        </row>
        <row r="18">
          <cell r="J18">
            <v>69034342</v>
          </cell>
          <cell r="K18">
            <v>2047789863</v>
          </cell>
        </row>
        <row r="19">
          <cell r="J19">
            <v>88284988</v>
          </cell>
          <cell r="K19">
            <v>2490554747</v>
          </cell>
        </row>
        <row r="20">
          <cell r="J20">
            <v>52189992</v>
          </cell>
          <cell r="K20">
            <v>2490554747</v>
          </cell>
        </row>
        <row r="21">
          <cell r="J21">
            <v>0</v>
          </cell>
          <cell r="K21">
            <v>2027713320</v>
          </cell>
        </row>
        <row r="22">
          <cell r="J22">
            <v>0</v>
          </cell>
          <cell r="K22">
            <v>1256552358</v>
          </cell>
        </row>
        <row r="23">
          <cell r="J23">
            <v>203123782</v>
          </cell>
          <cell r="K23">
            <v>3346856718</v>
          </cell>
        </row>
        <row r="24">
          <cell r="J24">
            <v>0</v>
          </cell>
          <cell r="K24">
            <v>1231797176</v>
          </cell>
        </row>
        <row r="25">
          <cell r="J25">
            <v>39898069</v>
          </cell>
          <cell r="K25">
            <v>1795413093</v>
          </cell>
        </row>
        <row r="26">
          <cell r="J26">
            <v>145685950</v>
          </cell>
          <cell r="K26">
            <v>2485289250</v>
          </cell>
        </row>
        <row r="27">
          <cell r="J27">
            <v>0</v>
          </cell>
          <cell r="K27">
            <v>1219419169</v>
          </cell>
        </row>
        <row r="28">
          <cell r="J28">
            <v>35159975</v>
          </cell>
          <cell r="K28">
            <v>1160279175</v>
          </cell>
        </row>
        <row r="29">
          <cell r="J29">
            <v>71728675</v>
          </cell>
          <cell r="K29">
            <v>2109759525</v>
          </cell>
        </row>
        <row r="30">
          <cell r="J30">
            <v>110719664</v>
          </cell>
          <cell r="K30">
            <v>1826874449</v>
          </cell>
        </row>
        <row r="31">
          <cell r="J31">
            <v>89772679</v>
          </cell>
          <cell r="K31">
            <v>2962498423</v>
          </cell>
        </row>
        <row r="32">
          <cell r="J32">
            <v>42890641</v>
          </cell>
          <cell r="K32">
            <v>1415391137</v>
          </cell>
        </row>
        <row r="33">
          <cell r="J33">
            <v>88883844</v>
          </cell>
          <cell r="K33">
            <v>2933166848</v>
          </cell>
        </row>
        <row r="34">
          <cell r="J34">
            <v>54811710</v>
          </cell>
          <cell r="K34">
            <v>1808786435</v>
          </cell>
        </row>
        <row r="35">
          <cell r="J35">
            <v>41350484</v>
          </cell>
          <cell r="K35">
            <v>1364565973</v>
          </cell>
        </row>
        <row r="36">
          <cell r="J36">
            <v>67329510</v>
          </cell>
          <cell r="K36">
            <v>2221873815</v>
          </cell>
        </row>
        <row r="37">
          <cell r="J37">
            <v>90661515</v>
          </cell>
          <cell r="K37">
            <v>2991829995</v>
          </cell>
        </row>
        <row r="38">
          <cell r="J38">
            <v>120083745</v>
          </cell>
          <cell r="K38">
            <v>3962763590</v>
          </cell>
        </row>
        <row r="39">
          <cell r="J39">
            <v>67329510</v>
          </cell>
          <cell r="K39">
            <v>2221873815</v>
          </cell>
        </row>
        <row r="40">
          <cell r="J40">
            <v>43319560</v>
          </cell>
          <cell r="K40">
            <v>1429545495</v>
          </cell>
        </row>
        <row r="41">
          <cell r="J41">
            <v>56456051</v>
          </cell>
          <cell r="K41">
            <v>1863049687</v>
          </cell>
        </row>
        <row r="42">
          <cell r="J42">
            <v>67996136</v>
          </cell>
          <cell r="K42">
            <v>2243872497</v>
          </cell>
        </row>
        <row r="43">
          <cell r="J43">
            <v>90217097</v>
          </cell>
          <cell r="K43">
            <v>2977164209</v>
          </cell>
        </row>
        <row r="44">
          <cell r="J44">
            <v>56456051</v>
          </cell>
          <cell r="K44">
            <v>1863049687</v>
          </cell>
        </row>
        <row r="45">
          <cell r="J45">
            <v>121261034</v>
          </cell>
          <cell r="K45">
            <v>4001614128</v>
          </cell>
        </row>
        <row r="46">
          <cell r="J46">
            <v>67996136</v>
          </cell>
          <cell r="K46">
            <v>2243872497</v>
          </cell>
        </row>
        <row r="47">
          <cell r="J47">
            <v>34468496</v>
          </cell>
          <cell r="K47">
            <v>1137460367</v>
          </cell>
        </row>
        <row r="48">
          <cell r="J48">
            <v>110719664</v>
          </cell>
          <cell r="K48">
            <v>1826874449</v>
          </cell>
        </row>
        <row r="49">
          <cell r="J49">
            <v>67329510</v>
          </cell>
          <cell r="K49">
            <v>2221873815</v>
          </cell>
        </row>
        <row r="50">
          <cell r="J50">
            <v>56066537</v>
          </cell>
          <cell r="K50">
            <v>1850195714</v>
          </cell>
        </row>
        <row r="51">
          <cell r="J51">
            <v>41555201</v>
          </cell>
          <cell r="K51">
            <v>1371321622</v>
          </cell>
        </row>
        <row r="52">
          <cell r="J52">
            <v>43534008</v>
          </cell>
          <cell r="K52">
            <v>1436622276</v>
          </cell>
        </row>
        <row r="53">
          <cell r="J53">
            <v>68723385</v>
          </cell>
          <cell r="K53">
            <v>2267871705</v>
          </cell>
        </row>
        <row r="54">
          <cell r="J54">
            <v>114059050</v>
          </cell>
          <cell r="K54">
            <v>1881974325</v>
          </cell>
        </row>
        <row r="55">
          <cell r="J55">
            <v>114059050</v>
          </cell>
          <cell r="K55">
            <v>1881974325</v>
          </cell>
        </row>
        <row r="56">
          <cell r="J56">
            <v>190509400</v>
          </cell>
          <cell r="K56">
            <v>3143405100</v>
          </cell>
        </row>
        <row r="57">
          <cell r="J57">
            <v>278459800</v>
          </cell>
          <cell r="K57">
            <v>4476897000</v>
          </cell>
        </row>
        <row r="58">
          <cell r="J58">
            <v>150656539</v>
          </cell>
          <cell r="K58">
            <v>2559848061</v>
          </cell>
        </row>
        <row r="59">
          <cell r="J59">
            <v>150656539</v>
          </cell>
          <cell r="K59">
            <v>2559848061</v>
          </cell>
        </row>
        <row r="60">
          <cell r="J60">
            <v>66508957</v>
          </cell>
          <cell r="K60">
            <v>1297634343</v>
          </cell>
        </row>
        <row r="61">
          <cell r="J61">
            <v>200386657</v>
          </cell>
          <cell r="K61">
            <v>3305799843</v>
          </cell>
        </row>
        <row r="62">
          <cell r="J62">
            <v>0</v>
          </cell>
          <cell r="K62">
            <v>2466137779</v>
          </cell>
        </row>
        <row r="63">
          <cell r="J63">
            <v>0</v>
          </cell>
          <cell r="K63">
            <v>2490554747</v>
          </cell>
        </row>
        <row r="64">
          <cell r="J64">
            <v>0</v>
          </cell>
          <cell r="K64">
            <v>3289752561</v>
          </cell>
        </row>
        <row r="65">
          <cell r="J65">
            <v>0</v>
          </cell>
          <cell r="K65">
            <v>2047789863</v>
          </cell>
        </row>
        <row r="66">
          <cell r="J66">
            <v>66508957</v>
          </cell>
          <cell r="K66">
            <v>1297634343</v>
          </cell>
        </row>
        <row r="67">
          <cell r="J67">
            <v>89503078</v>
          </cell>
          <cell r="K67">
            <v>2518570802</v>
          </cell>
        </row>
        <row r="68">
          <cell r="J68">
            <v>126004093</v>
          </cell>
          <cell r="K68">
            <v>3358094117</v>
          </cell>
        </row>
        <row r="69">
          <cell r="J69">
            <v>70709467</v>
          </cell>
          <cell r="K69">
            <v>2086317753</v>
          </cell>
        </row>
        <row r="70">
          <cell r="J70">
            <v>70709467</v>
          </cell>
          <cell r="K70">
            <v>2086317753</v>
          </cell>
        </row>
        <row r="71">
          <cell r="J71">
            <v>90322324</v>
          </cell>
          <cell r="K71">
            <v>2537413436</v>
          </cell>
        </row>
        <row r="72">
          <cell r="J72">
            <v>90322324</v>
          </cell>
          <cell r="K72">
            <v>2537413436</v>
          </cell>
        </row>
        <row r="73">
          <cell r="J73">
            <v>127096420</v>
          </cell>
          <cell r="K73">
            <v>3383217630</v>
          </cell>
        </row>
        <row r="74">
          <cell r="J74">
            <v>69811345</v>
          </cell>
          <cell r="K74">
            <v>2065660965</v>
          </cell>
        </row>
        <row r="75">
          <cell r="J75">
            <v>89229997</v>
          </cell>
          <cell r="K75">
            <v>2512289923</v>
          </cell>
        </row>
        <row r="76">
          <cell r="J76">
            <v>89229997</v>
          </cell>
          <cell r="K76">
            <v>2512289923</v>
          </cell>
        </row>
        <row r="77">
          <cell r="J77">
            <v>89229997</v>
          </cell>
          <cell r="K77">
            <v>2512289923</v>
          </cell>
        </row>
        <row r="78">
          <cell r="J78">
            <v>69811345</v>
          </cell>
          <cell r="K78">
            <v>2065660965</v>
          </cell>
        </row>
        <row r="79">
          <cell r="J79">
            <v>125640007</v>
          </cell>
          <cell r="K79">
            <v>3349720183</v>
          </cell>
        </row>
        <row r="80">
          <cell r="J80">
            <v>121060141</v>
          </cell>
          <cell r="K80">
            <v>3244383269</v>
          </cell>
        </row>
        <row r="81">
          <cell r="J81">
            <v>127096420</v>
          </cell>
          <cell r="K81">
            <v>3383217630</v>
          </cell>
        </row>
        <row r="82">
          <cell r="J82">
            <v>92506903</v>
          </cell>
          <cell r="K82">
            <v>2587658757</v>
          </cell>
        </row>
        <row r="83">
          <cell r="J83">
            <v>91960777</v>
          </cell>
          <cell r="K83">
            <v>2575097853</v>
          </cell>
        </row>
        <row r="84">
          <cell r="J84">
            <v>91960777</v>
          </cell>
          <cell r="K84">
            <v>2575097853</v>
          </cell>
        </row>
        <row r="85">
          <cell r="J85">
            <v>129280999</v>
          </cell>
          <cell r="K85">
            <v>3433462951</v>
          </cell>
        </row>
        <row r="86">
          <cell r="J86">
            <v>172904311</v>
          </cell>
          <cell r="K86">
            <v>4436799149</v>
          </cell>
        </row>
        <row r="87">
          <cell r="J87">
            <v>89229997</v>
          </cell>
          <cell r="K87">
            <v>2512289923</v>
          </cell>
        </row>
        <row r="88">
          <cell r="J88">
            <v>198246964</v>
          </cell>
          <cell r="K88">
            <v>3273704436</v>
          </cell>
        </row>
        <row r="89">
          <cell r="J89">
            <v>118955332</v>
          </cell>
          <cell r="K89">
            <v>2084329968</v>
          </cell>
        </row>
        <row r="90">
          <cell r="J90">
            <v>0</v>
          </cell>
          <cell r="K90">
            <v>2027713320</v>
          </cell>
        </row>
        <row r="91">
          <cell r="J91">
            <v>0</v>
          </cell>
          <cell r="K91">
            <v>2466137779</v>
          </cell>
        </row>
        <row r="92">
          <cell r="J92">
            <v>0</v>
          </cell>
          <cell r="K92">
            <v>1219419169</v>
          </cell>
        </row>
        <row r="93">
          <cell r="J93">
            <v>0</v>
          </cell>
          <cell r="K93">
            <v>2490554747</v>
          </cell>
        </row>
        <row r="94">
          <cell r="J94">
            <v>17562278</v>
          </cell>
          <cell r="K94">
            <v>1231797176</v>
          </cell>
        </row>
        <row r="95">
          <cell r="J95">
            <v>0</v>
          </cell>
          <cell r="K95">
            <v>1556869782</v>
          </cell>
        </row>
        <row r="96">
          <cell r="J96">
            <v>0</v>
          </cell>
          <cell r="K96">
            <v>1195087575</v>
          </cell>
        </row>
        <row r="97">
          <cell r="J97">
            <v>72636889</v>
          </cell>
          <cell r="K97">
            <v>2130648411</v>
          </cell>
        </row>
        <row r="98">
          <cell r="J98">
            <v>71728675</v>
          </cell>
          <cell r="K98">
            <v>2109759525</v>
          </cell>
        </row>
        <row r="99">
          <cell r="J99">
            <v>279922864</v>
          </cell>
          <cell r="K99">
            <v>4498842936</v>
          </cell>
        </row>
      </sheetData>
      <sheetData sheetId="4">
        <row r="6">
          <cell r="M6">
            <v>55359832</v>
          </cell>
        </row>
        <row r="7">
          <cell r="M7">
            <v>1644572336</v>
          </cell>
        </row>
        <row r="126">
          <cell r="I126">
            <v>79486600</v>
          </cell>
        </row>
        <row r="127">
          <cell r="I127">
            <v>36885513</v>
          </cell>
        </row>
        <row r="128">
          <cell r="I128">
            <v>36885513</v>
          </cell>
        </row>
        <row r="129">
          <cell r="I129">
            <v>8836319</v>
          </cell>
        </row>
        <row r="130">
          <cell r="I130">
            <v>53462219</v>
          </cell>
        </row>
        <row r="131">
          <cell r="I131">
            <v>99486600</v>
          </cell>
        </row>
        <row r="132">
          <cell r="I132">
            <v>56885513</v>
          </cell>
        </row>
        <row r="133">
          <cell r="I133">
            <v>56885513</v>
          </cell>
        </row>
        <row r="134">
          <cell r="I134">
            <v>28836319</v>
          </cell>
        </row>
        <row r="135">
          <cell r="I135">
            <v>73462219</v>
          </cell>
        </row>
        <row r="136">
          <cell r="I136">
            <v>99486600</v>
          </cell>
        </row>
        <row r="137">
          <cell r="I137">
            <v>56885513</v>
          </cell>
        </row>
        <row r="138">
          <cell r="I138">
            <v>56885513</v>
          </cell>
        </row>
        <row r="139">
          <cell r="I139">
            <v>28836319</v>
          </cell>
        </row>
        <row r="140">
          <cell r="I140">
            <v>73462219</v>
          </cell>
        </row>
        <row r="156">
          <cell r="I156">
            <v>16501026</v>
          </cell>
        </row>
        <row r="157">
          <cell r="I157">
            <v>28668031</v>
          </cell>
        </row>
        <row r="158">
          <cell r="I158">
            <v>10236489</v>
          </cell>
        </row>
        <row r="159">
          <cell r="I159">
            <v>10236489</v>
          </cell>
        </row>
        <row r="160">
          <cell r="I160">
            <v>16774108</v>
          </cell>
        </row>
        <row r="161">
          <cell r="I161">
            <v>16774108</v>
          </cell>
        </row>
        <row r="162">
          <cell r="I162">
            <v>29032140</v>
          </cell>
        </row>
        <row r="163">
          <cell r="I163">
            <v>9937115</v>
          </cell>
        </row>
        <row r="164">
          <cell r="I164">
            <v>16409999</v>
          </cell>
        </row>
        <row r="165">
          <cell r="I165">
            <v>16409999</v>
          </cell>
        </row>
        <row r="166">
          <cell r="I166">
            <v>16409999</v>
          </cell>
        </row>
        <row r="167">
          <cell r="I167">
            <v>9937115</v>
          </cell>
        </row>
        <row r="168">
          <cell r="I168">
            <v>28546669</v>
          </cell>
        </row>
        <row r="169">
          <cell r="I169">
            <v>27020047</v>
          </cell>
        </row>
        <row r="170">
          <cell r="I170">
            <v>29032140</v>
          </cell>
        </row>
        <row r="171">
          <cell r="I171">
            <v>17502301</v>
          </cell>
        </row>
        <row r="172">
          <cell r="I172">
            <v>17320259</v>
          </cell>
        </row>
        <row r="173">
          <cell r="I173">
            <v>17320259</v>
          </cell>
        </row>
        <row r="174">
          <cell r="I174">
            <v>29760333</v>
          </cell>
        </row>
        <row r="175">
          <cell r="I175">
            <v>44301437</v>
          </cell>
        </row>
        <row r="176">
          <cell r="I176">
            <v>16409999</v>
          </cell>
        </row>
        <row r="177">
          <cell r="I177">
            <v>36501026</v>
          </cell>
        </row>
        <row r="178">
          <cell r="I178">
            <v>48668031</v>
          </cell>
        </row>
        <row r="179">
          <cell r="I179">
            <v>30236489</v>
          </cell>
        </row>
        <row r="180">
          <cell r="I180">
            <v>30236489</v>
          </cell>
        </row>
        <row r="181">
          <cell r="I181">
            <v>36774108</v>
          </cell>
        </row>
        <row r="182">
          <cell r="I182">
            <v>36774108</v>
          </cell>
        </row>
        <row r="183">
          <cell r="I183">
            <v>49032140</v>
          </cell>
        </row>
        <row r="184">
          <cell r="I184">
            <v>29937115</v>
          </cell>
        </row>
        <row r="185">
          <cell r="I185">
            <v>36409999</v>
          </cell>
        </row>
        <row r="186">
          <cell r="I186">
            <v>36409999</v>
          </cell>
        </row>
        <row r="187">
          <cell r="I187">
            <v>36409999</v>
          </cell>
        </row>
        <row r="188">
          <cell r="I188">
            <v>29937115</v>
          </cell>
        </row>
        <row r="189">
          <cell r="I189">
            <v>48546669</v>
          </cell>
        </row>
        <row r="190">
          <cell r="I190">
            <v>47020047</v>
          </cell>
        </row>
        <row r="191">
          <cell r="I191">
            <v>49032140</v>
          </cell>
        </row>
        <row r="192">
          <cell r="I192">
            <v>37502301</v>
          </cell>
        </row>
        <row r="193">
          <cell r="I193">
            <v>37320259</v>
          </cell>
        </row>
        <row r="194">
          <cell r="I194">
            <v>37320259</v>
          </cell>
        </row>
        <row r="195">
          <cell r="I195">
            <v>49760333</v>
          </cell>
        </row>
        <row r="196">
          <cell r="I196">
            <v>64301437</v>
          </cell>
        </row>
        <row r="197">
          <cell r="I197">
            <v>36409999</v>
          </cell>
        </row>
        <row r="198">
          <cell r="I198">
            <v>36501026</v>
          </cell>
        </row>
        <row r="199">
          <cell r="I199">
            <v>48668031</v>
          </cell>
        </row>
        <row r="200">
          <cell r="I200">
            <v>30236489</v>
          </cell>
        </row>
        <row r="201">
          <cell r="I201">
            <v>30236489</v>
          </cell>
        </row>
        <row r="202">
          <cell r="I202">
            <v>36774108</v>
          </cell>
        </row>
        <row r="203">
          <cell r="I203">
            <v>36774108</v>
          </cell>
        </row>
        <row r="204">
          <cell r="I204">
            <v>49032140</v>
          </cell>
        </row>
        <row r="205">
          <cell r="I205">
            <v>29937115</v>
          </cell>
        </row>
        <row r="206">
          <cell r="I206">
            <v>36409999</v>
          </cell>
        </row>
        <row r="207">
          <cell r="I207">
            <v>36409999</v>
          </cell>
        </row>
        <row r="208">
          <cell r="I208">
            <v>36409999</v>
          </cell>
        </row>
        <row r="209">
          <cell r="I209">
            <v>29937115</v>
          </cell>
        </row>
        <row r="210">
          <cell r="I210">
            <v>48546669</v>
          </cell>
        </row>
        <row r="211">
          <cell r="I211">
            <v>47020047</v>
          </cell>
        </row>
        <row r="212">
          <cell r="I212">
            <v>49032140</v>
          </cell>
        </row>
        <row r="213">
          <cell r="I213">
            <v>37502301</v>
          </cell>
        </row>
        <row r="214">
          <cell r="I214">
            <v>37320259</v>
          </cell>
        </row>
        <row r="215">
          <cell r="I215">
            <v>37320259</v>
          </cell>
        </row>
        <row r="216">
          <cell r="I216">
            <v>49760333</v>
          </cell>
        </row>
        <row r="217">
          <cell r="I217">
            <v>64301437</v>
          </cell>
        </row>
        <row r="218">
          <cell r="I218">
            <v>36409999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2"/>
  <sheetViews>
    <sheetView workbookViewId="0">
      <pane ySplit="2" topLeftCell="A3" activePane="bottomLeft" state="frozen"/>
      <selection pane="bottomLeft" activeCell="A4" sqref="A4:XFD4"/>
    </sheetView>
  </sheetViews>
  <sheetFormatPr defaultRowHeight="15"/>
  <cols>
    <col min="1" max="1" width="9.140625" style="2"/>
    <col min="2" max="2" width="24.7109375" style="2" customWidth="1"/>
    <col min="3" max="3" width="16.7109375" style="2" customWidth="1"/>
    <col min="4" max="4" width="17.5703125" style="2" bestFit="1" customWidth="1"/>
    <col min="5" max="5" width="14.28515625" style="2" bestFit="1" customWidth="1"/>
    <col min="6" max="6" width="12.5703125" style="2" bestFit="1" customWidth="1"/>
    <col min="7" max="7" width="14.28515625" style="2" bestFit="1" customWidth="1"/>
    <col min="8" max="11" width="9.140625" style="2"/>
    <col min="12" max="12" width="15" style="2" bestFit="1" customWidth="1"/>
    <col min="13" max="16384" width="9.140625" style="2"/>
  </cols>
  <sheetData>
    <row r="2" spans="2:12">
      <c r="B2" s="2" t="s">
        <v>49</v>
      </c>
      <c r="C2" s="2" t="s">
        <v>16</v>
      </c>
      <c r="D2" s="2" t="s">
        <v>8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2:12" ht="15.75">
      <c r="B3" s="4" t="s">
        <v>0</v>
      </c>
      <c r="C3" s="2">
        <f>[1]piutang!$J$5</f>
        <v>201466882</v>
      </c>
      <c r="D3" s="2">
        <v>3322003218</v>
      </c>
      <c r="E3" s="3">
        <f>'[1]Data (2)'!$G$223</f>
        <v>73822294</v>
      </c>
      <c r="F3" s="3">
        <f>'[1]Data (2)'!$G$222</f>
        <v>73822294</v>
      </c>
      <c r="G3" s="3">
        <f>'[1]Data (2)'!$G$221</f>
        <v>53822294</v>
      </c>
      <c r="H3" s="2">
        <v>0</v>
      </c>
      <c r="I3" s="2">
        <v>0</v>
      </c>
      <c r="J3" s="2">
        <v>0</v>
      </c>
      <c r="K3" s="2">
        <v>0</v>
      </c>
      <c r="L3" s="2">
        <f>SUM(E3:K3)-C3</f>
        <v>0</v>
      </c>
    </row>
    <row r="4" spans="2:12" ht="15.75">
      <c r="B4" s="1" t="s">
        <v>9</v>
      </c>
      <c r="C4" s="2">
        <f>[1]piutang!$J$6</f>
        <v>0</v>
      </c>
      <c r="D4" s="2">
        <f>[1]piutang!$K$6</f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 t="shared" ref="L4:L42" si="0">SUM(E4:K4)-C4</f>
        <v>0</v>
      </c>
    </row>
    <row r="5" spans="2:12" ht="15.75">
      <c r="B5" s="1" t="s">
        <v>10</v>
      </c>
      <c r="C5" s="4">
        <f>[1]piutang!$J$7</f>
        <v>35741127</v>
      </c>
      <c r="D5" s="2">
        <f>[1]piutang!$K$7</f>
        <v>2466137779</v>
      </c>
      <c r="E5" s="2">
        <f>'[1]Data (2)'!$G$18</f>
        <v>35741127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f t="shared" si="0"/>
        <v>0</v>
      </c>
    </row>
    <row r="6" spans="2:12" ht="15.75">
      <c r="B6" s="1" t="s">
        <v>11</v>
      </c>
      <c r="C6" s="2">
        <f>[1]piutang!$J$8</f>
        <v>0</v>
      </c>
      <c r="D6" s="2">
        <f>[1]piutang!$K$8</f>
        <v>2466137779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 t="shared" si="0"/>
        <v>0</v>
      </c>
    </row>
    <row r="7" spans="2:12" ht="15.75">
      <c r="B7" s="1" t="s">
        <v>12</v>
      </c>
      <c r="C7" s="2">
        <f>[1]piutang!$J$9</f>
        <v>148171243</v>
      </c>
      <c r="D7" s="2">
        <f>[1]piutang!$K$9</f>
        <v>2522568657</v>
      </c>
      <c r="E7" s="2">
        <f>'[1]Data (2)'!$G$433</f>
        <v>56057081</v>
      </c>
      <c r="F7" s="2">
        <f>'[1]Data (2)'!$G$432</f>
        <v>56057081</v>
      </c>
      <c r="G7" s="2">
        <f>'[1]Data (2)'!$G$431</f>
        <v>36057081</v>
      </c>
      <c r="H7" s="2">
        <v>0</v>
      </c>
      <c r="I7" s="2">
        <v>0</v>
      </c>
      <c r="J7" s="2">
        <v>0</v>
      </c>
      <c r="K7" s="2">
        <v>0</v>
      </c>
      <c r="L7" s="2">
        <f t="shared" si="0"/>
        <v>0</v>
      </c>
    </row>
    <row r="8" spans="2:12" ht="15.75">
      <c r="B8" s="1" t="s">
        <v>13</v>
      </c>
      <c r="C8" s="2">
        <f>[1]piutang!$J$10</f>
        <v>0</v>
      </c>
      <c r="D8" s="2">
        <f>[1]piutang!$K$10</f>
        <v>3379262061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 t="shared" si="0"/>
        <v>0</v>
      </c>
    </row>
    <row r="9" spans="2:12" ht="15.75">
      <c r="B9" s="1" t="s">
        <v>14</v>
      </c>
      <c r="C9" s="2">
        <f>SUM([1]piutang!$J$11:$J$12)</f>
        <v>3442731800</v>
      </c>
      <c r="D9" s="2">
        <f>SUM([1]piutang!$K$11:$K$12)</f>
        <v>0</v>
      </c>
      <c r="E9" s="2">
        <v>0</v>
      </c>
      <c r="F9" s="2">
        <v>0</v>
      </c>
      <c r="G9" s="2">
        <f>SUM('[1]Data (2)'!$G$446+'[1]Data (2)'!$G$441)</f>
        <v>3442731800</v>
      </c>
      <c r="H9" s="2">
        <v>0</v>
      </c>
      <c r="I9" s="2">
        <v>0</v>
      </c>
      <c r="J9" s="2">
        <v>0</v>
      </c>
      <c r="K9" s="2">
        <v>0</v>
      </c>
      <c r="L9" s="2">
        <f t="shared" si="0"/>
        <v>0</v>
      </c>
    </row>
    <row r="10" spans="2:12" ht="15.75">
      <c r="B10" s="1" t="s">
        <v>15</v>
      </c>
      <c r="C10" s="2">
        <f>[1]piutang!$J$13</f>
        <v>0</v>
      </c>
      <c r="D10" s="2">
        <f>[1]piutang!$K$13</f>
        <v>2441719982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 t="shared" si="0"/>
        <v>0</v>
      </c>
    </row>
    <row r="11" spans="2:12" ht="15.75">
      <c r="B11" s="1" t="s">
        <v>17</v>
      </c>
      <c r="C11" s="2">
        <f>[1]piutang!$J$14</f>
        <v>10</v>
      </c>
      <c r="D11" s="2">
        <f>[1]piutang!$K$14</f>
        <v>1219419169</v>
      </c>
      <c r="E11" s="2">
        <v>0</v>
      </c>
      <c r="F11" s="2">
        <f>'[1]Data (2)'!$I$21</f>
        <v>5</v>
      </c>
      <c r="G11" s="2">
        <f>'[1]Data (2)'!$I$22</f>
        <v>5</v>
      </c>
      <c r="H11" s="2">
        <v>0</v>
      </c>
      <c r="I11" s="2">
        <v>0</v>
      </c>
      <c r="J11" s="2">
        <v>0</v>
      </c>
      <c r="K11" s="2">
        <v>0</v>
      </c>
      <c r="L11" s="2">
        <f t="shared" si="0"/>
        <v>0</v>
      </c>
    </row>
    <row r="12" spans="2:12" ht="15.75">
      <c r="B12" s="1" t="s">
        <v>18</v>
      </c>
      <c r="C12" s="2">
        <f>[1]piutang!$J$15</f>
        <v>0</v>
      </c>
      <c r="D12" s="2">
        <f>[1]piutang!$K$15</f>
        <v>3044556075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f t="shared" si="0"/>
        <v>0</v>
      </c>
    </row>
    <row r="13" spans="2:12" ht="15.75">
      <c r="B13" s="1" t="s">
        <v>19</v>
      </c>
      <c r="C13" s="2">
        <f>[1]piutang!$J$16</f>
        <v>0</v>
      </c>
      <c r="D13" s="2">
        <f>[1]piutang!$K$16</f>
        <v>2088870636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f t="shared" si="0"/>
        <v>0</v>
      </c>
    </row>
    <row r="14" spans="2:12" ht="15.75">
      <c r="B14" s="1" t="s">
        <v>20</v>
      </c>
      <c r="C14" s="2">
        <f>[1]piutang!$J$17</f>
        <v>60975400</v>
      </c>
      <c r="D14" s="2">
        <f>[1]piutang!$K$17</f>
        <v>1862434200</v>
      </c>
      <c r="E14" s="2">
        <f>'[1]Data (2)'!$G$468</f>
        <v>26991800</v>
      </c>
      <c r="F14" s="2">
        <f>'[1]Data (2)'!$G$467</f>
        <v>26991800</v>
      </c>
      <c r="G14" s="2">
        <f>'[1]Data (2)'!$G$466</f>
        <v>6991800</v>
      </c>
      <c r="H14" s="2">
        <v>0</v>
      </c>
      <c r="I14" s="2">
        <v>0</v>
      </c>
      <c r="J14" s="2">
        <v>0</v>
      </c>
      <c r="K14" s="2">
        <v>0</v>
      </c>
      <c r="L14" s="2">
        <f t="shared" si="0"/>
        <v>0</v>
      </c>
    </row>
    <row r="15" spans="2:12" ht="15.75">
      <c r="B15" s="1" t="s">
        <v>21</v>
      </c>
      <c r="C15" s="2">
        <f>SUM([1]piutang!$J$18:$J$19)</f>
        <v>157319330</v>
      </c>
      <c r="D15" s="2">
        <f>SUM([1]piutang!$K$18:$K$19)</f>
        <v>4538344610</v>
      </c>
      <c r="E15" s="2">
        <f>'[1]Data (2)'!$G$88+'[1]Data (2)'!$G$83</f>
        <v>65773110</v>
      </c>
      <c r="F15" s="2">
        <f>'[1]Data (2)'!$G$87+'[1]Data (2)'!$G$82</f>
        <v>65773110</v>
      </c>
      <c r="G15" s="2">
        <f>SUM('[1]Data (2)'!$G$81+'[1]Data (2)'!$G$86)</f>
        <v>25773110</v>
      </c>
      <c r="H15" s="2">
        <v>0</v>
      </c>
      <c r="I15" s="2">
        <v>0</v>
      </c>
      <c r="J15" s="2">
        <v>0</v>
      </c>
      <c r="K15" s="2">
        <v>0</v>
      </c>
      <c r="L15" s="2">
        <f t="shared" si="0"/>
        <v>0</v>
      </c>
    </row>
    <row r="16" spans="2:12" ht="15.75">
      <c r="B16" s="1" t="s">
        <v>22</v>
      </c>
      <c r="C16" s="2">
        <f>SUM([1]piutang!$J$20)</f>
        <v>52189992</v>
      </c>
      <c r="D16" s="2">
        <f>[1]piutang!$K$20</f>
        <v>2490554747</v>
      </c>
      <c r="E16" s="2">
        <v>0</v>
      </c>
      <c r="F16" s="2">
        <f>'[1]Data (2)'!$G$452</f>
        <v>36094996</v>
      </c>
      <c r="G16" s="2">
        <f>'[1]Data (2)'!$G$451</f>
        <v>16094996</v>
      </c>
      <c r="H16" s="2">
        <v>0</v>
      </c>
      <c r="I16" s="2">
        <v>0</v>
      </c>
      <c r="J16" s="2">
        <v>0</v>
      </c>
      <c r="K16" s="2">
        <v>0</v>
      </c>
      <c r="L16" s="2">
        <f t="shared" si="0"/>
        <v>0</v>
      </c>
    </row>
    <row r="17" spans="2:12" ht="15.75">
      <c r="B17" s="1" t="s">
        <v>23</v>
      </c>
      <c r="C17" s="2">
        <f>SUM([1]piutang!$J$21:$J$22)</f>
        <v>0</v>
      </c>
      <c r="D17" s="2">
        <f>SUM([1]piutang!$K$21:$K$22)</f>
        <v>3284265678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f t="shared" si="0"/>
        <v>0</v>
      </c>
    </row>
    <row r="18" spans="2:12" ht="15.75">
      <c r="B18" s="1" t="s">
        <v>24</v>
      </c>
      <c r="C18" s="2">
        <f>[1]piutang!$J$23</f>
        <v>203123782</v>
      </c>
      <c r="D18" s="2">
        <f>[1]piutang!$K$23</f>
        <v>3346856718</v>
      </c>
      <c r="E18" s="2">
        <f>'[1]Data (2)'!$G$413</f>
        <v>74374594</v>
      </c>
      <c r="F18" s="2">
        <f>'[1]Data (2)'!$G$412</f>
        <v>74374594</v>
      </c>
      <c r="G18" s="2">
        <f>'[1]Data (2)'!$G$411</f>
        <v>54374594</v>
      </c>
      <c r="H18" s="2">
        <v>0</v>
      </c>
      <c r="I18" s="2">
        <v>0</v>
      </c>
      <c r="J18" s="2">
        <v>0</v>
      </c>
      <c r="K18" s="2">
        <v>0</v>
      </c>
      <c r="L18" s="2">
        <f t="shared" si="0"/>
        <v>0</v>
      </c>
    </row>
    <row r="19" spans="2:12" ht="15.75">
      <c r="B19" s="1" t="s">
        <v>25</v>
      </c>
      <c r="C19" s="2">
        <f>[1]piutang!$J$24</f>
        <v>0</v>
      </c>
      <c r="D19" s="2">
        <f>[1]piutang!$K$24</f>
        <v>1231797176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f t="shared" si="0"/>
        <v>0</v>
      </c>
    </row>
    <row r="20" spans="2:12" ht="15.75">
      <c r="B20" s="1" t="s">
        <v>26</v>
      </c>
      <c r="C20" s="2">
        <f>[1]piutang!$J$25</f>
        <v>39898069</v>
      </c>
      <c r="D20" s="2">
        <f>[1]piutang!$K$25</f>
        <v>1795413093</v>
      </c>
      <c r="E20" s="2">
        <f>'[1]Data (2)'!$G$423</f>
        <v>39898069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f t="shared" si="0"/>
        <v>0</v>
      </c>
    </row>
    <row r="21" spans="2:12" ht="15.75">
      <c r="B21" s="1" t="s">
        <v>27</v>
      </c>
      <c r="C21" s="2">
        <f>[1]piutang!$J$26</f>
        <v>145685950</v>
      </c>
      <c r="D21" s="2">
        <f>[1]piutang!$K$26</f>
        <v>2485289250</v>
      </c>
      <c r="E21" s="2">
        <f>'[1]Data (2)'!$G$478</f>
        <v>55228650</v>
      </c>
      <c r="F21" s="2">
        <f>'[1]Data (2)'!$G$477</f>
        <v>55228650</v>
      </c>
      <c r="G21" s="2">
        <f>'[1]Data (2)'!$G$476</f>
        <v>35228650</v>
      </c>
      <c r="H21" s="2">
        <v>0</v>
      </c>
      <c r="I21" s="2">
        <v>0</v>
      </c>
      <c r="J21" s="2">
        <v>0</v>
      </c>
      <c r="K21" s="2">
        <v>0</v>
      </c>
      <c r="L21" s="2">
        <f t="shared" si="0"/>
        <v>0</v>
      </c>
    </row>
    <row r="22" spans="2:12" ht="15.75">
      <c r="B22" s="1" t="s">
        <v>28</v>
      </c>
      <c r="C22" s="2">
        <f>[1]piutang!$J$27</f>
        <v>0</v>
      </c>
      <c r="D22" s="2">
        <f>[1]piutang!$K$27</f>
        <v>1219419169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f t="shared" si="0"/>
        <v>0</v>
      </c>
    </row>
    <row r="23" spans="2:12" ht="15.75">
      <c r="B23" s="1" t="s">
        <v>29</v>
      </c>
      <c r="C23" s="2">
        <f>[1]piutang!$J$28</f>
        <v>35159975</v>
      </c>
      <c r="D23" s="2">
        <f>[1]piutang!$K$28</f>
        <v>1160279175</v>
      </c>
      <c r="E23" s="2">
        <f>'[1]Data (2)'!$G$263</f>
        <v>35159975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f t="shared" si="0"/>
        <v>0</v>
      </c>
    </row>
    <row r="24" spans="2:12" ht="15.75">
      <c r="B24" s="1" t="s">
        <v>30</v>
      </c>
      <c r="C24" s="2">
        <f>[1]piutang!$J$29</f>
        <v>71728675</v>
      </c>
      <c r="D24" s="2">
        <f>[1]piutang!$K$29</f>
        <v>2109759525</v>
      </c>
      <c r="E24" s="2">
        <f>'[1]Data (2)'!$G$473</f>
        <v>30576225</v>
      </c>
      <c r="F24" s="2">
        <f>'[1]Data (2)'!$G$472</f>
        <v>30576225</v>
      </c>
      <c r="G24" s="2">
        <f>'[1]Data (2)'!$G$471</f>
        <v>10576225</v>
      </c>
      <c r="H24" s="2">
        <v>0</v>
      </c>
      <c r="I24" s="2">
        <v>0</v>
      </c>
      <c r="J24" s="2">
        <v>0</v>
      </c>
      <c r="K24" s="2">
        <v>0</v>
      </c>
      <c r="L24" s="2">
        <f t="shared" si="0"/>
        <v>0</v>
      </c>
    </row>
    <row r="25" spans="2:12" ht="15.75">
      <c r="B25" s="1" t="s">
        <v>31</v>
      </c>
      <c r="C25" s="2">
        <f>SUM([1]piutang!$J$30:$J$53)</f>
        <v>1699932168</v>
      </c>
      <c r="D25" s="2">
        <f>SUM([1]piutang!$K$30:$K$53)</f>
        <v>52444012628</v>
      </c>
      <c r="E25" s="2">
        <f>[1]Sheet1!$M$7</f>
        <v>1644572336</v>
      </c>
      <c r="F25" s="2">
        <f>[1]Sheet1!$M$6</f>
        <v>55359832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f t="shared" si="0"/>
        <v>0</v>
      </c>
    </row>
    <row r="26" spans="2:12" ht="15.75">
      <c r="B26" s="1" t="s">
        <v>32</v>
      </c>
      <c r="C26" s="2">
        <f>SUM([1]piutang!$J$54:$J$56)</f>
        <v>418627500</v>
      </c>
      <c r="D26" s="2">
        <f>SUM([1]piutang!$K$54:$K$56)</f>
        <v>6907353750</v>
      </c>
      <c r="E26" s="2">
        <f>'[1]Data (2)'!$G$233+'[1]Data (2)'!$G$238+'[1]Data (2)'!$G$243</f>
        <v>209313750</v>
      </c>
      <c r="F26" s="2">
        <f>'[1]Data (2)'!$G$232+'[1]Data (2)'!$G$237+'[1]Data (2)'!$G$242</f>
        <v>209313750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f t="shared" si="0"/>
        <v>0</v>
      </c>
    </row>
    <row r="27" spans="2:12" ht="15.75">
      <c r="B27" s="1" t="s">
        <v>33</v>
      </c>
      <c r="C27" s="2">
        <f>SUM([1]piutang!$J$57:$J$61)</f>
        <v>846668492</v>
      </c>
      <c r="D27" s="2">
        <f>SUM([1]piutang!$K$57:$K$61)</f>
        <v>14200027308</v>
      </c>
      <c r="E27" s="2">
        <f>SUM([1]Sheet1!$I$136:$I$140)</f>
        <v>315556164</v>
      </c>
      <c r="F27" s="2">
        <f>SUM([1]Sheet1!$I$131:$I$135)</f>
        <v>315556164</v>
      </c>
      <c r="G27" s="2">
        <f>SUM([1]Sheet1!$I$126:$I$130)</f>
        <v>215556164</v>
      </c>
      <c r="H27" s="2">
        <v>0</v>
      </c>
      <c r="I27" s="2">
        <v>0</v>
      </c>
      <c r="J27" s="2">
        <v>0</v>
      </c>
      <c r="K27" s="2">
        <v>0</v>
      </c>
      <c r="L27" s="2">
        <f t="shared" si="0"/>
        <v>0</v>
      </c>
    </row>
    <row r="28" spans="2:12" ht="15.75">
      <c r="B28" s="1" t="s">
        <v>34</v>
      </c>
      <c r="C28" s="2">
        <f>SUM([1]piutang!$J$62:$J$63)</f>
        <v>0</v>
      </c>
      <c r="D28" s="2">
        <f>SUM([1]piutang!$K$62:$K$63)</f>
        <v>4956692526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f t="shared" si="0"/>
        <v>0</v>
      </c>
    </row>
    <row r="29" spans="2:12" ht="15.75">
      <c r="B29" s="1" t="s">
        <v>35</v>
      </c>
      <c r="C29" s="2">
        <f>[1]piutang!$J$64</f>
        <v>0</v>
      </c>
      <c r="D29" s="2">
        <f>[1]piutang!$K$64</f>
        <v>3289752561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f t="shared" si="0"/>
        <v>0</v>
      </c>
    </row>
    <row r="30" spans="2:12" ht="15.75">
      <c r="B30" s="1" t="s">
        <v>36</v>
      </c>
      <c r="C30" s="2">
        <f>[1]piutang!$J$65</f>
        <v>0</v>
      </c>
      <c r="D30" s="2">
        <f>[1]piutang!$K$65</f>
        <v>2047789863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f t="shared" si="0"/>
        <v>0</v>
      </c>
    </row>
    <row r="31" spans="2:12" ht="15.75">
      <c r="B31" s="1" t="s">
        <v>37</v>
      </c>
      <c r="C31" s="2">
        <f>[1]piutang!$J$66</f>
        <v>66508957</v>
      </c>
      <c r="D31" s="2">
        <f>[1]piutang!$K$66</f>
        <v>1297634343</v>
      </c>
      <c r="E31" s="2">
        <f>'[1]Data (2)'!$G$428</f>
        <v>28836319</v>
      </c>
      <c r="F31" s="2">
        <f>'[1]Data (2)'!$G$427</f>
        <v>28836319</v>
      </c>
      <c r="G31" s="2">
        <f>'[1]Data (2)'!$G$426</f>
        <v>8836319</v>
      </c>
      <c r="H31" s="2">
        <v>0</v>
      </c>
      <c r="I31" s="2">
        <v>0</v>
      </c>
      <c r="J31" s="2">
        <v>0</v>
      </c>
      <c r="K31" s="2">
        <v>0</v>
      </c>
      <c r="L31" s="2">
        <f t="shared" si="0"/>
        <v>0</v>
      </c>
    </row>
    <row r="32" spans="2:12" ht="15.75">
      <c r="B32" s="1" t="s">
        <v>38</v>
      </c>
      <c r="C32" s="2">
        <f>SUM([1]piutang!$J$67:$J$87)</f>
        <v>2113620186</v>
      </c>
      <c r="D32" s="2">
        <f>SUM([1]piutang!$K$67:$K$87)</f>
        <v>58273264194</v>
      </c>
      <c r="E32" s="2">
        <f>SUM([1]Sheet1!$I$198:$I$218)</f>
        <v>844540062</v>
      </c>
      <c r="F32" s="2">
        <f>SUM([1]Sheet1!$I$177:$I$197)</f>
        <v>844540062</v>
      </c>
      <c r="G32" s="2">
        <f>SUM([1]Sheet1!$I$156:$I$176)</f>
        <v>424540062</v>
      </c>
      <c r="H32" s="2">
        <v>0</v>
      </c>
      <c r="I32" s="2">
        <v>0</v>
      </c>
      <c r="J32" s="2">
        <v>0</v>
      </c>
      <c r="K32" s="2">
        <v>0</v>
      </c>
      <c r="L32" s="2">
        <f t="shared" si="0"/>
        <v>0</v>
      </c>
    </row>
    <row r="33" spans="2:12" ht="15.75">
      <c r="B33" s="1" t="s">
        <v>39</v>
      </c>
      <c r="C33" s="2">
        <f>SUM([1]piutang!$J$88)</f>
        <v>198246964</v>
      </c>
      <c r="D33" s="2">
        <f>SUM([1]piutang!$K$88)</f>
        <v>3273704436</v>
      </c>
      <c r="E33" s="2">
        <f>'[1]Data (2)'!$G$253</f>
        <v>72748988</v>
      </c>
      <c r="F33" s="2">
        <f>'[1]Data (2)'!$G$252</f>
        <v>72748988</v>
      </c>
      <c r="G33" s="2">
        <f>'[1]Data (2)'!$G$251</f>
        <v>52748988</v>
      </c>
      <c r="H33" s="2">
        <v>0</v>
      </c>
      <c r="I33" s="2">
        <v>0</v>
      </c>
      <c r="J33" s="2">
        <v>0</v>
      </c>
      <c r="K33" s="2">
        <v>0</v>
      </c>
      <c r="L33" s="2">
        <f t="shared" si="0"/>
        <v>0</v>
      </c>
    </row>
    <row r="34" spans="2:12" ht="15.75">
      <c r="B34" s="1" t="s">
        <v>40</v>
      </c>
      <c r="C34" s="2">
        <f>[1]piutang!$J$89</f>
        <v>118955332</v>
      </c>
      <c r="D34" s="2">
        <f>[1]piutang!$K$89</f>
        <v>2084329968</v>
      </c>
      <c r="E34" s="2">
        <f>'[1]Data (2)'!$G$408</f>
        <v>46318444</v>
      </c>
      <c r="F34" s="2">
        <f>'[1]Data (2)'!$G$407</f>
        <v>46318444</v>
      </c>
      <c r="G34" s="2">
        <f>'[1]Data (2)'!$G$406</f>
        <v>26318444</v>
      </c>
      <c r="L34" s="2">
        <f t="shared" si="0"/>
        <v>0</v>
      </c>
    </row>
    <row r="35" spans="2:12" ht="15.75">
      <c r="B35" s="1" t="s">
        <v>41</v>
      </c>
      <c r="C35" s="2">
        <f>SUM([1]piutang!$J$90:$J$91)</f>
        <v>0</v>
      </c>
      <c r="D35" s="2">
        <f>SUM([1]piutang!$K$90:$K$91)</f>
        <v>4493851099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 t="shared" si="0"/>
        <v>0</v>
      </c>
    </row>
    <row r="36" spans="2:12" ht="15.75">
      <c r="B36" s="1" t="s">
        <v>42</v>
      </c>
      <c r="C36" s="2">
        <f>[1]piutang!$J$92</f>
        <v>0</v>
      </c>
      <c r="D36" s="2">
        <f>[1]piutang!$K$92</f>
        <v>1219419169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f t="shared" si="0"/>
        <v>0</v>
      </c>
    </row>
    <row r="37" spans="2:12" ht="15.75">
      <c r="B37" s="1" t="s">
        <v>43</v>
      </c>
      <c r="C37" s="2">
        <f>[1]piutang!$J$93</f>
        <v>0</v>
      </c>
      <c r="D37" s="2">
        <f>[1]piutang!$K$93</f>
        <v>2490554747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f t="shared" si="0"/>
        <v>0</v>
      </c>
    </row>
    <row r="38" spans="2:12" ht="15.75">
      <c r="B38" s="1" t="s">
        <v>44</v>
      </c>
      <c r="C38" s="2">
        <f>[1]piutang!$J$94</f>
        <v>17562278</v>
      </c>
      <c r="D38" s="2">
        <f>[1]piutang!$K$94</f>
        <v>1231797176</v>
      </c>
      <c r="E38" s="2">
        <f>'[1]Data (2)'!$G$78</f>
        <v>17562278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f t="shared" si="0"/>
        <v>0</v>
      </c>
    </row>
    <row r="39" spans="2:12" ht="15.75">
      <c r="B39" s="1" t="s">
        <v>45</v>
      </c>
      <c r="C39" s="2">
        <f>[1]piutang!$J$95</f>
        <v>0</v>
      </c>
      <c r="D39" s="2">
        <f>[1]piutang!$K$95</f>
        <v>1556869782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f t="shared" si="0"/>
        <v>0</v>
      </c>
    </row>
    <row r="40" spans="2:12" ht="15.75">
      <c r="B40" s="1" t="s">
        <v>46</v>
      </c>
      <c r="C40" s="2">
        <f>[1]piutang!$J$96</f>
        <v>0</v>
      </c>
      <c r="D40" s="2">
        <f>[1]piutang!$K$96</f>
        <v>1195087575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f t="shared" si="0"/>
        <v>0</v>
      </c>
    </row>
    <row r="41" spans="2:12" ht="15.75">
      <c r="B41" s="1" t="s">
        <v>47</v>
      </c>
      <c r="C41" s="2">
        <f>SUM([1]piutang!$J$97:$J$98)</f>
        <v>144365564</v>
      </c>
      <c r="D41" s="2">
        <f>SUM([1]piutang!$K$97:$K$98)</f>
        <v>4240407936</v>
      </c>
      <c r="E41" s="2">
        <f>'[1]Data (2)'!$G$458+'[1]Data (2)'!$G$463</f>
        <v>61455188</v>
      </c>
      <c r="F41" s="2">
        <f>'[1]Data (2)'!$G$457+'[1]Data (2)'!$G$462</f>
        <v>61455188</v>
      </c>
      <c r="G41" s="2">
        <f>'[1]Data (2)'!$G$456+'[1]Data (2)'!$G$461</f>
        <v>21455188</v>
      </c>
      <c r="H41" s="2">
        <v>0</v>
      </c>
      <c r="I41" s="2">
        <v>0</v>
      </c>
      <c r="J41" s="2">
        <v>0</v>
      </c>
      <c r="K41" s="2">
        <v>0</v>
      </c>
      <c r="L41" s="2">
        <f t="shared" si="0"/>
        <v>0</v>
      </c>
    </row>
    <row r="42" spans="2:12" ht="15.75">
      <c r="B42" s="1" t="s">
        <v>48</v>
      </c>
      <c r="C42" s="2">
        <f>[1]piutang!$J$99</f>
        <v>279922864</v>
      </c>
      <c r="D42" s="2">
        <f>[1]piutang!$K$99</f>
        <v>4498842936</v>
      </c>
      <c r="E42" s="2">
        <f>'[1]Data (2)'!$G$228</f>
        <v>99974288</v>
      </c>
      <c r="F42" s="2">
        <f>'[1]Data (2)'!$G$227</f>
        <v>99974288</v>
      </c>
      <c r="G42" s="2">
        <f>'[1]Data (2)'!$G$226</f>
        <v>79974288</v>
      </c>
      <c r="H42" s="2">
        <v>0</v>
      </c>
      <c r="I42" s="2">
        <v>0</v>
      </c>
      <c r="J42" s="2">
        <v>0</v>
      </c>
      <c r="K42" s="2">
        <v>0</v>
      </c>
      <c r="L42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pane ySplit="6" topLeftCell="A7" activePane="bottomLeft" state="frozen"/>
      <selection pane="bottomLeft" activeCell="C5" sqref="C5:C6"/>
    </sheetView>
  </sheetViews>
  <sheetFormatPr defaultRowHeight="15.75"/>
  <cols>
    <col min="1" max="1" width="15.140625" style="7" bestFit="1" customWidth="1"/>
    <col min="2" max="2" width="24.7109375" style="5" customWidth="1"/>
    <col min="3" max="3" width="19.7109375" style="5" customWidth="1"/>
    <col min="4" max="4" width="20.7109375" style="5" customWidth="1"/>
    <col min="5" max="5" width="19.7109375" style="5" customWidth="1"/>
    <col min="6" max="6" width="20.5703125" style="5" customWidth="1"/>
    <col min="7" max="7" width="17.85546875" style="5" customWidth="1"/>
    <col min="8" max="8" width="16.7109375" style="5" customWidth="1"/>
    <col min="9" max="9" width="23" style="5" customWidth="1"/>
    <col min="10" max="10" width="15.42578125" style="5" customWidth="1"/>
    <col min="11" max="11" width="17.5703125" style="5" customWidth="1"/>
    <col min="12" max="12" width="15" style="5" bestFit="1" customWidth="1"/>
    <col min="13" max="16384" width="9.140625" style="5"/>
  </cols>
  <sheetData>
    <row r="1" spans="1:12" ht="18">
      <c r="A1" s="14" t="s">
        <v>52</v>
      </c>
      <c r="B1" s="6"/>
    </row>
    <row r="2" spans="1:12" ht="18">
      <c r="A2" s="14" t="s">
        <v>53</v>
      </c>
    </row>
    <row r="3" spans="1:12">
      <c r="A3" s="13" t="s">
        <v>54</v>
      </c>
    </row>
    <row r="4" spans="1:12">
      <c r="A4" s="15">
        <v>42094</v>
      </c>
    </row>
    <row r="5" spans="1:12">
      <c r="A5" s="10" t="s">
        <v>51</v>
      </c>
      <c r="B5" s="10" t="s">
        <v>49</v>
      </c>
      <c r="C5" s="10" t="s">
        <v>16</v>
      </c>
      <c r="D5" s="10" t="s">
        <v>8</v>
      </c>
      <c r="E5" s="10" t="s">
        <v>1</v>
      </c>
      <c r="F5" s="10" t="s">
        <v>2</v>
      </c>
      <c r="G5" s="10" t="s">
        <v>3</v>
      </c>
      <c r="H5" s="10" t="s">
        <v>4</v>
      </c>
      <c r="I5" s="10" t="s">
        <v>5</v>
      </c>
      <c r="J5" s="10" t="s">
        <v>6</v>
      </c>
      <c r="K5" s="10" t="s">
        <v>7</v>
      </c>
    </row>
    <row r="6" spans="1:1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2">
      <c r="A7" s="16">
        <v>1</v>
      </c>
      <c r="B7" s="4" t="s">
        <v>0</v>
      </c>
      <c r="C7" s="8">
        <f>[1]piutang!$J$5</f>
        <v>201466882</v>
      </c>
      <c r="D7" s="8">
        <v>3322003218</v>
      </c>
      <c r="E7" s="9">
        <f>'[1]Data (2)'!$G$223</f>
        <v>73822294</v>
      </c>
      <c r="F7" s="9">
        <f>'[1]Data (2)'!$G$222</f>
        <v>73822294</v>
      </c>
      <c r="G7" s="9">
        <f>'[1]Data (2)'!$G$221</f>
        <v>53822294</v>
      </c>
      <c r="H7" s="8">
        <v>0</v>
      </c>
      <c r="I7" s="8">
        <v>0</v>
      </c>
      <c r="J7" s="8">
        <v>0</v>
      </c>
      <c r="K7" s="8">
        <v>0</v>
      </c>
      <c r="L7" s="5">
        <f>SUM(E7:K7)-C7</f>
        <v>0</v>
      </c>
    </row>
    <row r="8" spans="1:12">
      <c r="A8" s="16">
        <v>2</v>
      </c>
      <c r="B8" s="1" t="s">
        <v>10</v>
      </c>
      <c r="C8" s="4">
        <f>[1]piutang!$J$7</f>
        <v>35741127</v>
      </c>
      <c r="D8" s="8">
        <f>[1]piutang!$K$7</f>
        <v>2466137779</v>
      </c>
      <c r="E8" s="8">
        <f>'[1]Data (2)'!$G$18</f>
        <v>35741127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5">
        <f t="shared" ref="L8:L29" si="0">SUM(E8:K8)-C8</f>
        <v>0</v>
      </c>
    </row>
    <row r="9" spans="1:12">
      <c r="A9" s="16">
        <v>3</v>
      </c>
      <c r="B9" s="1" t="s">
        <v>12</v>
      </c>
      <c r="C9" s="8">
        <f>[1]piutang!$J$9</f>
        <v>148171243</v>
      </c>
      <c r="D9" s="8">
        <f>[1]piutang!$K$9</f>
        <v>2522568657</v>
      </c>
      <c r="E9" s="8">
        <f>'[1]Data (2)'!$G$433</f>
        <v>56057081</v>
      </c>
      <c r="F9" s="8">
        <f>'[1]Data (2)'!$G$432</f>
        <v>56057081</v>
      </c>
      <c r="G9" s="8">
        <f>'[1]Data (2)'!$G$431</f>
        <v>36057081</v>
      </c>
      <c r="H9" s="8">
        <v>0</v>
      </c>
      <c r="I9" s="8">
        <v>0</v>
      </c>
      <c r="J9" s="8">
        <v>0</v>
      </c>
      <c r="K9" s="8">
        <v>0</v>
      </c>
      <c r="L9" s="5">
        <f t="shared" si="0"/>
        <v>0</v>
      </c>
    </row>
    <row r="10" spans="1:12">
      <c r="A10" s="16">
        <v>4</v>
      </c>
      <c r="B10" s="1" t="s">
        <v>14</v>
      </c>
      <c r="C10" s="8">
        <f>SUM([1]piutang!$J$11:$J$12)</f>
        <v>3442731800</v>
      </c>
      <c r="D10" s="8">
        <f>SUM([1]piutang!$K$11:$K$12)</f>
        <v>0</v>
      </c>
      <c r="E10" s="8">
        <v>0</v>
      </c>
      <c r="F10" s="8">
        <v>0</v>
      </c>
      <c r="G10" s="8">
        <f>SUM('[1]Data (2)'!$G$446+'[1]Data (2)'!$G$441)</f>
        <v>3442731800</v>
      </c>
      <c r="H10" s="8">
        <v>0</v>
      </c>
      <c r="I10" s="8">
        <v>0</v>
      </c>
      <c r="J10" s="8">
        <v>0</v>
      </c>
      <c r="K10" s="8">
        <v>0</v>
      </c>
      <c r="L10" s="5">
        <f t="shared" si="0"/>
        <v>0</v>
      </c>
    </row>
    <row r="11" spans="1:12">
      <c r="A11" s="16">
        <v>5</v>
      </c>
      <c r="B11" s="1" t="s">
        <v>17</v>
      </c>
      <c r="C11" s="8">
        <f>[1]piutang!$J$14</f>
        <v>10</v>
      </c>
      <c r="D11" s="8">
        <f>[1]piutang!$K$14</f>
        <v>1219419169</v>
      </c>
      <c r="E11" s="8">
        <v>0</v>
      </c>
      <c r="F11" s="8">
        <f>'[1]Data (2)'!$I$21</f>
        <v>5</v>
      </c>
      <c r="G11" s="8">
        <f>'[1]Data (2)'!$I$22</f>
        <v>5</v>
      </c>
      <c r="H11" s="8">
        <v>0</v>
      </c>
      <c r="I11" s="8">
        <v>0</v>
      </c>
      <c r="J11" s="8">
        <v>0</v>
      </c>
      <c r="K11" s="8">
        <v>0</v>
      </c>
      <c r="L11" s="5">
        <f t="shared" si="0"/>
        <v>0</v>
      </c>
    </row>
    <row r="12" spans="1:12">
      <c r="A12" s="16">
        <v>6</v>
      </c>
      <c r="B12" s="1" t="s">
        <v>20</v>
      </c>
      <c r="C12" s="8">
        <f>[1]piutang!$J$17</f>
        <v>60975400</v>
      </c>
      <c r="D12" s="8">
        <f>[1]piutang!$K$17</f>
        <v>1862434200</v>
      </c>
      <c r="E12" s="8">
        <f>'[1]Data (2)'!$G$468</f>
        <v>26991800</v>
      </c>
      <c r="F12" s="8">
        <f>'[1]Data (2)'!$G$467</f>
        <v>26991800</v>
      </c>
      <c r="G12" s="8">
        <f>'[1]Data (2)'!$G$466</f>
        <v>6991800</v>
      </c>
      <c r="H12" s="8">
        <v>0</v>
      </c>
      <c r="I12" s="8">
        <v>0</v>
      </c>
      <c r="J12" s="8">
        <v>0</v>
      </c>
      <c r="K12" s="8">
        <v>0</v>
      </c>
      <c r="L12" s="5">
        <f t="shared" si="0"/>
        <v>0</v>
      </c>
    </row>
    <row r="13" spans="1:12">
      <c r="A13" s="16">
        <v>7</v>
      </c>
      <c r="B13" s="1" t="s">
        <v>21</v>
      </c>
      <c r="C13" s="8">
        <f>SUM([1]piutang!$J$18:$J$19)</f>
        <v>157319330</v>
      </c>
      <c r="D13" s="8">
        <f>SUM([1]piutang!$K$18:$K$19)</f>
        <v>4538344610</v>
      </c>
      <c r="E13" s="8">
        <f>'[1]Data (2)'!$G$88+'[1]Data (2)'!$G$83</f>
        <v>65773110</v>
      </c>
      <c r="F13" s="8">
        <f>'[1]Data (2)'!$G$87+'[1]Data (2)'!$G$82</f>
        <v>65773110</v>
      </c>
      <c r="G13" s="8">
        <f>SUM('[1]Data (2)'!$G$81+'[1]Data (2)'!$G$86)</f>
        <v>25773110</v>
      </c>
      <c r="H13" s="8">
        <v>0</v>
      </c>
      <c r="I13" s="8">
        <v>0</v>
      </c>
      <c r="J13" s="8">
        <v>0</v>
      </c>
      <c r="K13" s="8">
        <v>0</v>
      </c>
      <c r="L13" s="5">
        <f t="shared" si="0"/>
        <v>0</v>
      </c>
    </row>
    <row r="14" spans="1:12">
      <c r="A14" s="16">
        <v>8</v>
      </c>
      <c r="B14" s="1" t="s">
        <v>22</v>
      </c>
      <c r="C14" s="8">
        <f>SUM([1]piutang!$J$20)</f>
        <v>52189992</v>
      </c>
      <c r="D14" s="8">
        <f>[1]piutang!$K$20</f>
        <v>2490554747</v>
      </c>
      <c r="E14" s="8">
        <v>0</v>
      </c>
      <c r="F14" s="8">
        <f>'[1]Data (2)'!$G$452</f>
        <v>36094996</v>
      </c>
      <c r="G14" s="8">
        <f>'[1]Data (2)'!$G$451</f>
        <v>16094996</v>
      </c>
      <c r="H14" s="8">
        <v>0</v>
      </c>
      <c r="I14" s="8">
        <v>0</v>
      </c>
      <c r="J14" s="8">
        <v>0</v>
      </c>
      <c r="K14" s="8">
        <v>0</v>
      </c>
      <c r="L14" s="5">
        <f t="shared" si="0"/>
        <v>0</v>
      </c>
    </row>
    <row r="15" spans="1:12">
      <c r="A15" s="16">
        <v>9</v>
      </c>
      <c r="B15" s="1" t="s">
        <v>24</v>
      </c>
      <c r="C15" s="8">
        <f>[1]piutang!$J$23</f>
        <v>203123782</v>
      </c>
      <c r="D15" s="8">
        <f>[1]piutang!$K$23</f>
        <v>3346856718</v>
      </c>
      <c r="E15" s="8">
        <f>'[1]Data (2)'!$G$413</f>
        <v>74374594</v>
      </c>
      <c r="F15" s="8">
        <f>'[1]Data (2)'!$G$412</f>
        <v>74374594</v>
      </c>
      <c r="G15" s="8">
        <f>'[1]Data (2)'!$G$411</f>
        <v>54374594</v>
      </c>
      <c r="H15" s="8">
        <v>0</v>
      </c>
      <c r="I15" s="8">
        <v>0</v>
      </c>
      <c r="J15" s="8">
        <v>0</v>
      </c>
      <c r="K15" s="8">
        <v>0</v>
      </c>
      <c r="L15" s="5">
        <f t="shared" si="0"/>
        <v>0</v>
      </c>
    </row>
    <row r="16" spans="1:12">
      <c r="A16" s="16">
        <v>10</v>
      </c>
      <c r="B16" s="1" t="s">
        <v>26</v>
      </c>
      <c r="C16" s="8">
        <f>[1]piutang!$J$25</f>
        <v>39898069</v>
      </c>
      <c r="D16" s="8">
        <f>[1]piutang!$K$25</f>
        <v>1795413093</v>
      </c>
      <c r="E16" s="8">
        <f>'[1]Data (2)'!$G$423</f>
        <v>39898069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5">
        <f t="shared" si="0"/>
        <v>0</v>
      </c>
    </row>
    <row r="17" spans="1:12">
      <c r="A17" s="16">
        <v>11</v>
      </c>
      <c r="B17" s="1" t="s">
        <v>27</v>
      </c>
      <c r="C17" s="8">
        <f>[1]piutang!$J$26</f>
        <v>145685950</v>
      </c>
      <c r="D17" s="8">
        <f>[1]piutang!$K$26</f>
        <v>2485289250</v>
      </c>
      <c r="E17" s="8">
        <f>'[1]Data (2)'!$G$478</f>
        <v>55228650</v>
      </c>
      <c r="F17" s="8">
        <f>'[1]Data (2)'!$G$477</f>
        <v>55228650</v>
      </c>
      <c r="G17" s="8">
        <f>'[1]Data (2)'!$G$476</f>
        <v>35228650</v>
      </c>
      <c r="H17" s="8">
        <v>0</v>
      </c>
      <c r="I17" s="8">
        <v>0</v>
      </c>
      <c r="J17" s="8">
        <v>0</v>
      </c>
      <c r="K17" s="8">
        <v>0</v>
      </c>
      <c r="L17" s="5">
        <f t="shared" si="0"/>
        <v>0</v>
      </c>
    </row>
    <row r="18" spans="1:12">
      <c r="A18" s="16">
        <v>12</v>
      </c>
      <c r="B18" s="1" t="s">
        <v>29</v>
      </c>
      <c r="C18" s="8">
        <f>[1]piutang!$J$28</f>
        <v>35159975</v>
      </c>
      <c r="D18" s="8">
        <f>[1]piutang!$K$28</f>
        <v>1160279175</v>
      </c>
      <c r="E18" s="8">
        <f>'[1]Data (2)'!$G$263</f>
        <v>35159975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5">
        <f t="shared" si="0"/>
        <v>0</v>
      </c>
    </row>
    <row r="19" spans="1:12">
      <c r="A19" s="16">
        <v>13</v>
      </c>
      <c r="B19" s="1" t="s">
        <v>30</v>
      </c>
      <c r="C19" s="8">
        <f>[1]piutang!$J$29</f>
        <v>71728675</v>
      </c>
      <c r="D19" s="8">
        <f>[1]piutang!$K$29</f>
        <v>2109759525</v>
      </c>
      <c r="E19" s="8">
        <f>'[1]Data (2)'!$G$473</f>
        <v>30576225</v>
      </c>
      <c r="F19" s="8">
        <f>'[1]Data (2)'!$G$472</f>
        <v>30576225</v>
      </c>
      <c r="G19" s="8">
        <f>'[1]Data (2)'!$G$471</f>
        <v>10576225</v>
      </c>
      <c r="H19" s="8">
        <v>0</v>
      </c>
      <c r="I19" s="8">
        <v>0</v>
      </c>
      <c r="J19" s="8">
        <v>0</v>
      </c>
      <c r="K19" s="8">
        <v>0</v>
      </c>
      <c r="L19" s="5">
        <f t="shared" si="0"/>
        <v>0</v>
      </c>
    </row>
    <row r="20" spans="1:12">
      <c r="A20" s="16">
        <v>14</v>
      </c>
      <c r="B20" s="1" t="s">
        <v>31</v>
      </c>
      <c r="C20" s="8">
        <f>SUM([1]piutang!$J$30:$J$53)</f>
        <v>1699932168</v>
      </c>
      <c r="D20" s="8">
        <f>SUM([1]piutang!$K$30:$K$53)</f>
        <v>52444012628</v>
      </c>
      <c r="E20" s="8">
        <f>[1]Sheet1!$M$7</f>
        <v>1644572336</v>
      </c>
      <c r="F20" s="8">
        <f>[1]Sheet1!$M$6</f>
        <v>55359832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5">
        <f t="shared" si="0"/>
        <v>0</v>
      </c>
    </row>
    <row r="21" spans="1:12">
      <c r="A21" s="16">
        <v>15</v>
      </c>
      <c r="B21" s="1" t="s">
        <v>32</v>
      </c>
      <c r="C21" s="8">
        <f>SUM([1]piutang!$J$54:$J$56)</f>
        <v>418627500</v>
      </c>
      <c r="D21" s="8">
        <f>SUM([1]piutang!$K$54:$K$56)</f>
        <v>6907353750</v>
      </c>
      <c r="E21" s="8">
        <f>'[1]Data (2)'!$G$233+'[1]Data (2)'!$G$238+'[1]Data (2)'!$G$243</f>
        <v>209313750</v>
      </c>
      <c r="F21" s="8">
        <f>'[1]Data (2)'!$G$232+'[1]Data (2)'!$G$237+'[1]Data (2)'!$G$242</f>
        <v>209313750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5">
        <f t="shared" si="0"/>
        <v>0</v>
      </c>
    </row>
    <row r="22" spans="1:12">
      <c r="A22" s="16">
        <v>16</v>
      </c>
      <c r="B22" s="1" t="s">
        <v>33</v>
      </c>
      <c r="C22" s="8">
        <f>SUM([1]piutang!$J$57:$J$61)</f>
        <v>846668492</v>
      </c>
      <c r="D22" s="8">
        <f>SUM([1]piutang!$K$57:$K$61)</f>
        <v>14200027308</v>
      </c>
      <c r="E22" s="8">
        <f>SUM([1]Sheet1!$I$136:$I$140)</f>
        <v>315556164</v>
      </c>
      <c r="F22" s="8">
        <f>SUM([1]Sheet1!$I$131:$I$135)</f>
        <v>315556164</v>
      </c>
      <c r="G22" s="8">
        <f>SUM([1]Sheet1!$I$126:$I$130)</f>
        <v>215556164</v>
      </c>
      <c r="H22" s="8">
        <v>0</v>
      </c>
      <c r="I22" s="8">
        <v>0</v>
      </c>
      <c r="J22" s="8">
        <v>0</v>
      </c>
      <c r="K22" s="8">
        <v>0</v>
      </c>
      <c r="L22" s="5">
        <f t="shared" si="0"/>
        <v>0</v>
      </c>
    </row>
    <row r="23" spans="1:12">
      <c r="A23" s="16">
        <v>17</v>
      </c>
      <c r="B23" s="1" t="s">
        <v>37</v>
      </c>
      <c r="C23" s="8">
        <f>[1]piutang!$J$66</f>
        <v>66508957</v>
      </c>
      <c r="D23" s="8">
        <f>[1]piutang!$K$66</f>
        <v>1297634343</v>
      </c>
      <c r="E23" s="8">
        <f>'[1]Data (2)'!$G$428</f>
        <v>28836319</v>
      </c>
      <c r="F23" s="8">
        <f>'[1]Data (2)'!$G$427</f>
        <v>28836319</v>
      </c>
      <c r="G23" s="8">
        <f>'[1]Data (2)'!$G$426</f>
        <v>8836319</v>
      </c>
      <c r="H23" s="8">
        <v>0</v>
      </c>
      <c r="I23" s="8">
        <v>0</v>
      </c>
      <c r="J23" s="8">
        <v>0</v>
      </c>
      <c r="K23" s="8">
        <v>0</v>
      </c>
      <c r="L23" s="5">
        <f t="shared" si="0"/>
        <v>0</v>
      </c>
    </row>
    <row r="24" spans="1:12">
      <c r="A24" s="16">
        <v>18</v>
      </c>
      <c r="B24" s="1" t="s">
        <v>38</v>
      </c>
      <c r="C24" s="8">
        <f>SUM([1]piutang!$J$67:$J$87)</f>
        <v>2113620186</v>
      </c>
      <c r="D24" s="8">
        <f>SUM([1]piutang!$K$67:$K$87)</f>
        <v>58273264194</v>
      </c>
      <c r="E24" s="8">
        <f>SUM([1]Sheet1!$I$198:$I$218)</f>
        <v>844540062</v>
      </c>
      <c r="F24" s="8">
        <f>SUM([1]Sheet1!$I$177:$I$197)</f>
        <v>844540062</v>
      </c>
      <c r="G24" s="8">
        <f>SUM([1]Sheet1!$I$156:$I$176)</f>
        <v>424540062</v>
      </c>
      <c r="H24" s="8">
        <v>0</v>
      </c>
      <c r="I24" s="8">
        <v>0</v>
      </c>
      <c r="J24" s="8">
        <v>0</v>
      </c>
      <c r="K24" s="8">
        <v>0</v>
      </c>
      <c r="L24" s="5">
        <f t="shared" si="0"/>
        <v>0</v>
      </c>
    </row>
    <row r="25" spans="1:12">
      <c r="A25" s="16">
        <v>19</v>
      </c>
      <c r="B25" s="1" t="s">
        <v>39</v>
      </c>
      <c r="C25" s="8">
        <f>SUM([1]piutang!$J$88)</f>
        <v>198246964</v>
      </c>
      <c r="D25" s="8">
        <f>SUM([1]piutang!$K$88)</f>
        <v>3273704436</v>
      </c>
      <c r="E25" s="8">
        <f>'[1]Data (2)'!$G$253</f>
        <v>72748988</v>
      </c>
      <c r="F25" s="8">
        <f>'[1]Data (2)'!$G$252</f>
        <v>72748988</v>
      </c>
      <c r="G25" s="8">
        <f>'[1]Data (2)'!$G$251</f>
        <v>52748988</v>
      </c>
      <c r="H25" s="8">
        <v>0</v>
      </c>
      <c r="I25" s="8">
        <v>0</v>
      </c>
      <c r="J25" s="8">
        <v>0</v>
      </c>
      <c r="K25" s="8">
        <v>0</v>
      </c>
      <c r="L25" s="5">
        <f t="shared" si="0"/>
        <v>0</v>
      </c>
    </row>
    <row r="26" spans="1:12">
      <c r="A26" s="16">
        <v>20</v>
      </c>
      <c r="B26" s="1" t="s">
        <v>40</v>
      </c>
      <c r="C26" s="8">
        <f>[1]piutang!$J$89</f>
        <v>118955332</v>
      </c>
      <c r="D26" s="8">
        <f>[1]piutang!$K$89</f>
        <v>2084329968</v>
      </c>
      <c r="E26" s="8">
        <f>'[1]Data (2)'!$G$408</f>
        <v>46318444</v>
      </c>
      <c r="F26" s="8">
        <f>'[1]Data (2)'!$G$407</f>
        <v>46318444</v>
      </c>
      <c r="G26" s="8">
        <f>'[1]Data (2)'!$G$406</f>
        <v>26318444</v>
      </c>
      <c r="H26" s="8"/>
      <c r="I26" s="8"/>
      <c r="J26" s="8"/>
      <c r="K26" s="8"/>
      <c r="L26" s="5">
        <f t="shared" si="0"/>
        <v>0</v>
      </c>
    </row>
    <row r="27" spans="1:12">
      <c r="A27" s="16">
        <v>21</v>
      </c>
      <c r="B27" s="1" t="s">
        <v>44</v>
      </c>
      <c r="C27" s="8">
        <f>[1]piutang!$J$94</f>
        <v>17562278</v>
      </c>
      <c r="D27" s="8">
        <f>[1]piutang!$K$94</f>
        <v>1231797176</v>
      </c>
      <c r="E27" s="8">
        <f>'[1]Data (2)'!$G$78</f>
        <v>17562278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5">
        <f t="shared" si="0"/>
        <v>0</v>
      </c>
    </row>
    <row r="28" spans="1:12">
      <c r="A28" s="16">
        <v>22</v>
      </c>
      <c r="B28" s="1" t="s">
        <v>47</v>
      </c>
      <c r="C28" s="8">
        <f>SUM([1]piutang!$J$97:$J$98)</f>
        <v>144365564</v>
      </c>
      <c r="D28" s="8">
        <f>SUM([1]piutang!$K$97:$K$98)</f>
        <v>4240407936</v>
      </c>
      <c r="E28" s="8">
        <f>'[1]Data (2)'!$G$458+'[1]Data (2)'!$G$463</f>
        <v>61455188</v>
      </c>
      <c r="F28" s="8">
        <f>'[1]Data (2)'!$G$457+'[1]Data (2)'!$G$462</f>
        <v>61455188</v>
      </c>
      <c r="G28" s="8">
        <f>'[1]Data (2)'!$G$456+'[1]Data (2)'!$G$461</f>
        <v>21455188</v>
      </c>
      <c r="H28" s="8">
        <v>0</v>
      </c>
      <c r="I28" s="8">
        <v>0</v>
      </c>
      <c r="J28" s="8">
        <v>0</v>
      </c>
      <c r="K28" s="8">
        <v>0</v>
      </c>
      <c r="L28" s="5">
        <f t="shared" si="0"/>
        <v>0</v>
      </c>
    </row>
    <row r="29" spans="1:12">
      <c r="A29" s="16">
        <v>23</v>
      </c>
      <c r="B29" s="1" t="s">
        <v>48</v>
      </c>
      <c r="C29" s="8">
        <f>[1]piutang!$J$99</f>
        <v>279922864</v>
      </c>
      <c r="D29" s="8">
        <f>[1]piutang!$K$99</f>
        <v>4498842936</v>
      </c>
      <c r="E29" s="8">
        <f>'[1]Data (2)'!$G$228</f>
        <v>99974288</v>
      </c>
      <c r="F29" s="8">
        <f>'[1]Data (2)'!$G$227</f>
        <v>99974288</v>
      </c>
      <c r="G29" s="8">
        <f>'[1]Data (2)'!$G$226</f>
        <v>79974288</v>
      </c>
      <c r="H29" s="8">
        <v>0</v>
      </c>
      <c r="I29" s="8">
        <v>0</v>
      </c>
      <c r="J29" s="8">
        <v>0</v>
      </c>
      <c r="K29" s="8">
        <v>0</v>
      </c>
      <c r="L29" s="5">
        <f t="shared" si="0"/>
        <v>0</v>
      </c>
    </row>
    <row r="30" spans="1:12" ht="16.5" thickBot="1">
      <c r="A30" s="11" t="s">
        <v>50</v>
      </c>
      <c r="B30" s="11"/>
      <c r="C30" s="12">
        <f>SUM(C7:C29)</f>
        <v>10498602540</v>
      </c>
      <c r="D30" s="12">
        <f t="shared" ref="D30:K30" si="1">SUM(D7:D29)</f>
        <v>177770434816</v>
      </c>
      <c r="E30" s="12">
        <f t="shared" si="1"/>
        <v>3834500742</v>
      </c>
      <c r="F30" s="12">
        <f t="shared" si="1"/>
        <v>2153021790</v>
      </c>
      <c r="G30" s="12">
        <f t="shared" si="1"/>
        <v>4511080008</v>
      </c>
      <c r="H30" s="12">
        <f t="shared" si="1"/>
        <v>0</v>
      </c>
      <c r="I30" s="12">
        <f t="shared" si="1"/>
        <v>0</v>
      </c>
      <c r="J30" s="12">
        <f t="shared" si="1"/>
        <v>0</v>
      </c>
      <c r="K30" s="12">
        <f t="shared" si="1"/>
        <v>0</v>
      </c>
    </row>
    <row r="31" spans="1:12" ht="16.5" thickTop="1"/>
  </sheetData>
  <mergeCells count="12">
    <mergeCell ref="H5:H6"/>
    <mergeCell ref="I5:I6"/>
    <mergeCell ref="J5:J6"/>
    <mergeCell ref="K5:K6"/>
    <mergeCell ref="A30:B30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2015-04-10T04:13:06Z</dcterms:created>
  <dcterms:modified xsi:type="dcterms:W3CDTF">2015-04-10T10:01:29Z</dcterms:modified>
</cp:coreProperties>
</file>